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lvmh.sharepoint.com/sites/LVMHDigitalCNCoreTeam/Documents partages/General/01. Meetings/Maison_project_updates/"/>
    </mc:Choice>
  </mc:AlternateContent>
  <xr:revisionPtr revIDLastSave="0" documentId="8_{6BED0503-83B6-4789-9220-049895F4BF33}" xr6:coauthVersionLast="47" xr6:coauthVersionMax="47" xr10:uidLastSave="{00000000-0000-0000-0000-000000000000}"/>
  <bookViews>
    <workbookView xWindow="-80" yWindow="-80" windowWidth="19360" windowHeight="11440" firstSheet="26" activeTab="7" xr2:uid="{ED79946E-4103-EF47-85E4-E20B8B0D9024}"/>
  </bookViews>
  <sheets>
    <sheet name="Description" sheetId="37" r:id="rId1"/>
    <sheet name="Maison Dimension Tracking Table" sheetId="7" r:id="rId2"/>
    <sheet name="Todo" sheetId="9" r:id="rId3"/>
    <sheet name="B26 Stats" sheetId="8" r:id="rId4"/>
    <sheet name="Maison&gt;" sheetId="10" r:id="rId5"/>
    <sheet name="Louis Vuitton" sheetId="11" r:id="rId6"/>
    <sheet name="Christine Dior Couture" sheetId="13" r:id="rId7"/>
    <sheet name="Loro Piana" sheetId="15" r:id="rId8"/>
    <sheet name="Fendi" sheetId="16" r:id="rId9"/>
    <sheet name="Celine" sheetId="17" r:id="rId10"/>
    <sheet name="Loewe" sheetId="18" r:id="rId11"/>
    <sheet name="Givenchy" sheetId="19" r:id="rId12"/>
    <sheet name="Kenzo" sheetId="20" r:id="rId13"/>
    <sheet name="Berluti" sheetId="21" r:id="rId14"/>
    <sheet name="Marc Jocobs" sheetId="22" r:id="rId15"/>
    <sheet name="Rimowa" sheetId="23" r:id="rId16"/>
    <sheet name="Tiffany" sheetId="24" r:id="rId17"/>
    <sheet name="Bvlgari" sheetId="25" r:id="rId18"/>
    <sheet name="Chaumet" sheetId="26" r:id="rId19"/>
    <sheet name="Fred" sheetId="27" r:id="rId20"/>
    <sheet name="Hublot" sheetId="28" r:id="rId21"/>
    <sheet name="TAG Heuer" sheetId="29" r:id="rId22"/>
    <sheet name="Zenith" sheetId="30" r:id="rId23"/>
    <sheet name="Perfume Dior" sheetId="31" r:id="rId24"/>
    <sheet name="Guerlain" sheetId="32" r:id="rId25"/>
    <sheet name="Beauty Div" sheetId="33" r:id="rId26"/>
    <sheet name="Sephora" sheetId="34" r:id="rId27"/>
    <sheet name="MHD" sheetId="36" r:id="rId28"/>
    <sheet name="Original tracking table" sheetId="2" state="hidden" r:id="rId29"/>
    <sheet name="Maison dimension table" sheetId="5" state="hidden" r:id="rId30"/>
  </sheets>
  <definedNames>
    <definedName name="_xlnm._FilterDatabase" localSheetId="17" hidden="1">Bvlgari!$A$1:$D$124</definedName>
    <definedName name="_xlnm._FilterDatabase" localSheetId="24" hidden="1">Guerlain!$A$7:$E$7</definedName>
    <definedName name="_xlnm._FilterDatabase" localSheetId="29" hidden="1">'Maison dimension table'!$B$2:$B$26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1" l="1" a="1"/>
  <c r="B8" i="11" s="1"/>
  <c r="G3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9" i="7"/>
  <c r="G40" i="7"/>
  <c r="G8" i="7"/>
  <c r="D8" i="29" a="1"/>
  <c r="D8" i="29" s="1"/>
  <c r="C8" i="29" a="1"/>
  <c r="C8" i="29" s="1"/>
  <c r="B8" i="29" a="1"/>
  <c r="B8" i="29" s="1"/>
  <c r="B2" i="29" l="1"/>
  <c r="H5" i="7" l="1"/>
  <c r="AC5" i="7"/>
  <c r="AD5" i="7"/>
  <c r="X5" i="7"/>
  <c r="Y5" i="7"/>
  <c r="Z5" i="7"/>
  <c r="AA5" i="7"/>
  <c r="AB5" i="7"/>
  <c r="S5" i="7"/>
  <c r="T5" i="7"/>
  <c r="U5" i="7"/>
  <c r="V5" i="7"/>
  <c r="W5" i="7"/>
  <c r="Z4" i="7"/>
  <c r="AA4" i="7"/>
  <c r="AB4" i="7"/>
  <c r="AC4" i="7"/>
  <c r="AD4" i="7"/>
  <c r="T4" i="7"/>
  <c r="U4" i="7"/>
  <c r="V4" i="7"/>
  <c r="W4" i="7"/>
  <c r="X4" i="7"/>
  <c r="Y4" i="7"/>
  <c r="S4" i="7"/>
  <c r="I5" i="7"/>
  <c r="J5" i="7"/>
  <c r="K5" i="7"/>
  <c r="L5" i="7"/>
  <c r="M5" i="7"/>
  <c r="N5" i="7"/>
  <c r="O5" i="7"/>
  <c r="P5" i="7"/>
  <c r="Q5" i="7"/>
  <c r="R5" i="7"/>
  <c r="I4" i="7"/>
  <c r="J4" i="7"/>
  <c r="K4" i="7"/>
  <c r="L4" i="7"/>
  <c r="M4" i="7"/>
  <c r="N4" i="7"/>
  <c r="O4" i="7"/>
  <c r="P4" i="7"/>
  <c r="Q4" i="7"/>
  <c r="R4" i="7"/>
  <c r="H4" i="7"/>
  <c r="AD3" i="7" l="1"/>
  <c r="AC3" i="7"/>
  <c r="AB3" i="7"/>
  <c r="AA3" i="7"/>
  <c r="Z3" i="7"/>
  <c r="U3" i="7"/>
  <c r="V3" i="7"/>
  <c r="W3" i="7"/>
  <c r="X3" i="7"/>
  <c r="Y3" i="7"/>
  <c r="T3" i="7"/>
  <c r="S3" i="7"/>
  <c r="N3" i="7"/>
  <c r="O3" i="7"/>
  <c r="P3" i="7"/>
  <c r="Q3" i="7"/>
  <c r="R3" i="7"/>
  <c r="I3" i="7"/>
  <c r="J3" i="7"/>
  <c r="K3" i="7"/>
  <c r="L3" i="7"/>
  <c r="M3" i="7"/>
  <c r="H3" i="7"/>
  <c r="C4" i="11" s="1"/>
  <c r="C4" i="36" l="1"/>
  <c r="C4" i="34"/>
  <c r="C4" i="33"/>
  <c r="C4" i="32"/>
  <c r="C4" i="31"/>
  <c r="C4" i="28"/>
  <c r="C4" i="27"/>
  <c r="C4" i="26"/>
  <c r="C4" i="25"/>
  <c r="C4" i="24"/>
  <c r="C4" i="23"/>
  <c r="C4" i="22"/>
  <c r="C4" i="21"/>
  <c r="C4" i="19"/>
  <c r="C4" i="18"/>
  <c r="C4" i="17"/>
  <c r="C4" i="16"/>
  <c r="C4" i="15"/>
  <c r="C4" i="13"/>
  <c r="C4" i="20"/>
  <c r="D8" i="11" a="1"/>
  <c r="B8" i="19" a="1"/>
  <c r="B8" i="19" s="1"/>
  <c r="D8" i="36" a="1"/>
  <c r="D8" i="36" s="1"/>
  <c r="C8" i="36" a="1"/>
  <c r="C8" i="36" s="1"/>
  <c r="B8" i="36" a="1"/>
  <c r="B8" i="36" s="1"/>
  <c r="B4" i="36"/>
  <c r="B2" i="36"/>
  <c r="C4" i="29"/>
  <c r="B4" i="29"/>
  <c r="D8" i="34" a="1"/>
  <c r="D8" i="34" s="1"/>
  <c r="C8" i="34" a="1"/>
  <c r="C8" i="34" s="1"/>
  <c r="B8" i="34" a="1"/>
  <c r="B8" i="34" s="1"/>
  <c r="B4" i="34"/>
  <c r="B2" i="34"/>
  <c r="D8" i="33" a="1"/>
  <c r="D8" i="33" s="1"/>
  <c r="C8" i="33" a="1"/>
  <c r="C8" i="33" s="1"/>
  <c r="B8" i="33" a="1"/>
  <c r="B8" i="33" s="1"/>
  <c r="B4" i="33"/>
  <c r="B2" i="33"/>
  <c r="D8" i="32" a="1"/>
  <c r="C8" i="32" a="1"/>
  <c r="B8" i="32" a="1"/>
  <c r="B4" i="32"/>
  <c r="B2" i="32"/>
  <c r="D8" i="30" a="1"/>
  <c r="C8" i="30" a="1"/>
  <c r="B8" i="30" a="1"/>
  <c r="B4" i="30"/>
  <c r="B2" i="30"/>
  <c r="D8" i="31" a="1"/>
  <c r="D8" i="31" s="1"/>
  <c r="C8" i="31" a="1"/>
  <c r="C8" i="31" s="1"/>
  <c r="B8" i="31" a="1"/>
  <c r="B8" i="31" s="1"/>
  <c r="B4" i="31"/>
  <c r="B2" i="31"/>
  <c r="D8" i="28" a="1"/>
  <c r="D8" i="28" s="1"/>
  <c r="C8" i="28" a="1"/>
  <c r="C8" i="28" s="1"/>
  <c r="B8" i="28" a="1"/>
  <c r="B8" i="28" s="1"/>
  <c r="B4" i="28"/>
  <c r="B2" i="28"/>
  <c r="D8" i="27" a="1"/>
  <c r="C8" i="27" a="1"/>
  <c r="B8" i="27" a="1"/>
  <c r="B4" i="27"/>
  <c r="B2" i="27"/>
  <c r="D8" i="26" a="1"/>
  <c r="C8" i="26" a="1"/>
  <c r="B8" i="26" a="1"/>
  <c r="B4" i="26"/>
  <c r="B2" i="26"/>
  <c r="D8" i="25" a="1"/>
  <c r="C8" i="25" a="1"/>
  <c r="B8" i="25" a="1"/>
  <c r="B4" i="25"/>
  <c r="B2" i="25"/>
  <c r="D8" i="24" a="1"/>
  <c r="C8" i="24" a="1"/>
  <c r="B8" i="24" a="1"/>
  <c r="B4" i="24"/>
  <c r="B2" i="24"/>
  <c r="D8" i="23" a="1"/>
  <c r="D8" i="23" s="1"/>
  <c r="C8" i="23" a="1"/>
  <c r="C8" i="23" s="1"/>
  <c r="B8" i="23" a="1"/>
  <c r="B8" i="23" s="1"/>
  <c r="B4" i="23"/>
  <c r="B2" i="23"/>
  <c r="D8" i="22" a="1"/>
  <c r="D8" i="22" s="1"/>
  <c r="C8" i="22" a="1"/>
  <c r="C8" i="22" s="1"/>
  <c r="B8" i="22" a="1"/>
  <c r="B8" i="22" s="1"/>
  <c r="B4" i="22"/>
  <c r="B2" i="22"/>
  <c r="D8" i="21" a="1"/>
  <c r="D8" i="21" s="1"/>
  <c r="C8" i="21" a="1"/>
  <c r="C8" i="21" s="1"/>
  <c r="B8" i="21" a="1"/>
  <c r="B8" i="21" s="1"/>
  <c r="B4" i="21"/>
  <c r="B2" i="21"/>
  <c r="D8" i="20" a="1"/>
  <c r="D8" i="20" s="1"/>
  <c r="C8" i="20" a="1"/>
  <c r="C8" i="20" s="1"/>
  <c r="B8" i="20" a="1"/>
  <c r="B8" i="20" s="1"/>
  <c r="B4" i="20"/>
  <c r="B2" i="20"/>
  <c r="D8" i="19" a="1"/>
  <c r="D8" i="19" s="1"/>
  <c r="C8" i="19" a="1"/>
  <c r="C8" i="19" s="1"/>
  <c r="D8" i="18" a="1"/>
  <c r="D8" i="18" s="1"/>
  <c r="C8" i="18" a="1"/>
  <c r="C8" i="18" s="1"/>
  <c r="D8" i="17" a="1"/>
  <c r="C8" i="17" a="1"/>
  <c r="D8" i="16" a="1"/>
  <c r="C8" i="16" a="1"/>
  <c r="B4" i="19"/>
  <c r="B2" i="19"/>
  <c r="B8" i="18" a="1"/>
  <c r="B8" i="18" s="1"/>
  <c r="B4" i="18"/>
  <c r="B2" i="18"/>
  <c r="B8" i="17" a="1"/>
  <c r="B4" i="17"/>
  <c r="B2" i="17"/>
  <c r="B8" i="16" a="1"/>
  <c r="D8" i="15" a="1"/>
  <c r="C8" i="15" a="1"/>
  <c r="B8" i="15" a="1"/>
  <c r="D8" i="13" a="1"/>
  <c r="C8" i="13" a="1"/>
  <c r="B8" i="13" a="1"/>
  <c r="B4" i="16"/>
  <c r="B2" i="16"/>
  <c r="B4" i="15"/>
  <c r="B2" i="15"/>
  <c r="B4" i="13"/>
  <c r="B2" i="13"/>
  <c r="B2" i="11"/>
  <c r="B4" i="11"/>
  <c r="AF4" i="5"/>
  <c r="AG4" i="5"/>
  <c r="AH4" i="5"/>
  <c r="AI4" i="5"/>
  <c r="AJ4" i="5"/>
  <c r="AK4" i="5"/>
  <c r="AL4" i="5"/>
  <c r="AA4" i="5"/>
  <c r="AB4" i="5"/>
  <c r="AC4" i="5"/>
  <c r="AD4" i="5"/>
  <c r="AE4" i="5"/>
  <c r="V4" i="5"/>
  <c r="W4" i="5"/>
  <c r="X4" i="5"/>
  <c r="Y4" i="5"/>
  <c r="Z4" i="5"/>
  <c r="R4" i="5"/>
  <c r="S4" i="5"/>
  <c r="T4" i="5"/>
  <c r="U4" i="5"/>
  <c r="Q4" i="5"/>
  <c r="M4" i="5"/>
  <c r="N4" i="5"/>
  <c r="O4" i="5"/>
  <c r="P4" i="5"/>
  <c r="G4" i="5"/>
  <c r="H4" i="5"/>
  <c r="I4" i="5"/>
  <c r="J4" i="5"/>
  <c r="K4" i="5"/>
  <c r="L4" i="5"/>
  <c r="F4" i="5"/>
  <c r="E4" i="5"/>
  <c r="D4" i="5"/>
  <c r="C8" i="13" l="1"/>
  <c r="D8" i="11"/>
  <c r="B8" i="16"/>
  <c r="B8" i="13"/>
  <c r="C8" i="16"/>
  <c r="D8" i="13"/>
  <c r="D8" i="16"/>
  <c r="D8" i="30"/>
  <c r="C8" i="30"/>
  <c r="B8" i="30"/>
  <c r="D8" i="27"/>
  <c r="C8" i="27"/>
  <c r="B8" i="27"/>
  <c r="B8" i="26"/>
  <c r="C8" i="26"/>
  <c r="D8" i="26"/>
  <c r="C8" i="25"/>
  <c r="B8" i="25"/>
  <c r="D8" i="25"/>
  <c r="D8" i="24"/>
  <c r="C8" i="24"/>
  <c r="B8" i="24"/>
  <c r="D8" i="17"/>
  <c r="C8" i="17"/>
  <c r="B8" i="17"/>
  <c r="C8" i="15"/>
  <c r="B8" i="15"/>
  <c r="D8" i="15"/>
  <c r="C8" i="11" a="1"/>
  <c r="D8" i="32"/>
  <c r="C8" i="32"/>
  <c r="B8" i="32"/>
  <c r="C4" i="30"/>
  <c r="C8" i="1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<sst xmlns="http://schemas.openxmlformats.org/spreadsheetml/2006/main" count="1160" uniqueCount="431">
  <si>
    <t>LVMH Group Digital Projects Tracking Board</t>
    <phoneticPr fontId="1" type="noConversion"/>
  </si>
  <si>
    <t>Legend Explaination</t>
    <phoneticPr fontId="1" type="noConversion"/>
  </si>
  <si>
    <t>Maison is involved in Status of Data</t>
    <phoneticPr fontId="1" type="noConversion"/>
  </si>
  <si>
    <t>Ideation</t>
    <phoneticPr fontId="1" type="noConversion"/>
  </si>
  <si>
    <t xml:space="preserve">Project has been mentioned but not turned into action </t>
    <phoneticPr fontId="1" type="noConversion"/>
  </si>
  <si>
    <t>Q1-Pilot</t>
    <phoneticPr fontId="1" type="noConversion"/>
  </si>
  <si>
    <t>Project is in POC or Pilot Phase in Q1</t>
    <phoneticPr fontId="1" type="noConversion"/>
  </si>
  <si>
    <t>Q2-Pilot</t>
    <phoneticPr fontId="1" type="noConversion"/>
  </si>
  <si>
    <t>Project is in POC or Pilot Phase in Q2</t>
  </si>
  <si>
    <t>Q3-Pilot</t>
    <phoneticPr fontId="1" type="noConversion"/>
  </si>
  <si>
    <t>Project is in POC or Pilot Phase in Q3</t>
  </si>
  <si>
    <t>Q4-Pilot</t>
    <phoneticPr fontId="1" type="noConversion"/>
  </si>
  <si>
    <t>Project is in POC or Pilot Phase in Q4</t>
  </si>
  <si>
    <t>Q1-Scale</t>
    <phoneticPr fontId="1" type="noConversion"/>
  </si>
  <si>
    <t>Project deployed as daily usage in Q1</t>
    <phoneticPr fontId="1" type="noConversion"/>
  </si>
  <si>
    <t>Q2-Scale</t>
    <phoneticPr fontId="1" type="noConversion"/>
  </si>
  <si>
    <t>Project deployed as daily usage in Q2</t>
  </si>
  <si>
    <t>Q3-Scale</t>
    <phoneticPr fontId="1" type="noConversion"/>
  </si>
  <si>
    <t>Project deployed as daily usage in Q3</t>
  </si>
  <si>
    <t>Q4-Scale</t>
    <phoneticPr fontId="1" type="noConversion"/>
  </si>
  <si>
    <t>Project deployed as daily usage in Q4</t>
  </si>
  <si>
    <t>Done</t>
    <phoneticPr fontId="1" type="noConversion"/>
  </si>
  <si>
    <t>Project has been delivered</t>
    <phoneticPr fontId="1" type="noConversion"/>
  </si>
  <si>
    <t>Run</t>
    <phoneticPr fontId="1" type="noConversion"/>
  </si>
  <si>
    <t>Project has been delivered &amp; continually in production</t>
    <phoneticPr fontId="1" type="noConversion"/>
  </si>
  <si>
    <t>Fashion &amp; Leather Goods</t>
    <phoneticPr fontId="1" type="noConversion"/>
  </si>
  <si>
    <t>Watch &amp; Jewellery</t>
    <phoneticPr fontId="1" type="noConversion"/>
  </si>
  <si>
    <t>Beauty</t>
    <phoneticPr fontId="1" type="noConversion"/>
  </si>
  <si>
    <t>Selective Retailing</t>
    <phoneticPr fontId="1" type="noConversion"/>
  </si>
  <si>
    <t>Wine</t>
    <phoneticPr fontId="1" type="noConversion"/>
  </si>
  <si>
    <t>Louis Vuitton</t>
    <phoneticPr fontId="1" type="noConversion"/>
  </si>
  <si>
    <t>Christine Dior Couture</t>
    <phoneticPr fontId="1" type="noConversion"/>
  </si>
  <si>
    <t>Loro Piana</t>
    <phoneticPr fontId="1" type="noConversion"/>
  </si>
  <si>
    <t>Fendi</t>
    <phoneticPr fontId="1" type="noConversion"/>
  </si>
  <si>
    <t>Celine</t>
    <phoneticPr fontId="1" type="noConversion"/>
  </si>
  <si>
    <t>Loewe</t>
    <phoneticPr fontId="1" type="noConversion"/>
  </si>
  <si>
    <t xml:space="preserve">Givenchy </t>
    <phoneticPr fontId="1" type="noConversion"/>
  </si>
  <si>
    <t>Kenzo</t>
    <phoneticPr fontId="1" type="noConversion"/>
  </si>
  <si>
    <t>Berluti</t>
    <phoneticPr fontId="1" type="noConversion"/>
  </si>
  <si>
    <t>Marc Jocobs</t>
    <phoneticPr fontId="1" type="noConversion"/>
  </si>
  <si>
    <t>Rimowa</t>
    <phoneticPr fontId="1" type="noConversion"/>
  </si>
  <si>
    <t>Tiffany</t>
    <phoneticPr fontId="1" type="noConversion"/>
  </si>
  <si>
    <t>Bvlgari</t>
    <phoneticPr fontId="1" type="noConversion"/>
  </si>
  <si>
    <t>Chaumet</t>
    <phoneticPr fontId="1" type="noConversion"/>
  </si>
  <si>
    <t>Fred</t>
    <phoneticPr fontId="1" type="noConversion"/>
  </si>
  <si>
    <t>Hublot</t>
    <phoneticPr fontId="1" type="noConversion"/>
  </si>
  <si>
    <t>TAG Heuer</t>
    <phoneticPr fontId="1" type="noConversion"/>
  </si>
  <si>
    <t>Zenith</t>
    <phoneticPr fontId="1" type="noConversion"/>
  </si>
  <si>
    <t>Perfume Christine Dior</t>
    <phoneticPr fontId="1" type="noConversion"/>
  </si>
  <si>
    <t>Guerlain</t>
    <phoneticPr fontId="1" type="noConversion"/>
  </si>
  <si>
    <t>Beauty Division</t>
    <phoneticPr fontId="1" type="noConversion"/>
  </si>
  <si>
    <t>Sephora</t>
    <phoneticPr fontId="1" type="noConversion"/>
  </si>
  <si>
    <t>MHD</t>
    <phoneticPr fontId="1" type="noConversion"/>
  </si>
  <si>
    <t>Maison AI Champaion</t>
  </si>
  <si>
    <t>Gary CHU</t>
    <phoneticPr fontId="1" type="noConversion"/>
  </si>
  <si>
    <t>Winnie AW</t>
    <phoneticPr fontId="1" type="noConversion"/>
  </si>
  <si>
    <t>Elaine TANG</t>
  </si>
  <si>
    <t>Monica CHEN</t>
  </si>
  <si>
    <t>Matthieu PETRI</t>
    <phoneticPr fontId="1" type="noConversion"/>
  </si>
  <si>
    <t>Florian MULLER</t>
  </si>
  <si>
    <t>Lucas YU</t>
  </si>
  <si>
    <t>Eric CHEN</t>
  </si>
  <si>
    <t>Josh WU</t>
  </si>
  <si>
    <t>Maggie ZHU</t>
  </si>
  <si>
    <t>Amy WU</t>
  </si>
  <si>
    <t>Sueann SU</t>
  </si>
  <si>
    <t>Kiki MI</t>
  </si>
  <si>
    <t>Kelly WU</t>
  </si>
  <si>
    <t>Shen XU</t>
    <phoneticPr fontId="1" type="noConversion"/>
  </si>
  <si>
    <t>Eric HAN</t>
  </si>
  <si>
    <t>Raymond DING</t>
  </si>
  <si>
    <t>Sherry DENG</t>
  </si>
  <si>
    <t>Priority</t>
  </si>
  <si>
    <t>Owner</t>
  </si>
  <si>
    <t>Project Name</t>
    <phoneticPr fontId="1" type="noConversion"/>
  </si>
  <si>
    <t>Statics</t>
    <phoneticPr fontId="1" type="noConversion"/>
  </si>
  <si>
    <t>Rachael JIANG</t>
    <phoneticPr fontId="1" type="noConversion"/>
  </si>
  <si>
    <t>Mars YU</t>
    <phoneticPr fontId="1" type="noConversion"/>
  </si>
  <si>
    <t>Wendy CHEN</t>
    <phoneticPr fontId="1" type="noConversion"/>
  </si>
  <si>
    <t>Livia GAO</t>
    <phoneticPr fontId="1" type="noConversion"/>
  </si>
  <si>
    <t>Yuanne CHANG</t>
    <phoneticPr fontId="1" type="noConversion"/>
  </si>
  <si>
    <t>Xintong YAN</t>
    <phoneticPr fontId="1" type="noConversion"/>
  </si>
  <si>
    <t>TBD</t>
    <phoneticPr fontId="1" type="noConversion"/>
  </si>
  <si>
    <t>Candy HOU</t>
    <phoneticPr fontId="1" type="noConversion"/>
  </si>
  <si>
    <t>Chenlong WANG</t>
    <phoneticPr fontId="1" type="noConversion"/>
  </si>
  <si>
    <t>Qiwen MO</t>
    <phoneticPr fontId="1" type="noConversion"/>
  </si>
  <si>
    <t>Rikka CHEN</t>
    <phoneticPr fontId="1" type="noConversion"/>
  </si>
  <si>
    <t>Rikka CHEN</t>
  </si>
  <si>
    <t>Qia CHEN</t>
    <phoneticPr fontId="1" type="noConversion"/>
  </si>
  <si>
    <t>Mars Yu</t>
    <phoneticPr fontId="1" type="noConversion"/>
  </si>
  <si>
    <t>DATA &amp; AI</t>
    <phoneticPr fontId="1" type="noConversion"/>
  </si>
  <si>
    <t>Client development</t>
    <phoneticPr fontId="1" type="noConversion"/>
  </si>
  <si>
    <t>QW</t>
  </si>
  <si>
    <t>Enrich project scaling</t>
    <phoneticPr fontId="1" type="noConversion"/>
  </si>
  <si>
    <t>Ideation</t>
  </si>
  <si>
    <t>Run</t>
  </si>
  <si>
    <t>Q2-Pilot</t>
  </si>
  <si>
    <t>Q1-Scale</t>
  </si>
  <si>
    <t>Q4-Scale</t>
  </si>
  <si>
    <t>Q4-Pilot</t>
  </si>
  <si>
    <t>Q3-Scale</t>
  </si>
  <si>
    <t xml:space="preserve">【Advanced Journey 】High potential one-timer/repeater </t>
  </si>
  <si>
    <t>【Advanced Journey 】High potential one-timer/repeater causal inference</t>
  </si>
  <si>
    <t>Q3-Pilot</t>
  </si>
  <si>
    <t>【Advanced Journey 】High potential client list orchestration</t>
  </si>
  <si>
    <t>【Advanced Journey 】High potential propensity for collection</t>
  </si>
  <si>
    <t>Done</t>
  </si>
  <si>
    <t>【Advanced Journey 】High potential VIC detection</t>
  </si>
  <si>
    <t>【Advanced Journey 】Product Recom DREAM 2.0</t>
  </si>
  <si>
    <t>【Advanced Journey 】Total-look recommendation</t>
  </si>
  <si>
    <t>【Clienteling】Gen AI Client Knowledge</t>
  </si>
  <si>
    <t>TT</t>
  </si>
  <si>
    <t xml:space="preserve">Enlight + </t>
  </si>
  <si>
    <t>State of Data（June）</t>
  </si>
  <si>
    <t>CLIENT   DEVELOPMENT</t>
    <phoneticPr fontId="1" type="noConversion"/>
  </si>
  <si>
    <t xml:space="preserve">【Marketing Automation 】Personalized journeys through QA migration, upgrades, and orchestration </t>
  </si>
  <si>
    <t>Q2-Scale</t>
  </si>
  <si>
    <t>BB</t>
  </si>
  <si>
    <t>【Gen AI Content Hub】Content Tagging &amp; Distrubution</t>
  </si>
  <si>
    <t xml:space="preserve">【Clienteling】Gen AI Contextual Outreach </t>
  </si>
  <si>
    <t>【Client Community】CRM upskilling and community</t>
  </si>
  <si>
    <r>
      <rPr>
        <b/>
        <sz val="18"/>
        <color theme="1"/>
        <rFont val="LVMH Sans SemiLight"/>
        <family val="3"/>
      </rPr>
      <t xml:space="preserve">【Clienteling】WeCom tools benchmark and feature innovation </t>
    </r>
  </si>
  <si>
    <t>【KOS】AI solutions (scanning, content assistant, task management )</t>
  </si>
  <si>
    <t>【KOS Community】 Maison operation lead training, KOS Day（September）</t>
  </si>
  <si>
    <t>OMNI. RETAIL</t>
    <phoneticPr fontId="1" type="noConversion"/>
  </si>
  <si>
    <t>Omni retail</t>
    <phoneticPr fontId="1" type="noConversion"/>
  </si>
  <si>
    <t>China AI omni landscape strategy playbook 1) Drive to Store</t>
  </si>
  <si>
    <t>China AI omni landscape strategy playbook 2) Agentic commerce</t>
  </si>
  <si>
    <t xml:space="preserve">Al for omni excellence - 1) Tracking Lab </t>
  </si>
  <si>
    <t xml:space="preserve">Al for omni excellence - 2) Product recommendation </t>
  </si>
  <si>
    <t xml:space="preserve">Al for omni excellence - 3) Smart Search </t>
  </si>
  <si>
    <t>TT</t>
    <phoneticPr fontId="1" type="noConversion"/>
  </si>
  <si>
    <t>Omni incentive orchestration</t>
  </si>
  <si>
    <t>VoC (NPS)</t>
  </si>
  <si>
    <t xml:space="preserve">Al training for omni-retail </t>
  </si>
  <si>
    <t xml:space="preserve">Gen-AI CSC </t>
    <phoneticPr fontId="1" type="noConversion"/>
  </si>
  <si>
    <t>MARKETING</t>
  </si>
  <si>
    <t>Marketing</t>
    <phoneticPr fontId="1" type="noConversion"/>
  </si>
  <si>
    <t>Qia CHEN</t>
  </si>
  <si>
    <t>【Gen AI Content Hub】Asset Production &amp; Distribution</t>
  </si>
  <si>
    <t>【Gen AI Content Hub】Asset Production &amp; Distribution - LucIA</t>
  </si>
  <si>
    <t xml:space="preserve">Marketing Mix Modeling  </t>
  </si>
  <si>
    <t>GEO</t>
  </si>
  <si>
    <t>Yuanne CHANG</t>
  </si>
  <si>
    <t xml:space="preserve">Actionable Insights  </t>
  </si>
  <si>
    <t>Enhanced Targeting</t>
  </si>
  <si>
    <t>1. 组织架构图 （Digital，CRM，Global）</t>
    <phoneticPr fontId="1" type="noConversion"/>
  </si>
  <si>
    <t>2. 核心业务目标</t>
  </si>
  <si>
    <t>3. AI transformation roadmap</t>
    <phoneticPr fontId="1" type="noConversion"/>
  </si>
  <si>
    <t>4. 当存在付费项目合作，展开描述，有visibility</t>
    <phoneticPr fontId="1" type="noConversion"/>
  </si>
  <si>
    <t>该工作整理的目的是可以快速看到卡点</t>
    <phoneticPr fontId="1" type="noConversion"/>
  </si>
  <si>
    <t>每两周更新项目log</t>
    <phoneticPr fontId="1" type="noConversion"/>
  </si>
  <si>
    <t>Maison</t>
  </si>
  <si>
    <r>
      <t xml:space="preserve">Beauty Division </t>
    </r>
    <r>
      <rPr>
        <b/>
        <sz val="12"/>
        <color theme="2" tint="-0.499984740745262"/>
        <rFont val="Calibri"/>
        <family val="2"/>
      </rPr>
      <t>(Givenchy,Kenzo, Loewe, Benefit, Makeup forever, ADP, Fresh)</t>
    </r>
  </si>
  <si>
    <t>Chen JIA</t>
    <phoneticPr fontId="1" type="noConversion"/>
  </si>
  <si>
    <t>Digital project budget change vs. B25</t>
  </si>
  <si>
    <t>根据sales target调整，保留同样的比例</t>
  </si>
  <si>
    <t>budget on par with EC target - proportion</t>
  </si>
  <si>
    <t>持平</t>
  </si>
  <si>
    <t>不比去年多，可能R1还要砍</t>
  </si>
  <si>
    <t>R1砍了</t>
  </si>
  <si>
    <t>降低</t>
  </si>
  <si>
    <t>基本持平</t>
  </si>
  <si>
    <t>有涨幅</t>
  </si>
  <si>
    <t>略涨</t>
    <phoneticPr fontId="1" type="noConversion"/>
  </si>
  <si>
    <t>待5月中确认</t>
  </si>
  <si>
    <t>EC project budget change vs. B25</t>
  </si>
  <si>
    <t>flat</t>
  </si>
  <si>
    <t>持平</t>
    <phoneticPr fontId="1" type="noConversion"/>
  </si>
  <si>
    <t>AI project budget change vs. B25</t>
  </si>
  <si>
    <t>tbc</t>
  </si>
  <si>
    <t>没有特别预留</t>
  </si>
  <si>
    <t>待讨论</t>
  </si>
  <si>
    <t>和去年一样</t>
  </si>
  <si>
    <t>增长</t>
  </si>
  <si>
    <t>有预留</t>
  </si>
  <si>
    <t>AI project planning</t>
  </si>
  <si>
    <t>Enrich &amp; 针对AIGC 相关（例如try-on) 的感兴趣</t>
  </si>
  <si>
    <t>已明确</t>
    <phoneticPr fontId="1" type="noConversion"/>
  </si>
  <si>
    <t>contextual outreach</t>
  </si>
  <si>
    <t>和Mars对了High potential的AI项目，Enrich也会上auto journey</t>
  </si>
  <si>
    <t>无</t>
    <phoneticPr fontId="1" type="noConversion"/>
  </si>
  <si>
    <t>EC growth rate target</t>
  </si>
  <si>
    <t>4% after R1</t>
  </si>
  <si>
    <t>revised after R1 to 18%</t>
  </si>
  <si>
    <t>Target +15%</t>
  </si>
  <si>
    <t>与去年一样，预算很少</t>
  </si>
  <si>
    <t xml:space="preserve">15% ， mostly on Tmall </t>
  </si>
  <si>
    <t>Target +25%</t>
  </si>
  <si>
    <t>low single digit</t>
  </si>
  <si>
    <t>Single digit growth</t>
  </si>
  <si>
    <t>待定</t>
  </si>
  <si>
    <t>Back &lt;-</t>
    <phoneticPr fontId="1" type="noConversion"/>
  </si>
  <si>
    <t xml:space="preserve">LV x Group Prospective Joint Projects </t>
  </si>
  <si>
    <t>Owner</t>
    <phoneticPr fontId="1" type="noConversion"/>
  </si>
  <si>
    <t>Status</t>
    <phoneticPr fontId="1" type="noConversion"/>
  </si>
  <si>
    <t>Remark</t>
  </si>
  <si>
    <t>LV in-house Projects</t>
  </si>
  <si>
    <t>Status</t>
  </si>
  <si>
    <t xml:space="preserve">Maison Tech </t>
  </si>
  <si>
    <t>【Gen AI for Omni】Gaston Order Agent</t>
  </si>
  <si>
    <t>Build</t>
  </si>
  <si>
    <t>【Gen AI for Omni】Atlas Internal SOP</t>
  </si>
  <si>
    <t>【Gen AI for SupplyChain&amp;Logistics】LV Care Repair Policy QA</t>
  </si>
  <si>
    <t>Framing</t>
  </si>
  <si>
    <t>【Gen AI for SupplyChain&amp;Logistics】HS Code</t>
  </si>
  <si>
    <t>Design</t>
  </si>
  <si>
    <t>【Gen AI for Merch】Market Trend Analysis</t>
  </si>
  <si>
    <t>【Gen AI for Finance】Gaston for Finance-SOP and Q&amp;A</t>
  </si>
  <si>
    <t>【Gen AI for Legal】Maia for Legal</t>
  </si>
  <si>
    <t>Test</t>
  </si>
  <si>
    <t>【Gen AI for HR】Gaston for Employee HR SOP and Q&amp;A</t>
  </si>
  <si>
    <t xml:space="preserve">CDC x Group Prospective Joint Projects Projects </t>
  </si>
  <si>
    <t xml:space="preserve">Projects </t>
    <phoneticPr fontId="1" type="noConversion"/>
  </si>
  <si>
    <t>Maison name</t>
  </si>
  <si>
    <t>Q1 2027</t>
    <phoneticPr fontId="1" type="noConversion"/>
  </si>
  <si>
    <t>Product recommendation - 27Q1</t>
  </si>
  <si>
    <t>Client summary + advanced search - 27 Q2</t>
  </si>
  <si>
    <t>Recruitment for new &amp; Traffic acquisition +GEO</t>
  </si>
  <si>
    <t>Picture search for EC - 27Q1</t>
  </si>
  <si>
    <t>Knowledge POT (LP HQ use case) - retail knowledge 27 Q2</t>
  </si>
  <si>
    <t xml:space="preserve">High potential repeater - 2026 Q3 </t>
  </si>
  <si>
    <t>ENRICH X FUR 2026 Q3</t>
  </si>
  <si>
    <t>Product recommendation - 2026 Q3/Q4</t>
  </si>
  <si>
    <t xml:space="preserve">NPS (NPS depends on global) </t>
  </si>
  <si>
    <t xml:space="preserve">AI Training to check with Rikka on the pilot results </t>
  </si>
  <si>
    <t xml:space="preserve">Gen AI Contents/Lucia check with Rachael </t>
  </si>
  <si>
    <t>KA</t>
  </si>
  <si>
    <t>Champion</t>
  </si>
  <si>
    <t>early 2027</t>
  </si>
  <si>
    <t xml:space="preserve">Head of EC for </t>
  </si>
  <si>
    <t xml:space="preserve">【Gen AI Content Hub】Asset Production &amp; Distribution </t>
  </si>
  <si>
    <t>Head of Client Development for DS related project (early adopters)</t>
  </si>
  <si>
    <t>AI Future Planning</t>
  </si>
  <si>
    <t>Top priority: Atom上线，目前aim今年，否则其他的项目都会受限于Atom</t>
  </si>
  <si>
    <t>1-New adopter（4月份在做的） + 新客复购（6-7月想做新一次客的模型）</t>
  </si>
  <si>
    <t>2-Marketing automation - 还在聊，今年在做到什么程度，部署基础的task</t>
  </si>
  <si>
    <t>3-Contextual outreach有需求，但要等MA的完成，没有Atom是痛点</t>
  </si>
  <si>
    <t>4-需求：new one-timers 与 enrich结合 就会有提升，有没有可能撞一下enrich的池子</t>
  </si>
  <si>
    <t>5-想做VIC的潜在发掘，新的top的客人（更有兴趣）</t>
  </si>
  <si>
    <t>6-产品推荐有兴趣</t>
  </si>
  <si>
    <t xml:space="preserve">Berluti 2026 Strategy </t>
  </si>
  <si>
    <t>Internal Recruitment - Product Cross-selling</t>
  </si>
  <si>
    <t>Challenges</t>
  </si>
  <si>
    <t>Cross-sell but some offline stores have limited products (AI try-on）</t>
  </si>
  <si>
    <t>Offline traffic limited （Enrich - but difficulty with driving consent rate）</t>
  </si>
  <si>
    <t xml:space="preserve">Berluti Org Chart with Key Contacts (regarding China affairs) </t>
  </si>
  <si>
    <t>*Olivia involved with Clienteling and Retail</t>
  </si>
  <si>
    <t xml:space="preserve">Projects </t>
  </si>
  <si>
    <t>Remarks</t>
  </si>
  <si>
    <t>Pending Bulgari result</t>
  </si>
  <si>
    <t>2026 2H</t>
  </si>
  <si>
    <t>Limited edition, HJ</t>
  </si>
  <si>
    <t>AI Champion： Ryan XIE ｜ Maggie ZHU，Charles LIU，Kelsey GU</t>
    <phoneticPr fontId="1" type="noConversion"/>
  </si>
  <si>
    <t xml:space="preserve">Personalized PDP </t>
    <phoneticPr fontId="1" type="noConversion"/>
  </si>
  <si>
    <t xml:space="preserve">Meeting AI Road Map </t>
    <phoneticPr fontId="1" type="noConversion"/>
  </si>
  <si>
    <t>Maggie, Kelsey, Charles, Ryan</t>
    <phoneticPr fontId="1" type="noConversion"/>
  </si>
  <si>
    <t>1.  PDP 的内容能不能借鉴contextual outreach的结果做成个性化的展示页面</t>
    <phoneticPr fontId="1" type="noConversion"/>
  </si>
  <si>
    <t>2. 平台很多标签拿不回来，帮着别人在做私域运营</t>
    <phoneticPr fontId="1" type="noConversion"/>
  </si>
  <si>
    <t>3. AI Orchestr 如何做评价，目前global得名单6个月刷一次，我们已经更新到一个月一刷，效果怎么动态评价</t>
    <phoneticPr fontId="1" type="noConversion"/>
  </si>
  <si>
    <t>4. content 不止3D建模，投放内容也是SKY帮着做的，global会做这部分content的validation</t>
    <phoneticPr fontId="1" type="noConversion"/>
  </si>
  <si>
    <t>大的方向希望能够合在一起看，从omni-retail的角度做，而不分开</t>
    <phoneticPr fontId="1" type="noConversion"/>
  </si>
  <si>
    <t xml:space="preserve">之前的项目已经做了很多，不能一直Pilot，要考虑如何做Scale up </t>
    <phoneticPr fontId="1" type="noConversion"/>
  </si>
  <si>
    <t>整个scale up的过程要考虑有机的结合起来，客人也是非常复合的，需要赋能各个部分</t>
    <phoneticPr fontId="1" type="noConversion"/>
  </si>
  <si>
    <t>GEO会今年做起来</t>
    <phoneticPr fontId="1" type="noConversion"/>
  </si>
  <si>
    <t>https://lvmh-my.sharepoint.com/:p:/r/personal/chenlong_wang_lvmh_com/Documents/work/Team%20work/China%20Digital%20Sharing_Bvlgari%20Workshop.pptx?d=wa58577e9019446f49e8e32292b9b5705&amp;e=4%3aa188bdc218c14caf85353ad6758eb3ab&amp;sharingv2=true&amp;fromShare=true&amp;at=9</t>
  </si>
  <si>
    <t>*solution introduced to CRM head, interested in GenAI for 1v1 clienteling, e.g. on-model try-on, need alignment with MD and Janet&amp; Rachael's endorsement during the global visit (May 2026)</t>
  </si>
  <si>
    <t>Kiki MI （Head of Communication)</t>
  </si>
  <si>
    <t>KOS Post Agent - to be evaluated</t>
  </si>
  <si>
    <t>AI Champion： Shen XU</t>
    <phoneticPr fontId="1" type="noConversion"/>
  </si>
  <si>
    <t>AI roadmap with PCD global</t>
    <phoneticPr fontId="1" type="noConversion"/>
  </si>
  <si>
    <t>Matthieu NICOU， Melanie BOUVIER， Luciana DEGOES， Karine DAEGOS</t>
    <phoneticPr fontId="1" type="noConversion"/>
  </si>
  <si>
    <t>1. Automated MMM is hard, we can consider traditional MMM instead</t>
    <phoneticPr fontId="1" type="noConversion"/>
  </si>
  <si>
    <t>2. MaIA is not good enough, we will upgrade it in China soon</t>
    <phoneticPr fontId="1" type="noConversion"/>
  </si>
  <si>
    <t>3. RAI committee should have right to kill project</t>
    <phoneticPr fontId="1" type="noConversion"/>
  </si>
  <si>
    <t>4. Two RAIS, global and china, need to share with each other</t>
    <phoneticPr fontId="1" type="noConversion"/>
  </si>
  <si>
    <t>5. Define the clear collobration between platform and us, roles and responsibilities</t>
    <phoneticPr fontId="1" type="noConversion"/>
  </si>
  <si>
    <t>6 Agentic commerence is not only about GEO, which will open to public eventually. We should control the tone of voice and RAG</t>
    <phoneticPr fontId="1" type="noConversion"/>
  </si>
  <si>
    <t>Strong interest by HQ</t>
  </si>
  <si>
    <t>Top priority；希望不是campaign-based，而是长期sustainable的</t>
  </si>
  <si>
    <t>EC已经做了微信MNP/官网的购后弹窗，正在讨论Retail NPS的roadmap/budget，总部已经align供应商为众言</t>
  </si>
  <si>
    <t>Vendor selection process for PoC</t>
  </si>
  <si>
    <t>Top priority，主要针对抖音千川，现在是抖P月费里可能包了200张图（100原创、100二创或KOL授权），更多的图片就需要按rate card来，每个月花的钱很多，希望看怎么能够生成一些结合DY热点趋势的图+更加cost-efficiency。但目前这部分素材没有被mkt approve（一直以来的工作流）也瞒着总部。Mkt assets主要是明星和local campaign（520/七夕/618/38/双十一）by campaign找agency做素材，agency会使用AI做moodboard，但实际创作不能使用AI</t>
  </si>
  <si>
    <t>Eric很愿意参与pilot</t>
  </si>
  <si>
    <t>Back &lt;-</t>
  </si>
  <si>
    <t>AI Champion</t>
  </si>
  <si>
    <t>Lavender SHENG</t>
  </si>
  <si>
    <t>Projects with LVMH Digital</t>
  </si>
  <si>
    <t>Projects led by Sephora in-house</t>
  </si>
  <si>
    <t>Smart Search- Tencent Magic Agent (next best product, offer, content)</t>
  </si>
  <si>
    <t>Pilot in 2026 for product, rest for 2027</t>
  </si>
  <si>
    <t>Smart Replenishment</t>
  </si>
  <si>
    <t>Pilot in 2026</t>
  </si>
  <si>
    <t>Product Recommendation (similar product, complementary product, out-of-stock)</t>
  </si>
  <si>
    <t>Personalise Ordering</t>
  </si>
  <si>
    <t>Ideation in 2027</t>
  </si>
  <si>
    <t>CRM Detection (churn detection, 2nd purchase for one time user)</t>
  </si>
  <si>
    <t xml:space="preserve">Gen AI for Product Review </t>
  </si>
  <si>
    <t>Chatbot on Dragon (self-owned channel)</t>
  </si>
  <si>
    <t>GEA- visibility on Search Engine</t>
  </si>
  <si>
    <t>Smart Demand Planning (predict novelty, store assortment, AI-assisted Merch)</t>
  </si>
  <si>
    <t>Space Planning</t>
  </si>
  <si>
    <t>Ideation in 2026</t>
  </si>
  <si>
    <t>AI Staff Recruiting</t>
  </si>
  <si>
    <t>Employee HR Assistant</t>
  </si>
  <si>
    <t>Scaled in 2026</t>
  </si>
  <si>
    <t>Talk to my number</t>
  </si>
  <si>
    <t>Key Challenges</t>
  </si>
  <si>
    <t>Personalised communication (content generation, customer interaction)</t>
  </si>
  <si>
    <t>白卡members conversion &amp; upgrade</t>
  </si>
  <si>
    <t>recruiting new members registration, esp. online</t>
  </si>
  <si>
    <t>Key Features &amp; Data of Sephora</t>
  </si>
  <si>
    <t>Heavily within Tencent ecosytem, with their strong online % of self-owned channel (Dragon)</t>
  </si>
  <si>
    <t>High Local Saying over strategy, image assets-one of the three independent delivery centres</t>
  </si>
  <si>
    <t>5M member data, 300+ offline stores</t>
  </si>
  <si>
    <t>Theme</t>
  </si>
  <si>
    <t>Team</t>
  </si>
  <si>
    <t>Projects</t>
  </si>
  <si>
    <t>Maisons</t>
  </si>
  <si>
    <t>Accountable</t>
  </si>
  <si>
    <t>Josh</t>
  </si>
  <si>
    <t>QA Journeys migration and upgrades, design &amp; orchestration</t>
  </si>
  <si>
    <t>Bvlgari, CDC, Loro Piana (2025 Q4), Tiffany, Chaumet (Q1), Fendi (Q2), Loewe(Q3), Celine, Givenchy, Sephora, PCD, LV (Q4)</t>
  </si>
  <si>
    <t>Qiwen</t>
  </si>
  <si>
    <t xml:space="preserve">GenAI content tagging rollout </t>
  </si>
  <si>
    <t>Tiffany, Bvlgari (Q2), LV (Q3)</t>
  </si>
  <si>
    <t>GenAI in Clienteling: contextual outreach and upgrades</t>
  </si>
  <si>
    <t>Tiffany (2025 Q4), Bvlgari (Q2)</t>
  </si>
  <si>
    <t>Candy</t>
  </si>
  <si>
    <t xml:space="preserve">GenAI in Clienteling: client summary </t>
  </si>
  <si>
    <t>PCD (Q2), Loro Piana (Q4)</t>
  </si>
  <si>
    <t>GenAI in Retail training role play</t>
  </si>
  <si>
    <t>Fendi (Q1), Beauty Division (Q3), [Fashion Masions]</t>
  </si>
  <si>
    <t>Patrick</t>
  </si>
  <si>
    <t>CRM upskilling and community (Clienteling Certificate with House)</t>
  </si>
  <si>
    <t>All LVMH Maisons</t>
  </si>
  <si>
    <t xml:space="preserve">Clienteling tools: WeCom benchmark and feature innovation </t>
  </si>
  <si>
    <t>All LVMH Maisons (Q4)</t>
  </si>
  <si>
    <t>KOS solutions (include AI scanning, content assistant, task management )</t>
  </si>
  <si>
    <t>Loewe, Celine, Tiffany, Bvlgari</t>
  </si>
  <si>
    <t>Chen</t>
  </si>
  <si>
    <t xml:space="preserve">KOS operations &amp; governance: scaling, performance governance incl. media </t>
  </si>
  <si>
    <t>All LVMH Maisons – incl. PCD, CDC</t>
  </si>
  <si>
    <t>KOS community building &amp; KOS Day</t>
  </si>
  <si>
    <t>All LVMH Maisons  (Sep/Oct.)</t>
  </si>
  <si>
    <t>KOS upscaling incl. training, daily operational coach</t>
  </si>
  <si>
    <t>Bvlgari, Tiffany, Givenchy, Fendi, Rimowa, Kenzo</t>
  </si>
  <si>
    <t>Omni-retail</t>
  </si>
  <si>
    <t>Rachael</t>
  </si>
  <si>
    <t>NPS scaling and GenAI enhancement</t>
  </si>
  <si>
    <t>CDC(Q1), Loewe, Celine (Q2), Fendi (Q4)</t>
  </si>
  <si>
    <t>Rikka</t>
  </si>
  <si>
    <t>GenAI/AI in Ecommerce (total-look swap)</t>
  </si>
  <si>
    <t xml:space="preserve">Givenchy, Fendi, Berluti (Q1), Loewe  </t>
  </si>
  <si>
    <t>Qinyin</t>
  </si>
  <si>
    <t>GenAI/AI in Ecommerce (product recommendation, smart search)</t>
  </si>
  <si>
    <t>Celine (Q2)</t>
  </si>
  <si>
    <t>Wendy</t>
  </si>
  <si>
    <t>EC A/B testing</t>
  </si>
  <si>
    <t xml:space="preserve">Bvlgari </t>
  </si>
  <si>
    <t>Tracking Lab</t>
  </si>
  <si>
    <t>Loro Piara, Chaumet, Tiffany  (Q1)</t>
  </si>
  <si>
    <t>E-Commerce strategic growth and governance</t>
  </si>
  <si>
    <t>Givenchy (reinitial)</t>
  </si>
  <si>
    <t>Unauthorized reduction (with brand protection team)</t>
  </si>
  <si>
    <t>Online intelligence reporting</t>
  </si>
  <si>
    <t>GenAI/AI  in CSC</t>
  </si>
  <si>
    <t>CDC, [Rimowa]</t>
  </si>
  <si>
    <t>Partnership – forging new including AI/genAI partners, elevating existing</t>
  </si>
  <si>
    <t>Yuanne</t>
  </si>
  <si>
    <t>Data &amp; AI</t>
  </si>
  <si>
    <t>Mars</t>
  </si>
  <si>
    <t>Enlight global dashboard launch and  KOS dashboard</t>
  </si>
  <si>
    <t>All LVMH Maisons (KOS Dashboard Q2)</t>
  </si>
  <si>
    <t xml:space="preserve">Enrich scaling </t>
  </si>
  <si>
    <t>LV/CDC, Berluti, Hublot, Givenchy</t>
  </si>
  <si>
    <t>Po</t>
  </si>
  <si>
    <t>AI/GenAI factory scaling with new algorithms (styling)</t>
  </si>
  <si>
    <t xml:space="preserve">All FLG and W&amp;J Maisons, styling for Celine (Q2) </t>
  </si>
  <si>
    <t>Chenlong/Livia/Xintong</t>
  </si>
  <si>
    <t>Data Governance (Enrich audit , data minimization)</t>
  </si>
  <si>
    <t>All LVMH Maisons (Enrich audit Q2)</t>
  </si>
  <si>
    <t>Mars/Qiwen</t>
  </si>
  <si>
    <t xml:space="preserve">Responsible AI </t>
  </si>
  <si>
    <t>All LVMH Maisons (AI card Q1)</t>
  </si>
  <si>
    <r>
      <t>Mars/</t>
    </r>
    <r>
      <rPr>
        <sz val="11"/>
        <color rgb="FF7F7F7F"/>
        <rFont val="LVMH Sans SemiLight"/>
        <family val="3"/>
      </rPr>
      <t>Anny/ Romain</t>
    </r>
  </si>
  <si>
    <t>GenAI/AI content creation group deal  (SKAI, Lucia, Omi, Grip, Resizing)</t>
  </si>
  <si>
    <t xml:space="preserve">All LVMH Maisons </t>
  </si>
  <si>
    <t>Q1</t>
    <phoneticPr fontId="1" type="noConversion"/>
  </si>
  <si>
    <t>Q2</t>
    <phoneticPr fontId="1" type="noConversion"/>
  </si>
  <si>
    <t>Q3</t>
    <phoneticPr fontId="1" type="noConversion"/>
  </si>
  <si>
    <t>Q4</t>
    <phoneticPr fontId="1" type="noConversion"/>
  </si>
  <si>
    <t>Prospect</t>
    <phoneticPr fontId="1" type="noConversion"/>
  </si>
  <si>
    <t>N/A</t>
    <phoneticPr fontId="1" type="noConversion"/>
  </si>
  <si>
    <t>CLIENT DEVELOPMENT</t>
    <phoneticPr fontId="1" type="noConversion"/>
  </si>
  <si>
    <t>OMNI_RETAIL</t>
    <phoneticPr fontId="1" type="noConversion"/>
  </si>
  <si>
    <t>Division</t>
    <phoneticPr fontId="1" type="noConversion"/>
  </si>
  <si>
    <t>Maison(22)</t>
  </si>
  <si>
    <t>Key Account</t>
  </si>
  <si>
    <t xml:space="preserve">High potential one-timer/repeater </t>
    <phoneticPr fontId="1" type="noConversion"/>
  </si>
  <si>
    <t>High potential one-timer/repeater
causal inference</t>
    <phoneticPr fontId="1" type="noConversion"/>
  </si>
  <si>
    <t>High potential client list orchestration</t>
    <phoneticPr fontId="1" type="noConversion"/>
  </si>
  <si>
    <t>High potential propensity for collection</t>
    <phoneticPr fontId="1" type="noConversion"/>
  </si>
  <si>
    <t>High potential VIC detection</t>
    <phoneticPr fontId="1" type="noConversion"/>
  </si>
  <si>
    <t>DREAM 2.0</t>
    <phoneticPr fontId="1" type="noConversion"/>
  </si>
  <si>
    <t>Content intelligence</t>
    <phoneticPr fontId="1" type="noConversion"/>
  </si>
  <si>
    <t>Total-look 
recommendation</t>
    <phoneticPr fontId="1" type="noConversion"/>
  </si>
  <si>
    <t>Smart Search for EC</t>
    <phoneticPr fontId="1" type="noConversion"/>
  </si>
  <si>
    <t>Client Knowledge</t>
    <phoneticPr fontId="1" type="noConversion"/>
  </si>
  <si>
    <t>Contextual Outreach</t>
    <phoneticPr fontId="1" type="noConversion"/>
  </si>
  <si>
    <t>Contextual Outreach 2.0</t>
    <phoneticPr fontId="1" type="noConversion"/>
  </si>
  <si>
    <t>GenAI in Clienteling: contextual outreach and
 upgrades</t>
    <phoneticPr fontId="1" type="noConversion"/>
  </si>
  <si>
    <t xml:space="preserve">GenAI in Clienteling: client summary </t>
    <phoneticPr fontId="1" type="noConversion"/>
  </si>
  <si>
    <t>CRM upskilling and community 
(Clienteling Certificate with House)</t>
    <phoneticPr fontId="1" type="noConversion"/>
  </si>
  <si>
    <t>KOS solutions (include AI scanning,
 content assistant, task management )</t>
    <phoneticPr fontId="1" type="noConversion"/>
  </si>
  <si>
    <t>GenAI/AI in Ecommerce/Social/Clienteling (total-look swap)</t>
  </si>
  <si>
    <t>Unauthorized reduction
 (with brand protection team)</t>
    <phoneticPr fontId="1" type="noConversion"/>
  </si>
  <si>
    <t>Geo</t>
    <phoneticPr fontId="1" type="noConversion"/>
  </si>
  <si>
    <t>Agentic Commerce</t>
    <phoneticPr fontId="1" type="noConversion"/>
  </si>
  <si>
    <t>Mars YU / Xintong YAN</t>
    <phoneticPr fontId="1" type="noConversion"/>
  </si>
  <si>
    <t>Chenlong WANG</t>
  </si>
  <si>
    <t>FLG</t>
    <phoneticPr fontId="1" type="noConversion"/>
  </si>
  <si>
    <t>Louis Vitton</t>
    <phoneticPr fontId="1" type="noConversion"/>
  </si>
  <si>
    <t>Prospect</t>
  </si>
  <si>
    <t>Q4</t>
  </si>
  <si>
    <t>Q3</t>
  </si>
  <si>
    <t>Q1</t>
  </si>
  <si>
    <t>Q2</t>
  </si>
  <si>
    <t>N/A</t>
  </si>
  <si>
    <t>W&amp;J</t>
    <phoneticPr fontId="1" type="noConversion"/>
  </si>
  <si>
    <r>
      <t xml:space="preserve">Beauty Division </t>
    </r>
    <r>
      <rPr>
        <b/>
        <sz val="11"/>
        <color theme="2" tint="-0.499984740745262"/>
        <rFont val="等线"/>
        <family val="4"/>
        <charset val="134"/>
      </rPr>
      <t>(Givenchy,Kenzo, Loewe, Benefit, Makeup forever, ADP, Fresh)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</si>
</sst>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b/>
      <sz val="11"/>
      <color rgb="FF000000"/>
      <name val="LVMH Sans SemiLight"/>
      <family val="3"/>
    </font>
    <font>
      <b/>
      <sz val="11"/>
      <color rgb="FF000000"/>
      <name val="Aptos Narrow"/>
      <family val="2"/>
    </font>
    <font>
      <sz val="11"/>
      <color rgb="FF000000"/>
      <name val="LVMH Sans SemiLight"/>
      <family val="3"/>
    </font>
    <font>
      <sz val="11"/>
      <color rgb="FF7F7F7F"/>
      <name val="LVMH Sans SemiLight"/>
      <family val="3"/>
    </font>
    <font>
      <b/>
      <sz val="12"/>
      <color theme="1"/>
      <name val="Aptos Narrow"/>
      <family val="4"/>
      <charset val="134"/>
      <scheme val="minor"/>
    </font>
    <font>
      <b/>
      <sz val="14"/>
      <color theme="1"/>
      <name val="Aptos Narrow"/>
      <family val="4"/>
      <charset val="134"/>
      <scheme val="minor"/>
    </font>
    <font>
      <sz val="12"/>
      <color theme="1"/>
      <name val="Aptos Display"/>
      <family val="2"/>
    </font>
    <font>
      <b/>
      <sz val="11"/>
      <color theme="2" tint="-0.499984740745262"/>
      <name val="等线"/>
      <family val="4"/>
      <charset val="134"/>
    </font>
    <font>
      <sz val="12"/>
      <color theme="1"/>
      <name val="Aptos Narrow"/>
      <family val="4"/>
      <charset val="134"/>
      <scheme val="minor"/>
    </font>
    <font>
      <b/>
      <sz val="11"/>
      <color theme="1"/>
      <name val="LVMH Sans SemiLight"/>
      <family val="3"/>
    </font>
    <font>
      <sz val="14"/>
      <color theme="1"/>
      <name val="Aptos Narrow"/>
      <family val="4"/>
      <charset val="134"/>
      <scheme val="minor"/>
    </font>
    <font>
      <b/>
      <sz val="14"/>
      <color theme="1"/>
      <name val="等线"/>
      <family val="3"/>
      <charset val="134"/>
    </font>
    <font>
      <b/>
      <sz val="11"/>
      <color theme="1"/>
      <name val="Aptos Narrow"/>
      <family val="4"/>
      <charset val="134"/>
      <scheme val="minor"/>
    </font>
    <font>
      <sz val="12"/>
      <color rgb="FF006100"/>
      <name val="Aptos Narrow"/>
      <family val="2"/>
      <charset val="134"/>
      <scheme val="minor"/>
    </font>
    <font>
      <b/>
      <sz val="16"/>
      <color theme="1"/>
      <name val="Aptos Narrow"/>
      <family val="4"/>
      <charset val="134"/>
      <scheme val="minor"/>
    </font>
    <font>
      <b/>
      <sz val="16"/>
      <color theme="1"/>
      <name val="LVMH Sans SemiLight"/>
      <family val="3"/>
    </font>
    <font>
      <b/>
      <sz val="16"/>
      <color rgb="FF000000"/>
      <name val="LVMH Sans SemiLight"/>
      <family val="3"/>
    </font>
    <font>
      <sz val="16"/>
      <color theme="1"/>
      <name val="Aptos Narrow"/>
      <family val="2"/>
      <charset val="134"/>
      <scheme val="minor"/>
    </font>
    <font>
      <sz val="16"/>
      <color theme="1"/>
      <name val="Aptos Narrow"/>
      <family val="4"/>
      <charset val="134"/>
      <scheme val="minor"/>
    </font>
    <font>
      <b/>
      <sz val="18"/>
      <color theme="1"/>
      <name val="Aptos Narrow"/>
      <family val="4"/>
      <charset val="134"/>
      <scheme val="minor"/>
    </font>
    <font>
      <b/>
      <sz val="18"/>
      <color theme="1"/>
      <name val="LVMH Sans SemiLight"/>
      <family val="3"/>
    </font>
    <font>
      <b/>
      <sz val="18"/>
      <color rgb="FF000000"/>
      <name val="LVMH Sans SemiLight"/>
      <family val="3"/>
    </font>
    <font>
      <b/>
      <sz val="12"/>
      <color theme="2" tint="-0.49998474074526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Aptos Narrow"/>
      <family val="2"/>
      <charset val="134"/>
      <scheme val="minor"/>
    </font>
    <font>
      <b/>
      <sz val="20"/>
      <color theme="1"/>
      <name val="Aptos Narrow"/>
      <family val="4"/>
      <charset val="134"/>
      <scheme val="minor"/>
    </font>
    <font>
      <b/>
      <sz val="20"/>
      <color rgb="FF000000"/>
      <name val="Aptos Narrow"/>
      <family val="4"/>
      <charset val="134"/>
      <scheme val="minor"/>
    </font>
    <font>
      <sz val="12"/>
      <color rgb="FF000000"/>
      <name val="Aptos Narrow"/>
      <family val="4"/>
      <charset val="134"/>
      <scheme val="minor"/>
    </font>
    <font>
      <b/>
      <sz val="14"/>
      <color rgb="FF000000"/>
      <name val="Aptos Narrow"/>
      <family val="4"/>
      <charset val="134"/>
      <scheme val="minor"/>
    </font>
    <font>
      <b/>
      <sz val="16"/>
      <color rgb="FF000000"/>
      <name val="Aptos Narrow"/>
      <family val="4"/>
      <charset val="134"/>
      <scheme val="minor"/>
    </font>
    <font>
      <b/>
      <sz val="12"/>
      <color rgb="FF000000"/>
      <name val="Aptos Narrow"/>
      <family val="4"/>
      <charset val="134"/>
      <scheme val="minor"/>
    </font>
    <font>
      <sz val="12"/>
      <color theme="1"/>
      <name val="Microsoft YaHei"/>
      <family val="2"/>
      <charset val="134"/>
    </font>
    <font>
      <sz val="18"/>
      <color theme="1"/>
      <name val="等线"/>
      <family val="4"/>
    </font>
    <font>
      <u/>
      <sz val="12"/>
      <color theme="10"/>
      <name val="Aptos Narrow"/>
      <family val="2"/>
      <charset val="134"/>
      <scheme val="minor"/>
    </font>
    <font>
      <sz val="12"/>
      <color theme="1"/>
      <name val="Aptos Narrow"/>
      <family val="2"/>
      <charset val="134"/>
      <scheme val="minor"/>
    </font>
    <font>
      <sz val="12"/>
      <color rgb="FF9C5700"/>
      <name val="Aptos Narrow"/>
      <family val="2"/>
      <charset val="134"/>
      <scheme val="minor"/>
    </font>
    <font>
      <sz val="12"/>
      <color theme="0"/>
      <name val="Aptos Narrow"/>
      <family val="2"/>
      <charset val="134"/>
      <scheme val="minor"/>
    </font>
    <font>
      <b/>
      <sz val="16"/>
      <color rgb="FF9C5700"/>
      <name val="Aptos Narrow"/>
      <family val="4"/>
      <charset val="134"/>
      <scheme val="minor"/>
    </font>
    <font>
      <b/>
      <sz val="16"/>
      <color rgb="FF006100"/>
      <name val="Aptos Narrow"/>
      <family val="4"/>
      <charset val="134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等线 (正文)"/>
      <family val="3"/>
      <charset val="134"/>
    </font>
    <font>
      <sz val="22"/>
      <color theme="1"/>
      <name val="等线 (正文)"/>
      <family val="3"/>
      <charset val="134"/>
    </font>
    <font>
      <b/>
      <sz val="16"/>
      <color theme="0"/>
      <name val="Aptos Narrow"/>
      <family val="4"/>
      <charset val="134"/>
      <scheme val="minor"/>
    </font>
    <font>
      <b/>
      <sz val="12"/>
      <color theme="1"/>
      <name val="Aptos Narrow"/>
      <family val="2"/>
      <charset val="134"/>
      <scheme val="minor"/>
    </font>
    <font>
      <b/>
      <sz val="18"/>
      <color theme="1"/>
      <name val="Aptos Narrow"/>
      <family val="2"/>
      <charset val="134"/>
      <scheme val="minor"/>
    </font>
    <font>
      <sz val="12"/>
      <color theme="1"/>
      <name val="LVMH Sans"/>
      <family val="3"/>
    </font>
    <font>
      <sz val="20"/>
      <color theme="1"/>
      <name val="LVMH Sans"/>
      <family val="3"/>
    </font>
    <font>
      <sz val="14"/>
      <color theme="1"/>
      <name val="LVMH Sans"/>
      <family val="3"/>
    </font>
    <font>
      <sz val="16"/>
      <color theme="1"/>
      <name val="LVMH Sans"/>
      <family val="3"/>
    </font>
    <font>
      <b/>
      <sz val="16"/>
      <color rgb="FFFF0000"/>
      <name val="Aptos Narrow"/>
      <family val="4"/>
      <charset val="134"/>
      <scheme val="minor"/>
    </font>
    <font>
      <b/>
      <sz val="12"/>
      <color rgb="FFFF0000"/>
      <name val="Aptos Narrow"/>
      <family val="4"/>
      <charset val="134"/>
      <scheme val="minor"/>
    </font>
    <font>
      <b/>
      <u/>
      <sz val="12"/>
      <color theme="10"/>
      <name val="Aptos Narrow"/>
      <family val="2"/>
      <charset val="134"/>
      <scheme val="minor"/>
    </font>
    <font>
      <b/>
      <sz val="14"/>
      <color theme="1"/>
      <name val="Aptos Narrow"/>
      <family val="2"/>
      <charset val="134"/>
      <scheme val="minor"/>
    </font>
    <font>
      <sz val="12"/>
      <color theme="1"/>
      <name val="LVMH Sans SemiLight"/>
      <family val="3"/>
    </font>
    <font>
      <sz val="16"/>
      <color theme="1"/>
      <name val="LVMH Sans SemiLight"/>
      <family val="3"/>
    </font>
    <font>
      <sz val="14"/>
      <color theme="1"/>
      <name val="LVMH Sans SemiLight"/>
      <family val="3"/>
    </font>
    <font>
      <b/>
      <u/>
      <sz val="18"/>
      <color theme="1"/>
      <name val="LVMH Sans SemiLight"/>
      <family val="3"/>
    </font>
    <font>
      <b/>
      <sz val="14"/>
      <color theme="1"/>
      <name val="LVMH Sans SemiLight"/>
      <family val="3"/>
    </font>
    <font>
      <b/>
      <sz val="20"/>
      <color theme="1"/>
      <name val="LVMH Sans SemiLight"/>
      <family val="3"/>
    </font>
    <font>
      <b/>
      <sz val="16"/>
      <color rgb="FF006100"/>
      <name val="LVMH Sans SemiLight"/>
      <family val="3"/>
    </font>
    <font>
      <b/>
      <sz val="12"/>
      <color rgb="FF006100"/>
      <name val="LVMH Sans SemiLight"/>
      <family val="3"/>
    </font>
    <font>
      <b/>
      <sz val="16"/>
      <color rgb="FF9C5700"/>
      <name val="LVMH Sans SemiLight"/>
      <family val="3"/>
    </font>
    <font>
      <b/>
      <sz val="12"/>
      <color theme="1"/>
      <name val="LVMH Sans SemiLight"/>
      <family val="3"/>
    </font>
    <font>
      <u/>
      <sz val="12"/>
      <color theme="1"/>
      <name val="LVMH Sans SemiLight"/>
      <family val="3"/>
    </font>
    <font>
      <b/>
      <u/>
      <sz val="16"/>
      <color theme="1"/>
      <name val="LVMH Sans SemiLight"/>
      <family val="3"/>
    </font>
    <font>
      <b/>
      <u/>
      <sz val="12"/>
      <color theme="1"/>
      <name val="LVMH Sans SemiLight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rgb="FF000000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rgb="FFD7D6F1"/>
      </left>
      <right style="medium">
        <color rgb="FFD8D6F2"/>
      </right>
      <top/>
      <bottom/>
      <diagonal/>
    </border>
    <border>
      <left style="medium">
        <color rgb="FFD7D6F1"/>
      </left>
      <right style="medium">
        <color rgb="FFD8D6F2"/>
      </right>
      <top/>
      <bottom style="medium">
        <color rgb="FFD7D6F1"/>
      </bottom>
      <diagonal/>
    </border>
    <border>
      <left style="medium">
        <color rgb="FFD8D6F2"/>
      </left>
      <right style="medium">
        <color rgb="FFD7D6F1"/>
      </right>
      <top style="medium">
        <color rgb="FFD7D6F1"/>
      </top>
      <bottom style="medium">
        <color rgb="FFD7D6F1"/>
      </bottom>
      <diagonal/>
    </border>
    <border>
      <left style="medium">
        <color rgb="FFD7D6F1"/>
      </left>
      <right style="medium">
        <color rgb="FFD7D6F1"/>
      </right>
      <top style="medium">
        <color rgb="FFD7D6F1"/>
      </top>
      <bottom style="medium">
        <color rgb="FFD7D6F1"/>
      </bottom>
      <diagonal/>
    </border>
    <border>
      <left style="medium">
        <color rgb="FFD7D6F1"/>
      </left>
      <right style="medium">
        <color rgb="FFD8D6F2"/>
      </right>
      <top style="medium">
        <color rgb="FFD7D6F1"/>
      </top>
      <bottom/>
      <diagonal/>
    </border>
    <border>
      <left style="medium">
        <color theme="1"/>
      </left>
      <right style="medium">
        <color rgb="FFD7D6F1"/>
      </right>
      <top/>
      <bottom/>
      <diagonal/>
    </border>
    <border>
      <left style="medium">
        <color rgb="FFD7D6F1"/>
      </left>
      <right style="medium">
        <color theme="1"/>
      </right>
      <top style="medium">
        <color rgb="FFD7D6F1"/>
      </top>
      <bottom style="medium">
        <color rgb="FFD7D6F1"/>
      </bottom>
      <diagonal/>
    </border>
    <border>
      <left style="medium">
        <color theme="1"/>
      </left>
      <right style="medium">
        <color rgb="FFD7D6F1"/>
      </right>
      <top/>
      <bottom style="medium">
        <color rgb="FFD7D6F1"/>
      </bottom>
      <diagonal/>
    </border>
    <border>
      <left style="medium">
        <color theme="1"/>
      </left>
      <right style="medium">
        <color rgb="FFD7D6F1"/>
      </right>
      <top style="medium">
        <color rgb="FFD7D6F1"/>
      </top>
      <bottom/>
      <diagonal/>
    </border>
    <border>
      <left style="medium">
        <color theme="1"/>
      </left>
      <right style="medium">
        <color rgb="FFD7D6F1"/>
      </right>
      <top/>
      <bottom style="medium">
        <color theme="1"/>
      </bottom>
      <diagonal/>
    </border>
    <border>
      <left style="medium">
        <color rgb="FFD7D6F1"/>
      </left>
      <right style="medium">
        <color rgb="FFD8D6F2"/>
      </right>
      <top/>
      <bottom style="medium">
        <color theme="1"/>
      </bottom>
      <diagonal/>
    </border>
    <border>
      <left style="medium">
        <color rgb="FFD8D6F2"/>
      </left>
      <right style="medium">
        <color rgb="FFD7D6F1"/>
      </right>
      <top style="medium">
        <color rgb="FFD7D6F1"/>
      </top>
      <bottom style="medium">
        <color theme="1"/>
      </bottom>
      <diagonal/>
    </border>
    <border>
      <left style="medium">
        <color rgb="FFD7D6F1"/>
      </left>
      <right style="medium">
        <color rgb="FFD7D6F1"/>
      </right>
      <top style="medium">
        <color rgb="FFD7D6F1"/>
      </top>
      <bottom style="medium">
        <color theme="1"/>
      </bottom>
      <diagonal/>
    </border>
    <border>
      <left style="medium">
        <color rgb="FFD7D6F1"/>
      </left>
      <right style="medium">
        <color theme="1"/>
      </right>
      <top style="medium">
        <color rgb="FFD7D6F1"/>
      </top>
      <bottom style="medium">
        <color theme="1"/>
      </bottom>
      <diagonal/>
    </border>
    <border>
      <left style="medium">
        <color theme="1"/>
      </left>
      <right style="medium">
        <color rgb="FFD7D6F1"/>
      </right>
      <top style="medium">
        <color theme="1"/>
      </top>
      <bottom style="medium">
        <color theme="1"/>
      </bottom>
      <diagonal/>
    </border>
    <border>
      <left style="medium">
        <color rgb="FFD7D6F1"/>
      </left>
      <right style="medium">
        <color rgb="FFD7D6F1"/>
      </right>
      <top style="medium">
        <color theme="1"/>
      </top>
      <bottom style="medium">
        <color theme="1"/>
      </bottom>
      <diagonal/>
    </border>
    <border>
      <left style="medium">
        <color rgb="FFD7D6F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D7D6F1"/>
      </right>
      <top style="medium">
        <color theme="1"/>
      </top>
      <bottom/>
      <diagonal/>
    </border>
    <border>
      <left style="medium">
        <color rgb="FFD7D6F1"/>
      </left>
      <right style="medium">
        <color rgb="FFD8D6F2"/>
      </right>
      <top style="medium">
        <color theme="1"/>
      </top>
      <bottom/>
      <diagonal/>
    </border>
    <border>
      <left style="medium">
        <color rgb="FFD8D6F2"/>
      </left>
      <right style="medium">
        <color rgb="FFD7D6F1"/>
      </right>
      <top style="medium">
        <color theme="1"/>
      </top>
      <bottom style="medium">
        <color rgb="FFD7D6F1"/>
      </bottom>
      <diagonal/>
    </border>
    <border>
      <left style="medium">
        <color rgb="FFD7D6F1"/>
      </left>
      <right style="medium">
        <color rgb="FFD7D6F1"/>
      </right>
      <top style="medium">
        <color theme="1"/>
      </top>
      <bottom style="medium">
        <color rgb="FFD7D6F1"/>
      </bottom>
      <diagonal/>
    </border>
    <border>
      <left style="medium">
        <color rgb="FFD7D6F1"/>
      </left>
      <right style="medium">
        <color theme="1"/>
      </right>
      <top style="medium">
        <color theme="1"/>
      </top>
      <bottom style="medium">
        <color rgb="FFD7D6F1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dashDotDot">
        <color theme="1" tint="0.499984740745262"/>
      </bottom>
      <diagonal/>
    </border>
    <border>
      <left/>
      <right/>
      <top style="dashDotDot">
        <color theme="1" tint="0.499984740745262"/>
      </top>
      <bottom/>
      <diagonal/>
    </border>
    <border>
      <left/>
      <right/>
      <top/>
      <bottom style="dashDotDot">
        <color theme="1" tint="0.249977111117893"/>
      </bottom>
      <diagonal/>
    </border>
    <border>
      <left/>
      <right/>
      <top style="dashDotDot">
        <color theme="1" tint="0.249977111117893"/>
      </top>
      <bottom/>
      <diagonal/>
    </border>
    <border>
      <left/>
      <right/>
      <top style="dashDotDot">
        <color theme="1" tint="0.249977111117893"/>
      </top>
      <bottom style="thin">
        <color theme="1" tint="0.249977111117893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dashDotDot">
        <color theme="1"/>
      </bottom>
      <diagonal/>
    </border>
    <border>
      <left/>
      <right/>
      <top style="dashDotDot">
        <color theme="1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theme="1"/>
      </right>
      <top style="thin">
        <color rgb="FF000000"/>
      </top>
      <bottom/>
      <diagonal/>
    </border>
    <border>
      <left/>
      <right style="thick">
        <color theme="1"/>
      </right>
      <top/>
      <bottom style="dashDotDot">
        <color theme="1"/>
      </bottom>
      <diagonal/>
    </border>
    <border>
      <left/>
      <right style="thick">
        <color theme="1"/>
      </right>
      <top style="dashDotDot">
        <color theme="1"/>
      </top>
      <bottom/>
      <diagonal/>
    </border>
    <border>
      <left/>
      <right style="thick">
        <color theme="1"/>
      </right>
      <top style="dashDotDot">
        <color theme="1"/>
      </top>
      <bottom style="thin">
        <color rgb="FF000000"/>
      </bottom>
      <diagonal/>
    </border>
    <border>
      <left/>
      <right style="dashDotDot">
        <color theme="1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dashDotDot">
        <color theme="1"/>
      </left>
      <right/>
      <top/>
      <bottom/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/>
      <bottom style="medium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theme="1"/>
      </right>
      <top/>
      <bottom style="medium">
        <color rgb="FF000000"/>
      </bottom>
      <diagonal/>
    </border>
    <border>
      <left style="thick">
        <color theme="1"/>
      </left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medium">
        <color theme="1"/>
      </top>
      <bottom/>
      <diagonal/>
    </border>
  </borders>
  <cellStyleXfs count="6">
    <xf numFmtId="0" fontId="0" fillId="0" borderId="0">
      <alignment vertical="center"/>
    </xf>
    <xf numFmtId="0" fontId="15" fillId="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2" borderId="3" xfId="0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left" wrapText="1" readingOrder="1"/>
    </xf>
    <xf numFmtId="0" fontId="4" fillId="2" borderId="3" xfId="0" applyFont="1" applyFill="1" applyBorder="1" applyAlignment="1">
      <alignment horizontal="left" wrapText="1" readingOrder="1"/>
    </xf>
    <xf numFmtId="0" fontId="4" fillId="2" borderId="7" xfId="0" applyFont="1" applyFill="1" applyBorder="1" applyAlignment="1">
      <alignment horizontal="left" vertical="center" wrapText="1" readingOrder="1"/>
    </xf>
    <xf numFmtId="0" fontId="4" fillId="2" borderId="7" xfId="0" applyFont="1" applyFill="1" applyBorder="1" applyAlignment="1">
      <alignment horizontal="left" wrapText="1" readingOrder="1"/>
    </xf>
    <xf numFmtId="0" fontId="4" fillId="2" borderId="12" xfId="0" applyFont="1" applyFill="1" applyBorder="1" applyAlignment="1">
      <alignment horizontal="left" vertical="center" wrapText="1" readingOrder="1"/>
    </xf>
    <xf numFmtId="0" fontId="4" fillId="2" borderId="13" xfId="0" applyFont="1" applyFill="1" applyBorder="1" applyAlignment="1">
      <alignment horizontal="left" vertical="center" wrapText="1" readingOrder="1"/>
    </xf>
    <xf numFmtId="0" fontId="4" fillId="2" borderId="14" xfId="0" applyFont="1" applyFill="1" applyBorder="1" applyAlignment="1">
      <alignment horizontal="left" vertical="center" wrapText="1" readingOrder="1"/>
    </xf>
    <xf numFmtId="0" fontId="2" fillId="2" borderId="15" xfId="0" applyFont="1" applyFill="1" applyBorder="1" applyAlignment="1">
      <alignment horizontal="left" wrapText="1" readingOrder="1"/>
    </xf>
    <xf numFmtId="0" fontId="2" fillId="2" borderId="16" xfId="0" applyFont="1" applyFill="1" applyBorder="1" applyAlignment="1">
      <alignment horizontal="left" wrapText="1" readingOrder="1"/>
    </xf>
    <xf numFmtId="0" fontId="2" fillId="2" borderId="16" xfId="0" applyFont="1" applyFill="1" applyBorder="1" applyAlignment="1">
      <alignment horizontal="left" vertical="center" wrapText="1" readingOrder="1"/>
    </xf>
    <xf numFmtId="0" fontId="3" fillId="2" borderId="16" xfId="0" applyFont="1" applyFill="1" applyBorder="1" applyAlignment="1">
      <alignment horizontal="left" vertical="center" wrapText="1" readingOrder="1"/>
    </xf>
    <xf numFmtId="0" fontId="2" fillId="2" borderId="17" xfId="0" applyFont="1" applyFill="1" applyBorder="1" applyAlignment="1">
      <alignment horizontal="left" vertical="center" wrapText="1" readingOrder="1"/>
    </xf>
    <xf numFmtId="0" fontId="4" fillId="2" borderId="20" xfId="0" applyFont="1" applyFill="1" applyBorder="1" applyAlignment="1">
      <alignment horizontal="left" vertical="center" wrapText="1" readingOrder="1"/>
    </xf>
    <xf numFmtId="0" fontId="4" fillId="2" borderId="21" xfId="0" applyFont="1" applyFill="1" applyBorder="1" applyAlignment="1">
      <alignment horizontal="left" vertical="center" wrapText="1" readingOrder="1"/>
    </xf>
    <xf numFmtId="0" fontId="4" fillId="2" borderId="22" xfId="0" applyFont="1" applyFill="1" applyBorder="1" applyAlignment="1">
      <alignment horizontal="left" vertical="center" wrapText="1" readingOrder="1"/>
    </xf>
    <xf numFmtId="0" fontId="6" fillId="2" borderId="24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6" fillId="2" borderId="26" xfId="0" applyFont="1" applyFill="1" applyBorder="1">
      <alignment vertical="center"/>
    </xf>
    <xf numFmtId="0" fontId="6" fillId="2" borderId="25" xfId="0" applyFont="1" applyFill="1" applyBorder="1" applyAlignment="1">
      <alignment vertical="center" wrapText="1"/>
    </xf>
    <xf numFmtId="0" fontId="6" fillId="2" borderId="24" xfId="0" applyFont="1" applyFill="1" applyBorder="1">
      <alignment vertical="center"/>
    </xf>
    <xf numFmtId="0" fontId="8" fillId="2" borderId="30" xfId="0" applyFont="1" applyFill="1" applyBorder="1" applyAlignment="1">
      <alignment horizontal="center" vertical="center"/>
    </xf>
    <xf numFmtId="0" fontId="6" fillId="2" borderId="25" xfId="0" applyFont="1" applyFill="1" applyBorder="1">
      <alignment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0" fillId="2" borderId="31" xfId="0" applyFill="1" applyBorder="1">
      <alignment vertical="center"/>
    </xf>
    <xf numFmtId="0" fontId="8" fillId="3" borderId="33" xfId="0" applyFont="1" applyFill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 readingOrder="1"/>
    </xf>
    <xf numFmtId="0" fontId="6" fillId="2" borderId="2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wrapText="1" readingOrder="1"/>
    </xf>
    <xf numFmtId="0" fontId="2" fillId="2" borderId="41" xfId="0" applyFont="1" applyFill="1" applyBorder="1" applyAlignment="1">
      <alignment horizontal="left" vertical="center" wrapText="1" readingOrder="1"/>
    </xf>
    <xf numFmtId="0" fontId="11" fillId="2" borderId="41" xfId="0" applyFont="1" applyFill="1" applyBorder="1" applyAlignment="1">
      <alignment horizontal="left" vertical="center" wrapText="1" readingOrder="1"/>
    </xf>
    <xf numFmtId="0" fontId="0" fillId="2" borderId="42" xfId="0" applyFill="1" applyBorder="1">
      <alignment vertical="center"/>
    </xf>
    <xf numFmtId="0" fontId="0" fillId="0" borderId="42" xfId="0" applyBorder="1">
      <alignment vertical="center"/>
    </xf>
    <xf numFmtId="0" fontId="11" fillId="2" borderId="44" xfId="0" applyFont="1" applyFill="1" applyBorder="1" applyAlignment="1">
      <alignment horizontal="left" vertical="center" wrapText="1" readingOrder="1"/>
    </xf>
    <xf numFmtId="0" fontId="2" fillId="2" borderId="31" xfId="0" applyFont="1" applyFill="1" applyBorder="1" applyAlignment="1">
      <alignment horizontal="left" vertical="center" wrapText="1" readingOrder="1"/>
    </xf>
    <xf numFmtId="0" fontId="2" fillId="2" borderId="44" xfId="0" applyFont="1" applyFill="1" applyBorder="1" applyAlignment="1">
      <alignment horizontal="left" vertical="center" wrapText="1" readingOrder="1"/>
    </xf>
    <xf numFmtId="0" fontId="0" fillId="2" borderId="30" xfId="0" applyFill="1" applyBorder="1">
      <alignment vertical="center"/>
    </xf>
    <xf numFmtId="0" fontId="2" fillId="2" borderId="30" xfId="0" applyFont="1" applyFill="1" applyBorder="1" applyAlignment="1">
      <alignment horizontal="left" vertical="center" wrapText="1" readingOrder="1"/>
    </xf>
    <xf numFmtId="0" fontId="14" fillId="2" borderId="0" xfId="0" applyFont="1" applyFill="1">
      <alignment vertical="center"/>
    </xf>
    <xf numFmtId="0" fontId="11" fillId="2" borderId="45" xfId="0" applyFont="1" applyFill="1" applyBorder="1" applyAlignment="1">
      <alignment horizontal="left" vertical="center" wrapText="1" readingOrder="1"/>
    </xf>
    <xf numFmtId="0" fontId="11" fillId="2" borderId="30" xfId="0" applyFont="1" applyFill="1" applyBorder="1" applyAlignment="1">
      <alignment horizontal="left" vertical="center" wrapText="1" readingOrder="1"/>
    </xf>
    <xf numFmtId="0" fontId="0" fillId="2" borderId="33" xfId="0" applyFill="1" applyBorder="1">
      <alignment vertical="center"/>
    </xf>
    <xf numFmtId="0" fontId="10" fillId="2" borderId="24" xfId="0" applyFont="1" applyFill="1" applyBorder="1">
      <alignment vertical="center"/>
    </xf>
    <xf numFmtId="0" fontId="16" fillId="2" borderId="0" xfId="0" applyFont="1" applyFill="1">
      <alignment vertical="center"/>
    </xf>
    <xf numFmtId="0" fontId="18" fillId="2" borderId="0" xfId="0" applyFont="1" applyFill="1" applyAlignment="1">
      <alignment horizontal="left" vertical="center" wrapText="1" readingOrder="1"/>
    </xf>
    <xf numFmtId="0" fontId="18" fillId="2" borderId="42" xfId="0" applyFont="1" applyFill="1" applyBorder="1" applyAlignment="1">
      <alignment horizontal="left" vertical="center" wrapText="1" readingOrder="1"/>
    </xf>
    <xf numFmtId="0" fontId="23" fillId="2" borderId="0" xfId="0" applyFont="1" applyFill="1" applyAlignment="1">
      <alignment horizontal="left" vertical="center" wrapText="1" readingOrder="1"/>
    </xf>
    <xf numFmtId="0" fontId="23" fillId="2" borderId="42" xfId="0" applyFont="1" applyFill="1" applyBorder="1" applyAlignment="1">
      <alignment horizontal="left" vertical="center" wrapText="1" readingOrder="1"/>
    </xf>
    <xf numFmtId="0" fontId="25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 wrapText="1"/>
    </xf>
    <xf numFmtId="0" fontId="26" fillId="2" borderId="49" xfId="0" applyFont="1" applyFill="1" applyBorder="1" applyAlignment="1">
      <alignment horizontal="center" vertical="center"/>
    </xf>
    <xf numFmtId="0" fontId="25" fillId="2" borderId="42" xfId="0" applyFont="1" applyFill="1" applyBorder="1" applyAlignment="1">
      <alignment horizontal="center" vertical="center"/>
    </xf>
    <xf numFmtId="0" fontId="26" fillId="2" borderId="42" xfId="0" applyFont="1" applyFill="1" applyBorder="1" applyAlignment="1">
      <alignment horizontal="center" vertical="center"/>
    </xf>
    <xf numFmtId="0" fontId="26" fillId="2" borderId="46" xfId="0" applyFont="1" applyFill="1" applyBorder="1" applyAlignment="1">
      <alignment horizontal="center" vertical="center"/>
    </xf>
    <xf numFmtId="0" fontId="26" fillId="2" borderId="48" xfId="0" applyFont="1" applyFill="1" applyBorder="1" applyAlignment="1">
      <alignment horizontal="center" vertical="center"/>
    </xf>
    <xf numFmtId="0" fontId="26" fillId="2" borderId="47" xfId="0" applyFont="1" applyFill="1" applyBorder="1" applyAlignment="1">
      <alignment horizontal="center"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17" fillId="2" borderId="0" xfId="0" applyFont="1" applyFill="1" applyAlignment="1">
      <alignment horizontal="center" vertical="center" wrapText="1" readingOrder="1"/>
    </xf>
    <xf numFmtId="0" fontId="17" fillId="2" borderId="50" xfId="0" applyFont="1" applyFill="1" applyBorder="1" applyAlignment="1">
      <alignment horizontal="center" vertical="center" wrapText="1" readingOrder="1"/>
    </xf>
    <xf numFmtId="0" fontId="22" fillId="2" borderId="50" xfId="0" applyFont="1" applyFill="1" applyBorder="1" applyAlignment="1">
      <alignment horizontal="left" vertical="center" wrapText="1" readingOrder="1"/>
    </xf>
    <xf numFmtId="0" fontId="17" fillId="2" borderId="50" xfId="0" applyFont="1" applyFill="1" applyBorder="1" applyAlignment="1">
      <alignment horizontal="left" vertical="center" wrapText="1" readingOrder="1"/>
    </xf>
    <xf numFmtId="0" fontId="22" fillId="2" borderId="0" xfId="0" applyFont="1" applyFill="1" applyAlignment="1">
      <alignment horizontal="left" vertical="center" wrapText="1" readingOrder="1"/>
    </xf>
    <xf numFmtId="0" fontId="17" fillId="2" borderId="0" xfId="0" applyFont="1" applyFill="1" applyAlignment="1">
      <alignment horizontal="left" vertical="center" wrapText="1" readingOrder="1"/>
    </xf>
    <xf numFmtId="0" fontId="16" fillId="2" borderId="53" xfId="0" applyFont="1" applyFill="1" applyBorder="1">
      <alignment vertical="center"/>
    </xf>
    <xf numFmtId="0" fontId="28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0" fillId="2" borderId="0" xfId="0" applyFill="1" applyAlignment="1"/>
    <xf numFmtId="0" fontId="29" fillId="6" borderId="0" xfId="0" applyFont="1" applyFill="1">
      <alignment vertical="center"/>
    </xf>
    <xf numFmtId="0" fontId="30" fillId="2" borderId="0" xfId="0" applyFont="1" applyFill="1" applyAlignment="1"/>
    <xf numFmtId="0" fontId="31" fillId="6" borderId="0" xfId="0" applyFont="1" applyFill="1">
      <alignment vertical="center"/>
    </xf>
    <xf numFmtId="0" fontId="32" fillId="6" borderId="53" xfId="0" applyFont="1" applyFill="1" applyBorder="1">
      <alignment vertical="center"/>
    </xf>
    <xf numFmtId="0" fontId="32" fillId="6" borderId="0" xfId="0" applyFont="1" applyFill="1">
      <alignment vertical="center"/>
    </xf>
    <xf numFmtId="0" fontId="33" fillId="6" borderId="0" xfId="0" applyFont="1" applyFill="1">
      <alignment vertical="center"/>
    </xf>
    <xf numFmtId="0" fontId="34" fillId="0" borderId="0" xfId="0" applyFont="1">
      <alignment vertical="center"/>
    </xf>
    <xf numFmtId="0" fontId="35" fillId="2" borderId="0" xfId="0" applyFont="1" applyFill="1">
      <alignment vertical="center"/>
    </xf>
    <xf numFmtId="0" fontId="26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7" fillId="2" borderId="0" xfId="0" applyFont="1" applyFill="1">
      <alignment vertical="center"/>
    </xf>
    <xf numFmtId="9" fontId="25" fillId="0" borderId="0" xfId="0" applyNumberFormat="1" applyFont="1">
      <alignment vertical="center"/>
    </xf>
    <xf numFmtId="0" fontId="32" fillId="2" borderId="0" xfId="0" applyFont="1" applyFill="1">
      <alignment vertical="center"/>
    </xf>
    <xf numFmtId="0" fontId="33" fillId="2" borderId="0" xfId="0" applyFont="1" applyFill="1">
      <alignment vertical="center"/>
    </xf>
    <xf numFmtId="0" fontId="23" fillId="0" borderId="0" xfId="0" applyFont="1" applyAlignment="1">
      <alignment vertical="center" wrapText="1"/>
    </xf>
    <xf numFmtId="0" fontId="36" fillId="2" borderId="0" xfId="2" applyFill="1">
      <alignment vertical="center"/>
    </xf>
    <xf numFmtId="0" fontId="42" fillId="2" borderId="0" xfId="0" applyFont="1" applyFill="1">
      <alignment vertical="center"/>
    </xf>
    <xf numFmtId="0" fontId="43" fillId="2" borderId="0" xfId="0" applyFont="1" applyFill="1">
      <alignment vertical="center"/>
    </xf>
    <xf numFmtId="0" fontId="21" fillId="2" borderId="0" xfId="0" applyFont="1" applyFill="1">
      <alignment vertical="center"/>
    </xf>
    <xf numFmtId="0" fontId="0" fillId="10" borderId="0" xfId="0" applyFill="1">
      <alignment vertical="center"/>
    </xf>
    <xf numFmtId="0" fontId="40" fillId="7" borderId="0" xfId="3" applyFont="1">
      <alignment vertical="center"/>
    </xf>
    <xf numFmtId="0" fontId="41" fillId="5" borderId="0" xfId="1" applyFont="1">
      <alignment vertical="center"/>
    </xf>
    <xf numFmtId="0" fontId="16" fillId="8" borderId="0" xfId="4" applyFont="1">
      <alignment vertical="center"/>
    </xf>
    <xf numFmtId="0" fontId="0" fillId="11" borderId="0" xfId="0" applyFill="1">
      <alignment vertical="center"/>
    </xf>
    <xf numFmtId="0" fontId="46" fillId="9" borderId="0" xfId="5" applyFont="1">
      <alignment vertical="center"/>
    </xf>
    <xf numFmtId="0" fontId="48" fillId="2" borderId="0" xfId="0" applyFont="1" applyFill="1">
      <alignment vertical="center"/>
    </xf>
    <xf numFmtId="0" fontId="47" fillId="2" borderId="0" xfId="0" applyFont="1" applyFill="1">
      <alignment vertical="center"/>
    </xf>
    <xf numFmtId="0" fontId="0" fillId="12" borderId="0" xfId="0" applyFill="1">
      <alignment vertical="center"/>
    </xf>
    <xf numFmtId="14" fontId="16" fillId="2" borderId="0" xfId="0" applyNumberFormat="1" applyFont="1" applyFill="1">
      <alignment vertical="center"/>
    </xf>
    <xf numFmtId="0" fontId="36" fillId="2" borderId="0" xfId="2" applyFill="1" applyAlignment="1">
      <alignment vertical="center" wrapText="1"/>
    </xf>
    <xf numFmtId="0" fontId="43" fillId="2" borderId="0" xfId="0" applyFont="1" applyFill="1" applyAlignment="1">
      <alignment horizontal="left" vertical="center"/>
    </xf>
    <xf numFmtId="0" fontId="49" fillId="2" borderId="0" xfId="0" applyFont="1" applyFill="1">
      <alignment vertical="center"/>
    </xf>
    <xf numFmtId="0" fontId="50" fillId="2" borderId="0" xfId="0" applyFont="1" applyFill="1">
      <alignment vertical="center"/>
    </xf>
    <xf numFmtId="0" fontId="51" fillId="2" borderId="0" xfId="0" applyFont="1" applyFill="1">
      <alignment vertical="center"/>
    </xf>
    <xf numFmtId="0" fontId="52" fillId="2" borderId="53" xfId="0" applyFont="1" applyFill="1" applyBorder="1">
      <alignment vertical="center"/>
    </xf>
    <xf numFmtId="0" fontId="52" fillId="2" borderId="0" xfId="0" applyFont="1" applyFill="1">
      <alignment vertical="center"/>
    </xf>
    <xf numFmtId="0" fontId="0" fillId="13" borderId="0" xfId="0" applyFill="1">
      <alignment vertical="center"/>
    </xf>
    <xf numFmtId="0" fontId="19" fillId="2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0" fontId="53" fillId="2" borderId="0" xfId="0" applyFont="1" applyFill="1">
      <alignment vertical="center"/>
    </xf>
    <xf numFmtId="0" fontId="54" fillId="2" borderId="0" xfId="0" applyFont="1" applyFill="1">
      <alignment vertical="center"/>
    </xf>
    <xf numFmtId="0" fontId="55" fillId="2" borderId="0" xfId="2" applyFont="1" applyFill="1">
      <alignment vertical="center"/>
    </xf>
    <xf numFmtId="0" fontId="47" fillId="2" borderId="36" xfId="0" applyFont="1" applyFill="1" applyBorder="1">
      <alignment vertical="center"/>
    </xf>
    <xf numFmtId="0" fontId="6" fillId="2" borderId="36" xfId="0" applyFont="1" applyFill="1" applyBorder="1">
      <alignment vertical="center"/>
    </xf>
    <xf numFmtId="0" fontId="6" fillId="14" borderId="36" xfId="0" applyFont="1" applyFill="1" applyBorder="1">
      <alignment vertical="center"/>
    </xf>
    <xf numFmtId="0" fontId="6" fillId="15" borderId="36" xfId="0" applyFont="1" applyFill="1" applyBorder="1">
      <alignment vertical="center"/>
    </xf>
    <xf numFmtId="0" fontId="56" fillId="2" borderId="36" xfId="0" applyFont="1" applyFill="1" applyBorder="1">
      <alignment vertical="center"/>
    </xf>
    <xf numFmtId="0" fontId="7" fillId="2" borderId="36" xfId="0" applyFont="1" applyFill="1" applyBorder="1">
      <alignment vertical="center"/>
    </xf>
    <xf numFmtId="0" fontId="20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/>
    <xf numFmtId="0" fontId="10" fillId="0" borderId="0" xfId="0" applyFont="1">
      <alignment vertical="center"/>
    </xf>
    <xf numFmtId="0" fontId="16" fillId="0" borderId="0" xfId="0" applyFont="1">
      <alignment vertical="center"/>
    </xf>
    <xf numFmtId="0" fontId="17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50" xfId="0" applyFont="1" applyFill="1" applyBorder="1" applyAlignment="1">
      <alignment vertical="center" wrapText="1"/>
    </xf>
    <xf numFmtId="0" fontId="57" fillId="2" borderId="0" xfId="0" applyFont="1" applyFill="1">
      <alignment vertical="center"/>
    </xf>
    <xf numFmtId="0" fontId="17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 wrapText="1"/>
    </xf>
    <xf numFmtId="0" fontId="59" fillId="2" borderId="0" xfId="0" applyFont="1" applyFill="1" applyAlignment="1">
      <alignment vertical="center" wrapText="1"/>
    </xf>
    <xf numFmtId="0" fontId="58" fillId="2" borderId="0" xfId="0" applyFont="1" applyFill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58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 wrapText="1"/>
    </xf>
    <xf numFmtId="0" fontId="59" fillId="2" borderId="0" xfId="0" applyFont="1" applyFill="1" applyAlignment="1">
      <alignment horizontal="center" vertical="center" wrapText="1"/>
    </xf>
    <xf numFmtId="0" fontId="60" fillId="10" borderId="0" xfId="0" applyFont="1" applyFill="1" applyAlignment="1">
      <alignment horizontal="center" vertical="center"/>
    </xf>
    <xf numFmtId="0" fontId="60" fillId="2" borderId="0" xfId="0" applyFont="1" applyFill="1" applyAlignment="1">
      <alignment horizontal="center" vertical="center"/>
    </xf>
    <xf numFmtId="0" fontId="60" fillId="10" borderId="31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2" borderId="30" xfId="0" applyFont="1" applyFill="1" applyBorder="1" applyAlignment="1">
      <alignment horizontal="center" vertical="center"/>
    </xf>
    <xf numFmtId="0" fontId="60" fillId="2" borderId="49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 wrapText="1"/>
    </xf>
    <xf numFmtId="0" fontId="61" fillId="2" borderId="0" xfId="0" applyFont="1" applyFill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/>
    </xf>
    <xf numFmtId="0" fontId="22" fillId="2" borderId="55" xfId="0" applyFont="1" applyFill="1" applyBorder="1" applyAlignment="1">
      <alignment horizontal="center" vertical="center"/>
    </xf>
    <xf numFmtId="0" fontId="22" fillId="2" borderId="49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59" fillId="2" borderId="50" xfId="0" applyFont="1" applyFill="1" applyBorder="1" applyAlignment="1">
      <alignment horizontal="center" vertical="center"/>
    </xf>
    <xf numFmtId="0" fontId="17" fillId="2" borderId="50" xfId="0" applyFont="1" applyFill="1" applyBorder="1" applyAlignment="1">
      <alignment horizontal="center" vertical="center"/>
    </xf>
    <xf numFmtId="0" fontId="62" fillId="2" borderId="50" xfId="0" applyFont="1" applyFill="1" applyBorder="1" applyAlignment="1">
      <alignment horizontal="center" vertical="center" wrapText="1"/>
    </xf>
    <xf numFmtId="0" fontId="62" fillId="2" borderId="50" xfId="0" applyFont="1" applyFill="1" applyBorder="1" applyAlignment="1">
      <alignment horizontal="center" vertical="center"/>
    </xf>
    <xf numFmtId="0" fontId="61" fillId="2" borderId="50" xfId="0" applyFont="1" applyFill="1" applyBorder="1" applyAlignment="1">
      <alignment horizontal="center" vertical="center" wrapText="1"/>
    </xf>
    <xf numFmtId="0" fontId="17" fillId="2" borderId="51" xfId="0" applyFont="1" applyFill="1" applyBorder="1" applyAlignment="1">
      <alignment horizontal="center" vertical="center"/>
    </xf>
    <xf numFmtId="0" fontId="17" fillId="2" borderId="52" xfId="0" applyFont="1" applyFill="1" applyBorder="1" applyAlignment="1">
      <alignment horizontal="center" vertical="center"/>
    </xf>
    <xf numFmtId="0" fontId="17" fillId="2" borderId="47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61" fillId="2" borderId="0" xfId="0" applyFont="1" applyFill="1" applyAlignment="1">
      <alignment vertical="center" wrapText="1"/>
    </xf>
    <xf numFmtId="0" fontId="17" fillId="2" borderId="54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57" fillId="2" borderId="31" xfId="0" applyFont="1" applyFill="1" applyBorder="1">
      <alignment vertical="center"/>
    </xf>
    <xf numFmtId="0" fontId="17" fillId="2" borderId="42" xfId="0" applyFont="1" applyFill="1" applyBorder="1" applyAlignment="1">
      <alignment horizontal="center" vertical="center" wrapText="1"/>
    </xf>
    <xf numFmtId="0" fontId="61" fillId="2" borderId="42" xfId="0" applyFont="1" applyFill="1" applyBorder="1" applyAlignment="1">
      <alignment vertical="center" wrapText="1"/>
    </xf>
    <xf numFmtId="0" fontId="57" fillId="2" borderId="50" xfId="0" applyFont="1" applyFill="1" applyBorder="1">
      <alignment vertical="center"/>
    </xf>
    <xf numFmtId="0" fontId="57" fillId="2" borderId="44" xfId="0" applyFont="1" applyFill="1" applyBorder="1">
      <alignment vertical="center"/>
    </xf>
    <xf numFmtId="0" fontId="57" fillId="2" borderId="30" xfId="0" applyFont="1" applyFill="1" applyBorder="1">
      <alignment vertical="center"/>
    </xf>
    <xf numFmtId="0" fontId="63" fillId="2" borderId="0" xfId="1" applyFont="1" applyFill="1" applyBorder="1" applyAlignment="1">
      <alignment horizontal="center" vertical="center"/>
    </xf>
    <xf numFmtId="0" fontId="63" fillId="5" borderId="0" xfId="1" applyFont="1" applyAlignment="1">
      <alignment horizontal="center" vertical="center"/>
    </xf>
    <xf numFmtId="0" fontId="64" fillId="2" borderId="0" xfId="1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63" fillId="5" borderId="0" xfId="1" applyFont="1" applyBorder="1" applyAlignment="1">
      <alignment horizontal="center" vertical="center"/>
    </xf>
    <xf numFmtId="0" fontId="64" fillId="2" borderId="0" xfId="1" applyFont="1" applyFill="1" applyAlignment="1">
      <alignment horizontal="center" vertical="center"/>
    </xf>
    <xf numFmtId="0" fontId="17" fillId="2" borderId="53" xfId="0" applyFont="1" applyFill="1" applyBorder="1" applyAlignment="1">
      <alignment horizontal="center" vertical="center" wrapText="1"/>
    </xf>
    <xf numFmtId="0" fontId="17" fillId="2" borderId="42" xfId="0" applyFont="1" applyFill="1" applyBorder="1" applyAlignment="1">
      <alignment horizontal="center" vertical="center"/>
    </xf>
    <xf numFmtId="0" fontId="18" fillId="2" borderId="53" xfId="0" applyFont="1" applyFill="1" applyBorder="1" applyAlignment="1">
      <alignment horizontal="left" vertical="center" wrapText="1" readingOrder="1"/>
    </xf>
    <xf numFmtId="0" fontId="63" fillId="2" borderId="42" xfId="1" applyFont="1" applyFill="1" applyBorder="1" applyAlignment="1">
      <alignment horizontal="center" vertical="center"/>
    </xf>
    <xf numFmtId="0" fontId="64" fillId="2" borderId="42" xfId="1" applyFont="1" applyFill="1" applyBorder="1" applyAlignment="1">
      <alignment horizontal="center" vertical="center"/>
    </xf>
    <xf numFmtId="0" fontId="57" fillId="2" borderId="46" xfId="0" applyFont="1" applyFill="1" applyBorder="1">
      <alignment vertical="center"/>
    </xf>
    <xf numFmtId="0" fontId="63" fillId="2" borderId="0" xfId="1" applyFont="1" applyFill="1" applyAlignment="1">
      <alignment horizontal="center" vertical="center"/>
    </xf>
    <xf numFmtId="0" fontId="65" fillId="7" borderId="0" xfId="3" applyFont="1" applyAlignment="1">
      <alignment horizontal="center" vertical="center"/>
    </xf>
    <xf numFmtId="0" fontId="65" fillId="0" borderId="0" xfId="3" applyFont="1" applyFill="1" applyAlignment="1">
      <alignment horizontal="center" vertical="center"/>
    </xf>
    <xf numFmtId="0" fontId="58" fillId="2" borderId="30" xfId="0" applyFont="1" applyFill="1" applyBorder="1">
      <alignment vertical="center"/>
    </xf>
    <xf numFmtId="0" fontId="17" fillId="2" borderId="0" xfId="0" applyFont="1" applyFill="1" applyAlignment="1">
      <alignment horizontal="left" vertical="center"/>
    </xf>
    <xf numFmtId="0" fontId="17" fillId="2" borderId="43" xfId="0" applyFont="1" applyFill="1" applyBorder="1" applyAlignment="1">
      <alignment horizontal="center" vertical="center"/>
    </xf>
    <xf numFmtId="0" fontId="57" fillId="2" borderId="57" xfId="0" applyFont="1" applyFill="1" applyBorder="1">
      <alignment vertical="center"/>
    </xf>
    <xf numFmtId="0" fontId="66" fillId="2" borderId="0" xfId="0" applyFont="1" applyFill="1">
      <alignment vertical="center"/>
    </xf>
    <xf numFmtId="0" fontId="17" fillId="2" borderId="53" xfId="0" applyFont="1" applyFill="1" applyBorder="1" applyAlignment="1">
      <alignment horizontal="left" vertical="center"/>
    </xf>
    <xf numFmtId="0" fontId="67" fillId="2" borderId="50" xfId="0" applyFont="1" applyFill="1" applyBorder="1">
      <alignment vertical="center"/>
    </xf>
    <xf numFmtId="0" fontId="68" fillId="2" borderId="50" xfId="0" applyFont="1" applyFill="1" applyBorder="1">
      <alignment vertical="center"/>
    </xf>
    <xf numFmtId="0" fontId="17" fillId="2" borderId="50" xfId="0" applyFont="1" applyFill="1" applyBorder="1">
      <alignment vertical="center"/>
    </xf>
    <xf numFmtId="0" fontId="69" fillId="2" borderId="50" xfId="0" applyFont="1" applyFill="1" applyBorder="1">
      <alignment vertical="center"/>
    </xf>
    <xf numFmtId="0" fontId="67" fillId="2" borderId="51" xfId="0" applyFont="1" applyFill="1" applyBorder="1">
      <alignment vertical="center"/>
    </xf>
    <xf numFmtId="0" fontId="57" fillId="2" borderId="0" xfId="0" applyFont="1" applyFill="1" applyAlignment="1">
      <alignment horizontal="center" vertical="top" textRotation="90"/>
    </xf>
    <xf numFmtId="0" fontId="0" fillId="16" borderId="0" xfId="0" applyFill="1">
      <alignment vertical="center"/>
    </xf>
    <xf numFmtId="0" fontId="49" fillId="16" borderId="0" xfId="0" applyFont="1" applyFill="1">
      <alignment vertical="center"/>
    </xf>
    <xf numFmtId="0" fontId="44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45" fillId="2" borderId="5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58" fillId="2" borderId="30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 textRotation="90"/>
    </xf>
    <xf numFmtId="0" fontId="57" fillId="2" borderId="0" xfId="0" applyFont="1" applyFill="1" applyAlignment="1">
      <alignment horizontal="center" vertical="center" textRotation="90"/>
    </xf>
    <xf numFmtId="0" fontId="57" fillId="2" borderId="42" xfId="0" applyFont="1" applyFill="1" applyBorder="1" applyAlignment="1">
      <alignment horizontal="center" vertical="center" textRotation="90"/>
    </xf>
    <xf numFmtId="0" fontId="17" fillId="2" borderId="43" xfId="0" applyFont="1" applyFill="1" applyBorder="1" applyAlignment="1">
      <alignment horizontal="center" vertical="center" textRotation="90"/>
    </xf>
    <xf numFmtId="0" fontId="17" fillId="2" borderId="0" xfId="0" applyFont="1" applyFill="1" applyAlignment="1">
      <alignment horizontal="center" vertical="center" textRotation="90"/>
    </xf>
    <xf numFmtId="0" fontId="17" fillId="2" borderId="53" xfId="0" applyFont="1" applyFill="1" applyBorder="1" applyAlignment="1">
      <alignment horizontal="center" vertical="center" textRotation="90"/>
    </xf>
    <xf numFmtId="0" fontId="1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8" xfId="0" applyFont="1" applyFill="1" applyBorder="1" applyAlignment="1">
      <alignment horizontal="left" wrapText="1" readingOrder="1"/>
    </xf>
    <xf numFmtId="0" fontId="4" fillId="2" borderId="6" xfId="0" applyFont="1" applyFill="1" applyBorder="1" applyAlignment="1">
      <alignment horizontal="left" wrapText="1" readingOrder="1"/>
    </xf>
    <xf numFmtId="0" fontId="4" fillId="2" borderId="8" xfId="0" applyFont="1" applyFill="1" applyBorder="1" applyAlignment="1">
      <alignment horizontal="left" wrapText="1" readingOrder="1"/>
    </xf>
    <xf numFmtId="0" fontId="4" fillId="2" borderId="19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left" wrapText="1" readingOrder="1"/>
    </xf>
    <xf numFmtId="0" fontId="4" fillId="2" borderId="2" xfId="0" applyFont="1" applyFill="1" applyBorder="1" applyAlignment="1">
      <alignment horizontal="left" wrapText="1" readingOrder="1"/>
    </xf>
    <xf numFmtId="0" fontId="4" fillId="2" borderId="9" xfId="0" applyFont="1" applyFill="1" applyBorder="1" applyAlignment="1">
      <alignment horizontal="left" wrapText="1" readingOrder="1"/>
    </xf>
    <xf numFmtId="0" fontId="4" fillId="2" borderId="5" xfId="0" applyFont="1" applyFill="1" applyBorder="1" applyAlignment="1">
      <alignment horizontal="left" wrapText="1" readingOrder="1"/>
    </xf>
    <xf numFmtId="0" fontId="4" fillId="2" borderId="10" xfId="0" applyFont="1" applyFill="1" applyBorder="1" applyAlignment="1">
      <alignment horizontal="left" wrapText="1" readingOrder="1"/>
    </xf>
    <xf numFmtId="0" fontId="4" fillId="2" borderId="11" xfId="0" applyFont="1" applyFill="1" applyBorder="1" applyAlignment="1">
      <alignment horizontal="left" wrapText="1" readingOrder="1"/>
    </xf>
    <xf numFmtId="0" fontId="7" fillId="2" borderId="42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3" fillId="2" borderId="42" xfId="0" applyFont="1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6">
    <cellStyle name="60% - Accent2" xfId="4" builtinId="36"/>
    <cellStyle name="Accent3" xfId="5" builtinId="37"/>
    <cellStyle name="Good" xfId="1" builtinId="26"/>
    <cellStyle name="Hyperlink" xfId="2" builtinId="8"/>
    <cellStyle name="Neutral" xfId="3" builtinId="28"/>
    <cellStyle name="Normal" xfId="0" builtinId="0"/>
  </cellStyles>
  <dxfs count="96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BDBA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ill>
        <patternFill>
          <bgColor rgb="FFFBDBA8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ill>
        <patternFill>
          <bgColor rgb="FFFBDBA8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fgColor theme="9" tint="0.39994506668294322"/>
          <bgColor rgb="FF92D050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BDBA8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</font>
      <fill>
        <patternFill>
          <fgColor rgb="FFFBDBA8"/>
          <bgColor rgb="FFFBDBA8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BDBA8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0.39994506668294322"/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u val="none"/>
        <color theme="0"/>
      </font>
      <fill>
        <patternFill>
          <bgColor theme="9" tint="-0.24994659260841701"/>
        </patternFill>
      </fill>
    </dxf>
    <dxf>
      <font>
        <b/>
        <i val="0"/>
        <u val="none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BDB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microsoft.com/office/2017/06/relationships/rdRichValueTypes" Target="richData/rdRichValueTyp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microsoft.com/office/2017/06/relationships/rdRichValue" Target="richData/rdrichvalu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svg"/><Relationship Id="rId1" Type="http://schemas.openxmlformats.org/officeDocument/2006/relationships/image" Target="../media/image15.png"/><Relationship Id="rId4" Type="http://schemas.openxmlformats.org/officeDocument/2006/relationships/image" Target="../media/image18.sv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4" Type="http://schemas.openxmlformats.org/officeDocument/2006/relationships/image" Target="../media/image31.sv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png"/><Relationship Id="rId1" Type="http://schemas.openxmlformats.org/officeDocument/2006/relationships/image" Target="../media/image3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3.pn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png"/><Relationship Id="rId1" Type="http://schemas.openxmlformats.org/officeDocument/2006/relationships/image" Target="../media/image44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6593794</xdr:colOff>
      <xdr:row>40</xdr:row>
      <xdr:rowOff>125607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EFE06954-A278-4429-A70F-128EE8A69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768" y="6128884"/>
          <a:ext cx="6593794" cy="36308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171449</xdr:colOff>
      <xdr:row>26</xdr:row>
      <xdr:rowOff>161925</xdr:rowOff>
    </xdr:from>
    <xdr:to>
      <xdr:col>29</xdr:col>
      <xdr:colOff>477434</xdr:colOff>
      <xdr:row>46</xdr:row>
      <xdr:rowOff>158750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035358B-A233-E91C-4BF4-3C1D7EB47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499" y="5991225"/>
          <a:ext cx="18536835" cy="3940175"/>
        </a:xfrm>
        <a:prstGeom prst="rect">
          <a:avLst/>
        </a:prstGeom>
      </xdr:spPr>
    </xdr:pic>
    <xdr:clientData/>
  </xdr:twoCellAnchor>
  <xdr:twoCellAnchor editAs="oneCell">
    <xdr:from>
      <xdr:col>0</xdr:col>
      <xdr:colOff>802786</xdr:colOff>
      <xdr:row>66</xdr:row>
      <xdr:rowOff>140554</xdr:rowOff>
    </xdr:from>
    <xdr:to>
      <xdr:col>11</xdr:col>
      <xdr:colOff>537599</xdr:colOff>
      <xdr:row>112</xdr:row>
      <xdr:rowOff>135299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3AB3E-4C5F-EC20-5209-A8DDD040E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786" y="14344501"/>
          <a:ext cx="19018760" cy="8706500"/>
        </a:xfrm>
        <a:prstGeom prst="rect">
          <a:avLst/>
        </a:prstGeom>
      </xdr:spPr>
    </xdr:pic>
    <xdr:clientData/>
  </xdr:twoCellAnchor>
  <xdr:twoCellAnchor editAs="oneCell">
    <xdr:from>
      <xdr:col>0</xdr:col>
      <xdr:colOff>780107</xdr:colOff>
      <xdr:row>26</xdr:row>
      <xdr:rowOff>50603</xdr:rowOff>
    </xdr:from>
    <xdr:to>
      <xdr:col>2</xdr:col>
      <xdr:colOff>637980</xdr:colOff>
      <xdr:row>58</xdr:row>
      <xdr:rowOff>65855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41AEB-527B-4748-3F9A-81253EE16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107" y="6146603"/>
          <a:ext cx="10624298" cy="625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825500</xdr:colOff>
      <xdr:row>41</xdr:row>
      <xdr:rowOff>26076</xdr:rowOff>
    </xdr:from>
    <xdr:to>
      <xdr:col>2</xdr:col>
      <xdr:colOff>312987</xdr:colOff>
      <xdr:row>64</xdr:row>
      <xdr:rowOff>153736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6C64E20-947B-CD20-5610-49AE28321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116602"/>
          <a:ext cx="11034962" cy="450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825500</xdr:colOff>
      <xdr:row>64</xdr:row>
      <xdr:rowOff>7426</xdr:rowOff>
    </xdr:from>
    <xdr:to>
      <xdr:col>18</xdr:col>
      <xdr:colOff>598905</xdr:colOff>
      <xdr:row>105</xdr:row>
      <xdr:rowOff>143709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7F415A63-E90A-7427-CC63-2B53F329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710058"/>
          <a:ext cx="25490905" cy="7949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228600</xdr:colOff>
      <xdr:row>134</xdr:row>
      <xdr:rowOff>189182</xdr:rowOff>
    </xdr:from>
    <xdr:to>
      <xdr:col>1</xdr:col>
      <xdr:colOff>4048125</xdr:colOff>
      <xdr:row>161</xdr:row>
      <xdr:rowOff>76200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30F77DAB-2D70-3223-C2FE-D7E9D9DE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4100" y="28370482"/>
          <a:ext cx="3822700" cy="5373418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10</xdr:row>
      <xdr:rowOff>25400</xdr:rowOff>
    </xdr:from>
    <xdr:to>
      <xdr:col>16</xdr:col>
      <xdr:colOff>127000</xdr:colOff>
      <xdr:row>19</xdr:row>
      <xdr:rowOff>161642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BF0F6FB-EF28-41EF-0AED-F9FA3338E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08400" y="2552700"/>
          <a:ext cx="7772400" cy="25365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787401</xdr:colOff>
      <xdr:row>53</xdr:row>
      <xdr:rowOff>180822</xdr:rowOff>
    </xdr:from>
    <xdr:to>
      <xdr:col>3</xdr:col>
      <xdr:colOff>475318</xdr:colOff>
      <xdr:row>68</xdr:row>
      <xdr:rowOff>44558</xdr:rowOff>
    </xdr:to>
    <xdr:sp macro="" textlink="">
      <xdr:nvSpPr>
        <xdr:cNvPr id="2254" name="TextBox 1">
          <a:extLst>
            <a:ext uri="{FF2B5EF4-FFF2-40B4-BE49-F238E27FC236}">
              <a16:creationId xmlns:a16="http://schemas.microsoft.com/office/drawing/2014/main" id="{77EB2861-492A-4889-88B4-C569C5C45ADF}"/>
            </a:ext>
          </a:extLst>
        </xdr:cNvPr>
        <xdr:cNvSpPr txBox="1"/>
      </xdr:nvSpPr>
      <xdr:spPr>
        <a:xfrm>
          <a:off x="787401" y="11210772"/>
          <a:ext cx="12718117" cy="2721236"/>
        </a:xfrm>
        <a:prstGeom prst="roundRect">
          <a:avLst>
            <a:gd name="adj" fmla="val 3674"/>
          </a:avLst>
        </a:prstGeom>
        <a:solidFill>
          <a:schemeClr val="bg1">
            <a:lumMod val="95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kern="1200">
              <a:solidFill>
                <a:srgbClr val="0070C0"/>
              </a:solidFill>
            </a:rPr>
            <a:t>Overall</a:t>
          </a:r>
          <a:r>
            <a:rPr lang="en-US" sz="1400" b="1" kern="1200" baseline="0">
              <a:solidFill>
                <a:srgbClr val="0070C0"/>
              </a:solidFill>
            </a:rPr>
            <a:t>  Status:</a:t>
          </a:r>
        </a:p>
        <a:p>
          <a:r>
            <a:rPr lang="en-US" sz="1400" b="1" kern="1200" baseline="0"/>
            <a:t>Digital Priorities 2026: </a:t>
          </a:r>
          <a:endParaRPr lang="en-US" sz="1200" b="0" kern="1200" baseline="0"/>
        </a:p>
        <a:p>
          <a:r>
            <a:rPr lang="en-US" sz="1400" b="0" kern="1200" baseline="0"/>
            <a:t>- </a:t>
          </a:r>
          <a:r>
            <a:rPr lang="en-US" sz="1400" b="1" kern="1200" baseline="0"/>
            <a:t>Clienteling</a:t>
          </a:r>
          <a:r>
            <a:rPr lang="en-US" sz="1400" b="0" kern="1200" baseline="0"/>
            <a:t>: WeCom MyLOEWE target go live in July. Will leverage VO2 template of Clienteling features as well as transaction features ( mobile POS, remote sales, store stock transfer etc.)</a:t>
          </a:r>
        </a:p>
        <a:p>
          <a:r>
            <a:rPr lang="en-US" sz="1400" b="0" kern="1200" baseline="0"/>
            <a:t>- </a:t>
          </a:r>
          <a:r>
            <a:rPr lang="en-US" sz="1400" b="1" kern="1200" baseline="0"/>
            <a:t>E-commerce</a:t>
          </a:r>
          <a:r>
            <a:rPr lang="en-US" sz="1400" b="0" kern="1200" baseline="0"/>
            <a:t>: Rebuild omni miniprogram, with all-in-one functionalities including DDC, member hub and e-commerce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AI Roadmap: </a:t>
          </a:r>
          <a:endParaRPr lang="en-US" sz="1400">
            <a:effectLst/>
          </a:endParaRPr>
        </a:p>
        <a:p>
          <a:r>
            <a:rPr lang="en-US" sz="1400" b="0" kern="1200" baseline="0"/>
            <a:t>High potential and product recommendation algo in collaboration with Group digital team</a:t>
          </a:r>
        </a:p>
        <a:p>
          <a:r>
            <a:rPr lang="en-US" sz="1400" b="1" kern="1200" baseline="0"/>
            <a:t>Budget:</a:t>
          </a:r>
        </a:p>
        <a:p>
          <a:r>
            <a:rPr lang="en-US" sz="1400" b="0" kern="1200" baseline="0"/>
            <a:t>No substantial growth, only carry over 2025 WeCom and E-Commerce budget to 2026</a:t>
          </a:r>
        </a:p>
        <a:p>
          <a:r>
            <a:rPr lang="en-US" sz="1400" b="1" kern="1200"/>
            <a:t>EC Growth</a:t>
          </a:r>
          <a:r>
            <a:rPr lang="en-US" sz="1400" b="1" kern="1200" baseline="0"/>
            <a:t> target:</a:t>
          </a:r>
        </a:p>
        <a:p>
          <a:r>
            <a:rPr lang="en-US" sz="1400" b="0" kern="1200" baseline="0"/>
            <a:t>Conservative negative target</a:t>
          </a:r>
        </a:p>
        <a:p>
          <a:endParaRPr lang="en-US" sz="1400" b="1" kern="1200"/>
        </a:p>
      </xdr:txBody>
    </xdr:sp>
    <xdr:clientData/>
  </xdr:twoCellAnchor>
  <xdr:twoCellAnchor>
    <xdr:from>
      <xdr:col>0</xdr:col>
      <xdr:colOff>787400</xdr:colOff>
      <xdr:row>72</xdr:row>
      <xdr:rowOff>69810</xdr:rowOff>
    </xdr:from>
    <xdr:to>
      <xdr:col>1</xdr:col>
      <xdr:colOff>5989545</xdr:colOff>
      <xdr:row>74</xdr:row>
      <xdr:rowOff>101672</xdr:rowOff>
    </xdr:to>
    <xdr:sp macro="" textlink="">
      <xdr:nvSpPr>
        <xdr:cNvPr id="2256" name="TextBox 2">
          <a:extLst>
            <a:ext uri="{FF2B5EF4-FFF2-40B4-BE49-F238E27FC236}">
              <a16:creationId xmlns:a16="http://schemas.microsoft.com/office/drawing/2014/main" id="{A9331771-6B16-4DEA-8164-05BE76034E46}"/>
            </a:ext>
          </a:extLst>
        </xdr:cNvPr>
        <xdr:cNvSpPr txBox="1"/>
      </xdr:nvSpPr>
      <xdr:spPr>
        <a:xfrm>
          <a:off x="787400" y="14719260"/>
          <a:ext cx="6030820" cy="412862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rgbClr val="0070C0"/>
              </a:solidFill>
            </a:rPr>
            <a:t>Digital</a:t>
          </a:r>
          <a:endParaRPr lang="en-US" sz="1400" b="1" kern="1200"/>
        </a:p>
      </xdr:txBody>
    </xdr:sp>
    <xdr:clientData/>
  </xdr:twoCellAnchor>
  <xdr:twoCellAnchor>
    <xdr:from>
      <xdr:col>0</xdr:col>
      <xdr:colOff>787401</xdr:colOff>
      <xdr:row>75</xdr:row>
      <xdr:rowOff>178320</xdr:rowOff>
    </xdr:from>
    <xdr:to>
      <xdr:col>1</xdr:col>
      <xdr:colOff>5952193</xdr:colOff>
      <xdr:row>79</xdr:row>
      <xdr:rowOff>27974</xdr:rowOff>
    </xdr:to>
    <xdr:sp macro="" textlink="">
      <xdr:nvSpPr>
        <xdr:cNvPr id="2263" name="TextBox 3">
          <a:extLst>
            <a:ext uri="{FF2B5EF4-FFF2-40B4-BE49-F238E27FC236}">
              <a16:creationId xmlns:a16="http://schemas.microsoft.com/office/drawing/2014/main" id="{AB3204E8-08B4-4A60-820B-DF50872111C5}"/>
            </a:ext>
          </a:extLst>
        </xdr:cNvPr>
        <xdr:cNvSpPr txBox="1"/>
      </xdr:nvSpPr>
      <xdr:spPr>
        <a:xfrm>
          <a:off x="787401" y="15399270"/>
          <a:ext cx="5993467" cy="611654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Florian</a:t>
          </a:r>
          <a:r>
            <a:rPr lang="en-US" sz="1400" b="1" kern="1200" baseline="0">
              <a:solidFill>
                <a:schemeClr val="tx1"/>
              </a:solidFill>
            </a:rPr>
            <a:t> MULLER</a:t>
          </a: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Digital Consultant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787401</xdr:colOff>
      <xdr:row>80</xdr:row>
      <xdr:rowOff>16645</xdr:rowOff>
    </xdr:from>
    <xdr:to>
      <xdr:col>1</xdr:col>
      <xdr:colOff>2802891</xdr:colOff>
      <xdr:row>83</xdr:row>
      <xdr:rowOff>56799</xdr:rowOff>
    </xdr:to>
    <xdr:sp macro="" textlink="">
      <xdr:nvSpPr>
        <xdr:cNvPr id="2264" name="TextBox 4">
          <a:extLst>
            <a:ext uri="{FF2B5EF4-FFF2-40B4-BE49-F238E27FC236}">
              <a16:creationId xmlns:a16="http://schemas.microsoft.com/office/drawing/2014/main" id="{DDBBE8DA-CA82-43E0-B26F-8BFD871C333C}"/>
            </a:ext>
          </a:extLst>
        </xdr:cNvPr>
        <xdr:cNvSpPr txBox="1"/>
      </xdr:nvSpPr>
      <xdr:spPr>
        <a:xfrm>
          <a:off x="787401" y="16190095"/>
          <a:ext cx="2844165" cy="611654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Yinlian BAI</a:t>
          </a:r>
          <a:endParaRPr lang="en-US" sz="1400" b="1" kern="1200" baseline="0">
            <a:solidFill>
              <a:schemeClr val="tx1"/>
            </a:solidFill>
          </a:endParaRP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Digital &amp; Intelligence Manager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3105898</xdr:colOff>
      <xdr:row>80</xdr:row>
      <xdr:rowOff>16645</xdr:rowOff>
    </xdr:from>
    <xdr:to>
      <xdr:col>1</xdr:col>
      <xdr:colOff>5940538</xdr:colOff>
      <xdr:row>83</xdr:row>
      <xdr:rowOff>56799</xdr:rowOff>
    </xdr:to>
    <xdr:sp macro="" textlink="">
      <xdr:nvSpPr>
        <xdr:cNvPr id="2265" name="TextBox 5">
          <a:extLst>
            <a:ext uri="{FF2B5EF4-FFF2-40B4-BE49-F238E27FC236}">
              <a16:creationId xmlns:a16="http://schemas.microsoft.com/office/drawing/2014/main" id="{69DA88F6-0A73-4A87-B6EB-D19DFFF7B412}"/>
            </a:ext>
          </a:extLst>
        </xdr:cNvPr>
        <xdr:cNvSpPr txBox="1"/>
      </xdr:nvSpPr>
      <xdr:spPr>
        <a:xfrm>
          <a:off x="3934573" y="16190095"/>
          <a:ext cx="2834640" cy="611654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Louis Chen</a:t>
          </a:r>
          <a:endParaRPr lang="en-US" sz="1400" b="1" kern="1200" baseline="0">
            <a:solidFill>
              <a:schemeClr val="tx1"/>
            </a:solidFill>
          </a:endParaRP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Omnichannel Product Owner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787401</xdr:colOff>
      <xdr:row>84</xdr:row>
      <xdr:rowOff>58386</xdr:rowOff>
    </xdr:from>
    <xdr:to>
      <xdr:col>1</xdr:col>
      <xdr:colOff>2799605</xdr:colOff>
      <xdr:row>87</xdr:row>
      <xdr:rowOff>97531</xdr:rowOff>
    </xdr:to>
    <xdr:sp macro="" textlink="">
      <xdr:nvSpPr>
        <xdr:cNvPr id="2270" name="TextBox 6">
          <a:extLst>
            <a:ext uri="{FF2B5EF4-FFF2-40B4-BE49-F238E27FC236}">
              <a16:creationId xmlns:a16="http://schemas.microsoft.com/office/drawing/2014/main" id="{91415FD2-40EA-4915-9F76-80A2CF15E944}"/>
            </a:ext>
          </a:extLst>
        </xdr:cNvPr>
        <xdr:cNvSpPr txBox="1"/>
      </xdr:nvSpPr>
      <xdr:spPr>
        <a:xfrm>
          <a:off x="787401" y="16993836"/>
          <a:ext cx="2840879" cy="610645"/>
        </a:xfrm>
        <a:prstGeom prst="roundRect">
          <a:avLst>
            <a:gd name="adj" fmla="val 0"/>
          </a:avLst>
        </a:prstGeom>
        <a:solidFill>
          <a:srgbClr val="FBDBA8"/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0" kern="1200">
              <a:solidFill>
                <a:schemeClr val="tx1"/>
              </a:solidFill>
            </a:rPr>
            <a:t>All</a:t>
          </a:r>
          <a:r>
            <a:rPr lang="en-US" sz="1400" b="0" kern="1200" baseline="0">
              <a:solidFill>
                <a:schemeClr val="tx1"/>
              </a:solidFill>
            </a:rPr>
            <a:t> data proejcts, supporting part of WeCom Clienteling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3113368</xdr:colOff>
      <xdr:row>84</xdr:row>
      <xdr:rowOff>58386</xdr:rowOff>
    </xdr:from>
    <xdr:to>
      <xdr:col>1</xdr:col>
      <xdr:colOff>5930901</xdr:colOff>
      <xdr:row>87</xdr:row>
      <xdr:rowOff>97531</xdr:rowOff>
    </xdr:to>
    <xdr:sp macro="" textlink="">
      <xdr:nvSpPr>
        <xdr:cNvPr id="2269" name="TextBox 7">
          <a:extLst>
            <a:ext uri="{FF2B5EF4-FFF2-40B4-BE49-F238E27FC236}">
              <a16:creationId xmlns:a16="http://schemas.microsoft.com/office/drawing/2014/main" id="{F59A090A-C075-46D6-8511-FCA3378DDA00}"/>
            </a:ext>
          </a:extLst>
        </xdr:cNvPr>
        <xdr:cNvSpPr txBox="1"/>
      </xdr:nvSpPr>
      <xdr:spPr>
        <a:xfrm>
          <a:off x="3942043" y="16993836"/>
          <a:ext cx="2817533" cy="610645"/>
        </a:xfrm>
        <a:prstGeom prst="roundRect">
          <a:avLst>
            <a:gd name="adj" fmla="val 0"/>
          </a:avLst>
        </a:prstGeom>
        <a:solidFill>
          <a:srgbClr val="FBDBA8"/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0" kern="1200">
              <a:solidFill>
                <a:schemeClr val="tx1"/>
              </a:solidFill>
            </a:rPr>
            <a:t>All</a:t>
          </a:r>
          <a:r>
            <a:rPr lang="en-US" sz="1400" b="0" kern="1200" baseline="0">
              <a:solidFill>
                <a:schemeClr val="tx1"/>
              </a:solidFill>
            </a:rPr>
            <a:t> EC and membership miniprograms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808692</xdr:colOff>
      <xdr:row>69</xdr:row>
      <xdr:rowOff>8361</xdr:rowOff>
    </xdr:from>
    <xdr:to>
      <xdr:col>3</xdr:col>
      <xdr:colOff>483909</xdr:colOff>
      <xdr:row>71</xdr:row>
      <xdr:rowOff>31519</xdr:rowOff>
    </xdr:to>
    <xdr:sp macro="" textlink="">
      <xdr:nvSpPr>
        <xdr:cNvPr id="2255" name="TextBox 8">
          <a:extLst>
            <a:ext uri="{FF2B5EF4-FFF2-40B4-BE49-F238E27FC236}">
              <a16:creationId xmlns:a16="http://schemas.microsoft.com/office/drawing/2014/main" id="{9E27C781-A4AC-42DC-B7BF-809F727D63D9}"/>
            </a:ext>
          </a:extLst>
        </xdr:cNvPr>
        <xdr:cNvSpPr txBox="1"/>
      </xdr:nvSpPr>
      <xdr:spPr>
        <a:xfrm>
          <a:off x="808692" y="14086311"/>
          <a:ext cx="12705417" cy="404158"/>
        </a:xfrm>
        <a:prstGeom prst="roundRect">
          <a:avLst>
            <a:gd name="adj" fmla="val 26108"/>
          </a:avLst>
        </a:prstGeom>
        <a:solidFill>
          <a:schemeClr val="bg1">
            <a:lumMod val="95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kern="1200">
              <a:solidFill>
                <a:srgbClr val="0070C0"/>
              </a:solidFill>
            </a:rPr>
            <a:t>Org Chart</a:t>
          </a:r>
          <a:endParaRPr lang="en-US" sz="1400" b="1" kern="1200"/>
        </a:p>
      </xdr:txBody>
    </xdr:sp>
    <xdr:clientData/>
  </xdr:twoCellAnchor>
  <xdr:twoCellAnchor>
    <xdr:from>
      <xdr:col>1</xdr:col>
      <xdr:colOff>6121904</xdr:colOff>
      <xdr:row>72</xdr:row>
      <xdr:rowOff>73539</xdr:rowOff>
    </xdr:from>
    <xdr:to>
      <xdr:col>2</xdr:col>
      <xdr:colOff>1878963</xdr:colOff>
      <xdr:row>74</xdr:row>
      <xdr:rowOff>111751</xdr:rowOff>
    </xdr:to>
    <xdr:sp macro="" textlink="">
      <xdr:nvSpPr>
        <xdr:cNvPr id="2257" name="TextBox 9">
          <a:extLst>
            <a:ext uri="{FF2B5EF4-FFF2-40B4-BE49-F238E27FC236}">
              <a16:creationId xmlns:a16="http://schemas.microsoft.com/office/drawing/2014/main" id="{B64E78D1-3720-44E2-B36C-5D302162CAF9}"/>
            </a:ext>
          </a:extLst>
        </xdr:cNvPr>
        <xdr:cNvSpPr txBox="1"/>
      </xdr:nvSpPr>
      <xdr:spPr>
        <a:xfrm>
          <a:off x="6950579" y="14722989"/>
          <a:ext cx="6015484" cy="419212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rgbClr val="0070C0"/>
              </a:solidFill>
            </a:rPr>
            <a:t>Commercial</a:t>
          </a:r>
          <a:endParaRPr lang="en-US" sz="1400" b="1" kern="1200"/>
        </a:p>
      </xdr:txBody>
    </xdr:sp>
    <xdr:clientData/>
  </xdr:twoCellAnchor>
  <xdr:twoCellAnchor>
    <xdr:from>
      <xdr:col>1</xdr:col>
      <xdr:colOff>6097814</xdr:colOff>
      <xdr:row>75</xdr:row>
      <xdr:rowOff>188399</xdr:rowOff>
    </xdr:from>
    <xdr:to>
      <xdr:col>2</xdr:col>
      <xdr:colOff>1878964</xdr:colOff>
      <xdr:row>79</xdr:row>
      <xdr:rowOff>38053</xdr:rowOff>
    </xdr:to>
    <xdr:sp macro="" textlink="">
      <xdr:nvSpPr>
        <xdr:cNvPr id="2262" name="TextBox 10">
          <a:extLst>
            <a:ext uri="{FF2B5EF4-FFF2-40B4-BE49-F238E27FC236}">
              <a16:creationId xmlns:a16="http://schemas.microsoft.com/office/drawing/2014/main" id="{3208B940-88A8-4C19-88DA-0C952BED1489}"/>
            </a:ext>
          </a:extLst>
        </xdr:cNvPr>
        <xdr:cNvSpPr txBox="1"/>
      </xdr:nvSpPr>
      <xdr:spPr>
        <a:xfrm>
          <a:off x="6926489" y="15409349"/>
          <a:ext cx="6039575" cy="611654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Michael</a:t>
          </a:r>
          <a:r>
            <a:rPr lang="en-US" sz="1400" b="1" kern="1200" baseline="0">
              <a:solidFill>
                <a:schemeClr val="tx1"/>
              </a:solidFill>
            </a:rPr>
            <a:t> STRAUB</a:t>
          </a: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Commercial Director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6089223</xdr:colOff>
      <xdr:row>80</xdr:row>
      <xdr:rowOff>20374</xdr:rowOff>
    </xdr:from>
    <xdr:to>
      <xdr:col>1</xdr:col>
      <xdr:colOff>8914712</xdr:colOff>
      <xdr:row>83</xdr:row>
      <xdr:rowOff>66878</xdr:rowOff>
    </xdr:to>
    <xdr:sp macro="" textlink="">
      <xdr:nvSpPr>
        <xdr:cNvPr id="2266" name="TextBox 11">
          <a:extLst>
            <a:ext uri="{FF2B5EF4-FFF2-40B4-BE49-F238E27FC236}">
              <a16:creationId xmlns:a16="http://schemas.microsoft.com/office/drawing/2014/main" id="{B4196C8B-A4DD-4791-B082-7C1B07600FE9}"/>
            </a:ext>
          </a:extLst>
        </xdr:cNvPr>
        <xdr:cNvSpPr txBox="1"/>
      </xdr:nvSpPr>
      <xdr:spPr>
        <a:xfrm>
          <a:off x="6917898" y="16193824"/>
          <a:ext cx="2825489" cy="618004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 baseline="0">
              <a:solidFill>
                <a:schemeClr val="tx1"/>
              </a:solidFill>
            </a:rPr>
            <a:t>TBH</a:t>
          </a: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E-Commerce Lead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9241998</xdr:colOff>
      <xdr:row>80</xdr:row>
      <xdr:rowOff>20374</xdr:rowOff>
    </xdr:from>
    <xdr:to>
      <xdr:col>2</xdr:col>
      <xdr:colOff>1867309</xdr:colOff>
      <xdr:row>83</xdr:row>
      <xdr:rowOff>66878</xdr:rowOff>
    </xdr:to>
    <xdr:sp macro="" textlink="">
      <xdr:nvSpPr>
        <xdr:cNvPr id="2267" name="TextBox 12">
          <a:extLst>
            <a:ext uri="{FF2B5EF4-FFF2-40B4-BE49-F238E27FC236}">
              <a16:creationId xmlns:a16="http://schemas.microsoft.com/office/drawing/2014/main" id="{C1991F37-1C43-4905-AF2C-E90FFFE64CE6}"/>
            </a:ext>
          </a:extLst>
        </xdr:cNvPr>
        <xdr:cNvSpPr txBox="1"/>
      </xdr:nvSpPr>
      <xdr:spPr>
        <a:xfrm>
          <a:off x="10070673" y="16193824"/>
          <a:ext cx="2883736" cy="618004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 baseline="0">
              <a:solidFill>
                <a:schemeClr val="tx1"/>
              </a:solidFill>
            </a:rPr>
            <a:t>Olivia LI</a:t>
          </a: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KOSA Project Lead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9241997</xdr:colOff>
      <xdr:row>84</xdr:row>
      <xdr:rowOff>8814</xdr:rowOff>
    </xdr:from>
    <xdr:to>
      <xdr:col>2</xdr:col>
      <xdr:colOff>1856551</xdr:colOff>
      <xdr:row>87</xdr:row>
      <xdr:rowOff>56324</xdr:rowOff>
    </xdr:to>
    <xdr:sp macro="" textlink="">
      <xdr:nvSpPr>
        <xdr:cNvPr id="2268" name="TextBox 13">
          <a:extLst>
            <a:ext uri="{FF2B5EF4-FFF2-40B4-BE49-F238E27FC236}">
              <a16:creationId xmlns:a16="http://schemas.microsoft.com/office/drawing/2014/main" id="{054E6095-3304-4273-B7C0-8A4C1369694B}"/>
            </a:ext>
          </a:extLst>
        </xdr:cNvPr>
        <xdr:cNvSpPr txBox="1"/>
      </xdr:nvSpPr>
      <xdr:spPr>
        <a:xfrm>
          <a:off x="10070672" y="16944264"/>
          <a:ext cx="2872979" cy="619010"/>
        </a:xfrm>
        <a:prstGeom prst="roundRect">
          <a:avLst>
            <a:gd name="adj" fmla="val 0"/>
          </a:avLst>
        </a:prstGeom>
        <a:solidFill>
          <a:srgbClr val="FBDBA8"/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0" kern="1200">
              <a:solidFill>
                <a:schemeClr val="tx1"/>
              </a:solidFill>
            </a:rPr>
            <a:t>KOS Project Lead</a:t>
          </a:r>
          <a:r>
            <a:rPr lang="en-US" sz="1400" b="0" kern="1200" baseline="0">
              <a:solidFill>
                <a:schemeClr val="tx1"/>
              </a:solidFill>
            </a:rPr>
            <a:t> </a:t>
          </a:r>
          <a:r>
            <a:rPr lang="en-US" sz="1400" b="0" kern="1200">
              <a:solidFill>
                <a:schemeClr val="tx1"/>
              </a:solidFill>
            </a:rPr>
            <a:t>dedicated for KOS project</a:t>
          </a:r>
        </a:p>
      </xdr:txBody>
    </xdr:sp>
    <xdr:clientData/>
  </xdr:twoCellAnchor>
  <xdr:twoCellAnchor>
    <xdr:from>
      <xdr:col>3</xdr:col>
      <xdr:colOff>64447</xdr:colOff>
      <xdr:row>72</xdr:row>
      <xdr:rowOff>74749</xdr:rowOff>
    </xdr:from>
    <xdr:to>
      <xdr:col>6</xdr:col>
      <xdr:colOff>312461</xdr:colOff>
      <xdr:row>74</xdr:row>
      <xdr:rowOff>112961</xdr:rowOff>
    </xdr:to>
    <xdr:sp macro="" textlink="">
      <xdr:nvSpPr>
        <xdr:cNvPr id="2258" name="TextBox 9">
          <a:extLst>
            <a:ext uri="{FF2B5EF4-FFF2-40B4-BE49-F238E27FC236}">
              <a16:creationId xmlns:a16="http://schemas.microsoft.com/office/drawing/2014/main" id="{0AA892D6-6D96-4AB4-A996-9111F0466575}"/>
            </a:ext>
          </a:extLst>
        </xdr:cNvPr>
        <xdr:cNvSpPr txBox="1"/>
      </xdr:nvSpPr>
      <xdr:spPr>
        <a:xfrm>
          <a:off x="13094647" y="14724199"/>
          <a:ext cx="2734039" cy="419212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rgbClr val="0070C0"/>
              </a:solidFill>
            </a:rPr>
            <a:t>Marketing</a:t>
          </a:r>
        </a:p>
      </xdr:txBody>
    </xdr:sp>
    <xdr:clientData/>
  </xdr:twoCellAnchor>
  <xdr:twoCellAnchor>
    <xdr:from>
      <xdr:col>3</xdr:col>
      <xdr:colOff>64205</xdr:colOff>
      <xdr:row>75</xdr:row>
      <xdr:rowOff>179529</xdr:rowOff>
    </xdr:from>
    <xdr:to>
      <xdr:col>6</xdr:col>
      <xdr:colOff>302381</xdr:colOff>
      <xdr:row>79</xdr:row>
      <xdr:rowOff>35533</xdr:rowOff>
    </xdr:to>
    <xdr:sp macro="" textlink="">
      <xdr:nvSpPr>
        <xdr:cNvPr id="2261" name="TextBox 10">
          <a:extLst>
            <a:ext uri="{FF2B5EF4-FFF2-40B4-BE49-F238E27FC236}">
              <a16:creationId xmlns:a16="http://schemas.microsoft.com/office/drawing/2014/main" id="{94E12983-6F88-49E4-B526-41D5FA77C3FD}"/>
            </a:ext>
          </a:extLst>
        </xdr:cNvPr>
        <xdr:cNvSpPr txBox="1"/>
      </xdr:nvSpPr>
      <xdr:spPr>
        <a:xfrm>
          <a:off x="13094405" y="15400479"/>
          <a:ext cx="2724201" cy="618004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Sylvie WU</a:t>
          </a:r>
          <a:endParaRPr lang="en-US" sz="1400" b="1" kern="1200" baseline="0">
            <a:solidFill>
              <a:schemeClr val="tx1"/>
            </a:solidFill>
          </a:endParaRP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Marketing Director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438594</xdr:colOff>
      <xdr:row>72</xdr:row>
      <xdr:rowOff>65879</xdr:rowOff>
    </xdr:from>
    <xdr:to>
      <xdr:col>9</xdr:col>
      <xdr:colOff>686607</xdr:colOff>
      <xdr:row>74</xdr:row>
      <xdr:rowOff>104091</xdr:rowOff>
    </xdr:to>
    <xdr:sp macro="" textlink="">
      <xdr:nvSpPr>
        <xdr:cNvPr id="2259" name="TextBox 9">
          <a:extLst>
            <a:ext uri="{FF2B5EF4-FFF2-40B4-BE49-F238E27FC236}">
              <a16:creationId xmlns:a16="http://schemas.microsoft.com/office/drawing/2014/main" id="{FA2E8B84-84FB-4874-B77D-27B093B98B06}"/>
            </a:ext>
          </a:extLst>
        </xdr:cNvPr>
        <xdr:cNvSpPr txBox="1"/>
      </xdr:nvSpPr>
      <xdr:spPr>
        <a:xfrm>
          <a:off x="15954819" y="14715329"/>
          <a:ext cx="2734038" cy="419212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rgbClr val="0070C0"/>
              </a:solidFill>
            </a:rPr>
            <a:t>Merchandising</a:t>
          </a:r>
        </a:p>
      </xdr:txBody>
    </xdr:sp>
    <xdr:clientData/>
  </xdr:twoCellAnchor>
  <xdr:twoCellAnchor>
    <xdr:from>
      <xdr:col>6</xdr:col>
      <xdr:colOff>463652</xdr:colOff>
      <xdr:row>75</xdr:row>
      <xdr:rowOff>170659</xdr:rowOff>
    </xdr:from>
    <xdr:to>
      <xdr:col>9</xdr:col>
      <xdr:colOff>676528</xdr:colOff>
      <xdr:row>79</xdr:row>
      <xdr:rowOff>20313</xdr:rowOff>
    </xdr:to>
    <xdr:sp macro="" textlink="">
      <xdr:nvSpPr>
        <xdr:cNvPr id="2260" name="TextBox 10">
          <a:extLst>
            <a:ext uri="{FF2B5EF4-FFF2-40B4-BE49-F238E27FC236}">
              <a16:creationId xmlns:a16="http://schemas.microsoft.com/office/drawing/2014/main" id="{E4F84C53-7AB7-4460-A4D8-95549973B949}"/>
            </a:ext>
          </a:extLst>
        </xdr:cNvPr>
        <xdr:cNvSpPr txBox="1"/>
      </xdr:nvSpPr>
      <xdr:spPr>
        <a:xfrm>
          <a:off x="15979877" y="15391609"/>
          <a:ext cx="2698901" cy="611654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Jack CASSIDY</a:t>
          </a:r>
          <a:endParaRPr lang="en-US" sz="1400" b="1" kern="1200" baseline="0">
            <a:solidFill>
              <a:schemeClr val="tx1"/>
            </a:solidFill>
          </a:endParaRP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Snr. Merchandising &amp; VM Director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819149</xdr:colOff>
      <xdr:row>25</xdr:row>
      <xdr:rowOff>252025</xdr:rowOff>
    </xdr:from>
    <xdr:to>
      <xdr:col>1</xdr:col>
      <xdr:colOff>9518768</xdr:colOff>
      <xdr:row>47</xdr:row>
      <xdr:rowOff>189170</xdr:rowOff>
    </xdr:to>
    <xdr:pic>
      <xdr:nvPicPr>
        <xdr:cNvPr id="44" name="Graphic 2">
          <a:extLst>
            <a:ext uri="{FF2B5EF4-FFF2-40B4-BE49-F238E27FC236}">
              <a16:creationId xmlns:a16="http://schemas.microsoft.com/office/drawing/2014/main" id="{4EAC92C9-CCF7-5CD9-EE7B-BF513456B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19149" y="6648039"/>
          <a:ext cx="9525119" cy="50520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15</xdr:row>
      <xdr:rowOff>190500</xdr:rowOff>
    </xdr:from>
    <xdr:to>
      <xdr:col>15</xdr:col>
      <xdr:colOff>501650</xdr:colOff>
      <xdr:row>50</xdr:row>
      <xdr:rowOff>63500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89DE1D7D-3443-AB9D-0882-92D9076BB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3952875"/>
          <a:ext cx="22888575" cy="705802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50</xdr:row>
      <xdr:rowOff>152400</xdr:rowOff>
    </xdr:from>
    <xdr:to>
      <xdr:col>3</xdr:col>
      <xdr:colOff>228600</xdr:colOff>
      <xdr:row>82</xdr:row>
      <xdr:rowOff>104775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520C0D64-1738-B30B-EDD7-5552ED48C10E}"/>
            </a:ext>
            <a:ext uri="{147F2762-F138-4A5C-976F-8EAC2B608ADB}">
              <a16:predDERef xmlns:a16="http://schemas.microsoft.com/office/drawing/2014/main" pred="{89DE1D7D-3443-AB9D-0882-92D9076BB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10982325"/>
          <a:ext cx="12915900" cy="6457950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400050</xdr:colOff>
      <xdr:row>64</xdr:row>
      <xdr:rowOff>9525</xdr:rowOff>
    </xdr:from>
    <xdr:to>
      <xdr:col>13</xdr:col>
      <xdr:colOff>101600</xdr:colOff>
      <xdr:row>82</xdr:row>
      <xdr:rowOff>44450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9ECEC578-FBA9-5B68-0EBB-68B77754D764}"/>
            </a:ext>
            <a:ext uri="{147F2762-F138-4A5C-976F-8EAC2B608ADB}">
              <a16:predDERef xmlns:a16="http://schemas.microsoft.com/office/drawing/2014/main" pred="{520C0D64-1738-B30B-EDD7-5552ED48C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30250" y="13639800"/>
          <a:ext cx="7953375" cy="3695700"/>
        </a:xfrm>
        <a:prstGeom prst="rect">
          <a:avLst/>
        </a:prstGeom>
      </xdr:spPr>
    </xdr:pic>
    <xdr:clientData/>
  </xdr:twoCellAnchor>
  <xdr:twoCellAnchor editAs="oneCell">
    <xdr:from>
      <xdr:col>23</xdr:col>
      <xdr:colOff>523875</xdr:colOff>
      <xdr:row>64</xdr:row>
      <xdr:rowOff>171450</xdr:rowOff>
    </xdr:from>
    <xdr:to>
      <xdr:col>29</xdr:col>
      <xdr:colOff>349250</xdr:colOff>
      <xdr:row>83</xdr:row>
      <xdr:rowOff>28575</xdr:rowOff>
    </xdr:to>
    <xdr:pic>
      <xdr:nvPicPr>
        <xdr:cNvPr id="12" name="Picture 3">
          <a:extLst>
            <a:ext uri="{FF2B5EF4-FFF2-40B4-BE49-F238E27FC236}">
              <a16:creationId xmlns:a16="http://schemas.microsoft.com/office/drawing/2014/main" id="{D8B1DF67-D8C6-3DCA-A683-38C918A09E75}"/>
            </a:ext>
            <a:ext uri="{147F2762-F138-4A5C-976F-8EAC2B608ADB}">
              <a16:predDERef xmlns:a16="http://schemas.microsoft.com/office/drawing/2014/main" pred="{9ECEC578-FBA9-5B68-0EBB-68B77754D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127575" y="13801725"/>
          <a:ext cx="4781550" cy="3714750"/>
        </a:xfrm>
        <a:prstGeom prst="rect">
          <a:avLst/>
        </a:prstGeom>
      </xdr:spPr>
    </xdr:pic>
    <xdr:clientData/>
  </xdr:twoCellAnchor>
  <xdr:twoCellAnchor editAs="oneCell">
    <xdr:from>
      <xdr:col>14</xdr:col>
      <xdr:colOff>104775</xdr:colOff>
      <xdr:row>64</xdr:row>
      <xdr:rowOff>85725</xdr:rowOff>
    </xdr:from>
    <xdr:to>
      <xdr:col>19</xdr:col>
      <xdr:colOff>758825</xdr:colOff>
      <xdr:row>82</xdr:row>
      <xdr:rowOff>139700</xdr:rowOff>
    </xdr:to>
    <xdr:pic>
      <xdr:nvPicPr>
        <xdr:cNvPr id="15" name="Picture 4">
          <a:extLst>
            <a:ext uri="{FF2B5EF4-FFF2-40B4-BE49-F238E27FC236}">
              <a16:creationId xmlns:a16="http://schemas.microsoft.com/office/drawing/2014/main" id="{FD7A79EF-FF14-480B-A330-A49EA8E2CBD7}"/>
            </a:ext>
            <a:ext uri="{147F2762-F138-4A5C-976F-8EAC2B608ADB}">
              <a16:predDERef xmlns:a16="http://schemas.microsoft.com/office/drawing/2014/main" pred="{D8B1DF67-D8C6-3DCA-A683-38C918A09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250400" y="13716000"/>
          <a:ext cx="4781550" cy="3714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3</xdr:col>
      <xdr:colOff>447013</xdr:colOff>
      <xdr:row>21</xdr:row>
      <xdr:rowOff>122993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AB55-D341-497C-AA63-DC82E45A1C06}"/>
            </a:ext>
          </a:extLst>
        </xdr:cNvPr>
        <xdr:cNvSpPr txBox="1"/>
      </xdr:nvSpPr>
      <xdr:spPr>
        <a:xfrm>
          <a:off x="825500" y="2381250"/>
          <a:ext cx="12651713" cy="2675693"/>
        </a:xfrm>
        <a:prstGeom prst="roundRect">
          <a:avLst>
            <a:gd name="adj" fmla="val 3674"/>
          </a:avLst>
        </a:prstGeom>
        <a:solidFill>
          <a:schemeClr val="bg1">
            <a:lumMod val="95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kern="1200">
              <a:solidFill>
                <a:srgbClr val="0070C0"/>
              </a:solidFill>
            </a:rPr>
            <a:t>Overall</a:t>
          </a:r>
          <a:r>
            <a:rPr lang="en-US" sz="1400" b="1" kern="1200" baseline="0">
              <a:solidFill>
                <a:srgbClr val="0070C0"/>
              </a:solidFill>
            </a:rPr>
            <a:t>  Status:</a:t>
          </a:r>
        </a:p>
        <a:p>
          <a:r>
            <a:rPr lang="en-US" sz="1400" b="1" kern="1200" baseline="0"/>
            <a:t>Digital Priorities &amp; AI Roadmap 2026: </a:t>
          </a:r>
          <a:endParaRPr lang="en-US" sz="1200" b="0" kern="1200" baseline="0"/>
        </a:p>
        <a:p>
          <a:r>
            <a:rPr lang="en-US" sz="1400" b="0" kern="1200" baseline="0"/>
            <a:t>WeCom and SFoA discovery phase as of now. Budget will be decided in R2 (Sep, 2026) or B27</a:t>
          </a:r>
        </a:p>
        <a:p>
          <a:endParaRPr lang="en-US" sz="1400" b="0" kern="1200" baseline="0"/>
        </a:p>
        <a:p>
          <a:r>
            <a:rPr lang="en-US" sz="1400" b="1" kern="1200"/>
            <a:t>EC Growth</a:t>
          </a:r>
          <a:r>
            <a:rPr lang="en-US" sz="1400" b="1" kern="1200" baseline="0"/>
            <a:t> target:</a:t>
          </a:r>
        </a:p>
        <a:p>
          <a:r>
            <a:rPr lang="en-US" sz="1400" b="0" kern="1200" baseline="0"/>
            <a:t>Higher growth target because of Douyin channel launched in April 2025 generated significant EC business growth</a:t>
          </a:r>
        </a:p>
        <a:p>
          <a:endParaRPr lang="en-US" sz="1400" b="1" kern="1200"/>
        </a:p>
      </xdr:txBody>
    </xdr:sp>
    <xdr:clientData/>
  </xdr:twoCellAnchor>
  <xdr:twoCellAnchor>
    <xdr:from>
      <xdr:col>1</xdr:col>
      <xdr:colOff>69850</xdr:colOff>
      <xdr:row>24</xdr:row>
      <xdr:rowOff>93519</xdr:rowOff>
    </xdr:from>
    <xdr:to>
      <xdr:col>1</xdr:col>
      <xdr:colOff>6088836</xdr:colOff>
      <xdr:row>26</xdr:row>
      <xdr:rowOff>132637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7252B9-70C1-4796-B456-9A83CAA0BDA8}"/>
            </a:ext>
          </a:extLst>
        </xdr:cNvPr>
        <xdr:cNvSpPr txBox="1"/>
      </xdr:nvSpPr>
      <xdr:spPr>
        <a:xfrm>
          <a:off x="895350" y="5598969"/>
          <a:ext cx="6018986" cy="420118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rgbClr val="0070C0"/>
              </a:solidFill>
            </a:rPr>
            <a:t>Marketing</a:t>
          </a:r>
          <a:endParaRPr lang="en-US" sz="1400" b="1" kern="1200"/>
        </a:p>
      </xdr:txBody>
    </xdr:sp>
    <xdr:clientData/>
  </xdr:twoCellAnchor>
  <xdr:twoCellAnchor>
    <xdr:from>
      <xdr:col>1</xdr:col>
      <xdr:colOff>86217</xdr:colOff>
      <xdr:row>27</xdr:row>
      <xdr:rowOff>177223</xdr:rowOff>
    </xdr:from>
    <xdr:to>
      <xdr:col>1</xdr:col>
      <xdr:colOff>6070159</xdr:colOff>
      <xdr:row>31</xdr:row>
      <xdr:rowOff>26724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9A2139-C131-49D9-98EC-215252068701}"/>
            </a:ext>
          </a:extLst>
        </xdr:cNvPr>
        <xdr:cNvSpPr txBox="1"/>
      </xdr:nvSpPr>
      <xdr:spPr>
        <a:xfrm>
          <a:off x="911717" y="6254173"/>
          <a:ext cx="5983942" cy="611501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Eva TANG</a:t>
          </a:r>
          <a:endParaRPr lang="en-US" sz="1400" b="1" kern="1200" baseline="0">
            <a:solidFill>
              <a:schemeClr val="tx1"/>
            </a:solidFill>
          </a:endParaRP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Senior Marketing &amp; Communications Manager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6226667</xdr:colOff>
      <xdr:row>27</xdr:row>
      <xdr:rowOff>177223</xdr:rowOff>
    </xdr:from>
    <xdr:to>
      <xdr:col>3</xdr:col>
      <xdr:colOff>8218</xdr:colOff>
      <xdr:row>31</xdr:row>
      <xdr:rowOff>26724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E885EE3-E680-4CDB-B815-963FE19EEEFB}"/>
            </a:ext>
          </a:extLst>
        </xdr:cNvPr>
        <xdr:cNvSpPr txBox="1"/>
      </xdr:nvSpPr>
      <xdr:spPr>
        <a:xfrm>
          <a:off x="7052167" y="6254173"/>
          <a:ext cx="5986251" cy="611501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Jay HUANG</a:t>
          </a:r>
          <a:endParaRPr lang="en-US" sz="1400" b="1" kern="1200" baseline="0">
            <a:solidFill>
              <a:schemeClr val="tx1"/>
            </a:solidFill>
          </a:endParaRP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Head of E-Commerce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111991</xdr:colOff>
      <xdr:row>31</xdr:row>
      <xdr:rowOff>114878</xdr:rowOff>
    </xdr:from>
    <xdr:to>
      <xdr:col>1</xdr:col>
      <xdr:colOff>6068291</xdr:colOff>
      <xdr:row>33</xdr:row>
      <xdr:rowOff>73314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28FD07-C302-4DFD-BD8A-37E598119CA6}"/>
            </a:ext>
          </a:extLst>
        </xdr:cNvPr>
        <xdr:cNvSpPr txBox="1"/>
      </xdr:nvSpPr>
      <xdr:spPr>
        <a:xfrm>
          <a:off x="937491" y="6953828"/>
          <a:ext cx="5956300" cy="339436"/>
        </a:xfrm>
        <a:prstGeom prst="roundRect">
          <a:avLst>
            <a:gd name="adj" fmla="val 0"/>
          </a:avLst>
        </a:prstGeom>
        <a:solidFill>
          <a:srgbClr val="FBDBA8"/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0" kern="1200">
              <a:solidFill>
                <a:schemeClr val="tx1"/>
              </a:solidFill>
            </a:rPr>
            <a:t>KOS</a:t>
          </a:r>
          <a:r>
            <a:rPr lang="en-US" sz="1400" b="0" kern="1200" baseline="0">
              <a:solidFill>
                <a:schemeClr val="tx1"/>
              </a:solidFill>
            </a:rPr>
            <a:t> Key contact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86217</xdr:colOff>
      <xdr:row>34</xdr:row>
      <xdr:rowOff>35214</xdr:rowOff>
    </xdr:from>
    <xdr:to>
      <xdr:col>1</xdr:col>
      <xdr:colOff>3318741</xdr:colOff>
      <xdr:row>37</xdr:row>
      <xdr:rowOff>75215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FD89FA2-095F-476D-BBE2-F6B0CBB5B7C8}"/>
            </a:ext>
          </a:extLst>
        </xdr:cNvPr>
        <xdr:cNvSpPr txBox="1"/>
      </xdr:nvSpPr>
      <xdr:spPr>
        <a:xfrm>
          <a:off x="911717" y="7445664"/>
          <a:ext cx="3232524" cy="611501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Zack ZHANG</a:t>
          </a:r>
          <a:endParaRPr lang="en-US" sz="1400" b="1" kern="1200" baseline="0">
            <a:solidFill>
              <a:schemeClr val="tx1"/>
            </a:solidFill>
          </a:endParaRPr>
        </a:p>
        <a:p>
          <a:pPr algn="ctr"/>
          <a:r>
            <a:rPr lang="en-US" sz="1400" b="0" kern="1200" baseline="0">
              <a:solidFill>
                <a:schemeClr val="tx1"/>
              </a:solidFill>
            </a:rPr>
            <a:t>Senior Client Development Executive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111991</xdr:colOff>
      <xdr:row>38</xdr:row>
      <xdr:rowOff>34637</xdr:rowOff>
    </xdr:from>
    <xdr:to>
      <xdr:col>1</xdr:col>
      <xdr:colOff>3306041</xdr:colOff>
      <xdr:row>39</xdr:row>
      <xdr:rowOff>177223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CA4E51-C090-4594-8199-3B361266A2D9}"/>
            </a:ext>
          </a:extLst>
        </xdr:cNvPr>
        <xdr:cNvSpPr txBox="1"/>
      </xdr:nvSpPr>
      <xdr:spPr>
        <a:xfrm>
          <a:off x="937491" y="8207087"/>
          <a:ext cx="3194050" cy="333086"/>
        </a:xfrm>
        <a:prstGeom prst="roundRect">
          <a:avLst>
            <a:gd name="adj" fmla="val 0"/>
          </a:avLst>
        </a:prstGeom>
        <a:solidFill>
          <a:srgbClr val="FBDBA8"/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0" kern="1200">
              <a:solidFill>
                <a:schemeClr val="tx1"/>
              </a:solidFill>
            </a:rPr>
            <a:t>All CRM related topics</a:t>
          </a:r>
        </a:p>
      </xdr:txBody>
    </xdr:sp>
    <xdr:clientData/>
  </xdr:twoCellAnchor>
  <xdr:twoCellAnchor>
    <xdr:from>
      <xdr:col>1</xdr:col>
      <xdr:colOff>6239741</xdr:colOff>
      <xdr:row>24</xdr:row>
      <xdr:rowOff>93519</xdr:rowOff>
    </xdr:from>
    <xdr:to>
      <xdr:col>3</xdr:col>
      <xdr:colOff>58645</xdr:colOff>
      <xdr:row>26</xdr:row>
      <xdr:rowOff>132637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D7CDC69-0590-4240-8305-DB05151856BE}"/>
            </a:ext>
          </a:extLst>
        </xdr:cNvPr>
        <xdr:cNvSpPr txBox="1"/>
      </xdr:nvSpPr>
      <xdr:spPr>
        <a:xfrm>
          <a:off x="7065241" y="5598969"/>
          <a:ext cx="6023604" cy="420118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rgbClr val="0070C0"/>
              </a:solidFill>
            </a:rPr>
            <a:t>E-Commerce</a:t>
          </a:r>
          <a:endParaRPr lang="en-US" sz="1400" b="1" kern="12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8430911</xdr:colOff>
      <xdr:row>22</xdr:row>
      <xdr:rowOff>130175</xdr:rowOff>
    </xdr:from>
    <xdr:to>
      <xdr:col>8</xdr:col>
      <xdr:colOff>443124</xdr:colOff>
      <xdr:row>45</xdr:row>
      <xdr:rowOff>88900</xdr:rowOff>
    </xdr:to>
    <xdr:pic>
      <xdr:nvPicPr>
        <xdr:cNvPr id="25" name="Graphic 1">
          <a:extLst>
            <a:ext uri="{FF2B5EF4-FFF2-40B4-BE49-F238E27FC236}">
              <a16:creationId xmlns:a16="http://schemas.microsoft.com/office/drawing/2014/main" id="{ADADB9A0-EB13-44CA-E4A9-AC95300B9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59586" y="5483225"/>
          <a:ext cx="8344413" cy="4699000"/>
        </a:xfrm>
        <a:prstGeom prst="rect">
          <a:avLst/>
        </a:prstGeom>
      </xdr:spPr>
    </xdr:pic>
    <xdr:clientData/>
  </xdr:twoCellAnchor>
  <xdr:oneCellAnchor>
    <xdr:from>
      <xdr:col>1</xdr:col>
      <xdr:colOff>7637</xdr:colOff>
      <xdr:row>22</xdr:row>
      <xdr:rowOff>120650</xdr:rowOff>
    </xdr:from>
    <xdr:ext cx="8361664" cy="4706256"/>
    <xdr:pic>
      <xdr:nvPicPr>
        <xdr:cNvPr id="23" name="Graphic 2">
          <a:extLst>
            <a:ext uri="{FF2B5EF4-FFF2-40B4-BE49-F238E27FC236}">
              <a16:creationId xmlns:a16="http://schemas.microsoft.com/office/drawing/2014/main" id="{FDF07579-4D9F-9DAC-1006-377327BEC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36312" y="3568700"/>
          <a:ext cx="8361664" cy="470625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11</xdr:row>
      <xdr:rowOff>0</xdr:rowOff>
    </xdr:from>
    <xdr:to>
      <xdr:col>1</xdr:col>
      <xdr:colOff>3238874</xdr:colOff>
      <xdr:row>13</xdr:row>
      <xdr:rowOff>64246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8D5635-17BD-4CE2-A15F-220395B3AC0A}"/>
            </a:ext>
          </a:extLst>
        </xdr:cNvPr>
        <xdr:cNvSpPr txBox="1"/>
      </xdr:nvSpPr>
      <xdr:spPr>
        <a:xfrm>
          <a:off x="831850" y="2647950"/>
          <a:ext cx="3232524" cy="597646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kern="1200">
              <a:solidFill>
                <a:schemeClr val="tx1"/>
              </a:solidFill>
            </a:rPr>
            <a:t>Agnes POON</a:t>
          </a:r>
          <a:endParaRPr lang="en-US" sz="1400" b="1" kern="1200" baseline="0">
            <a:solidFill>
              <a:schemeClr val="tx1"/>
            </a:solidFill>
          </a:endParaRPr>
        </a:p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Marketing &amp; Communication Manager, Greater China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6350</xdr:colOff>
      <xdr:row>13</xdr:row>
      <xdr:rowOff>241300</xdr:rowOff>
    </xdr:from>
    <xdr:to>
      <xdr:col>1</xdr:col>
      <xdr:colOff>3238874</xdr:colOff>
      <xdr:row>16</xdr:row>
      <xdr:rowOff>38846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4C9E0F-39C7-4E0D-8E31-9EAF89885AAF}"/>
            </a:ext>
          </a:extLst>
        </xdr:cNvPr>
        <xdr:cNvSpPr txBox="1"/>
      </xdr:nvSpPr>
      <xdr:spPr>
        <a:xfrm>
          <a:off x="831850" y="3422650"/>
          <a:ext cx="3232524" cy="597646"/>
        </a:xfrm>
        <a:prstGeom prst="roundRect">
          <a:avLst>
            <a:gd name="adj" fmla="val 9035"/>
          </a:avLst>
        </a:prstGeom>
        <a:solidFill>
          <a:schemeClr val="tx2">
            <a:lumMod val="10000"/>
            <a:lumOff val="90000"/>
          </a:schemeClr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Carmen WONG</a:t>
          </a:r>
          <a:endParaRPr lang="en-US" sz="1400" b="1" kern="1200" baseline="0">
            <a:solidFill>
              <a:schemeClr val="tx1"/>
            </a:solidFill>
          </a:endParaRPr>
        </a:p>
        <a:p>
          <a:pPr algn="ctr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Senior Retail Manager, Greater China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17</xdr:row>
      <xdr:rowOff>38100</xdr:rowOff>
    </xdr:from>
    <xdr:to>
      <xdr:col>1</xdr:col>
      <xdr:colOff>3238500</xdr:colOff>
      <xdr:row>18</xdr:row>
      <xdr:rowOff>177800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7275A7-4F00-47AB-B27F-2630FF84D894}"/>
            </a:ext>
          </a:extLst>
        </xdr:cNvPr>
        <xdr:cNvSpPr txBox="1"/>
      </xdr:nvSpPr>
      <xdr:spPr>
        <a:xfrm>
          <a:off x="825500" y="4210050"/>
          <a:ext cx="3238500" cy="330200"/>
        </a:xfrm>
        <a:prstGeom prst="roundRect">
          <a:avLst>
            <a:gd name="adj" fmla="val 0"/>
          </a:avLst>
        </a:prstGeom>
        <a:solidFill>
          <a:srgbClr val="FBDBA8"/>
        </a:solidFill>
        <a:ln w="19050" cmpd="sng">
          <a:solidFill>
            <a:schemeClr val="bg1">
              <a:lumMod val="8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400" b="0" kern="1200">
              <a:solidFill>
                <a:schemeClr val="tx1"/>
              </a:solidFill>
            </a:rPr>
            <a:t>KOS</a:t>
          </a:r>
          <a:r>
            <a:rPr lang="en-US" sz="1400" b="0" kern="1200" baseline="0">
              <a:solidFill>
                <a:schemeClr val="tx1"/>
              </a:solidFill>
            </a:rPr>
            <a:t> Key contact</a:t>
          </a:r>
          <a:endParaRPr lang="en-US" sz="1400" b="0" kern="1200">
            <a:solidFill>
              <a:schemeClr val="tx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17</xdr:row>
      <xdr:rowOff>38099</xdr:rowOff>
    </xdr:from>
    <xdr:to>
      <xdr:col>12</xdr:col>
      <xdr:colOff>19050</xdr:colOff>
      <xdr:row>45</xdr:row>
      <xdr:rowOff>39668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F9DEE4C5-AB95-466F-6F25-D8C85B2BD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7875" y="4210049"/>
          <a:ext cx="7029450" cy="5335569"/>
        </a:xfrm>
        <a:prstGeom prst="rect">
          <a:avLst/>
        </a:prstGeom>
      </xdr:spPr>
    </xdr:pic>
    <xdr:clientData/>
  </xdr:twoCellAnchor>
  <xdr:twoCellAnchor editAs="oneCell">
    <xdr:from>
      <xdr:col>12</xdr:col>
      <xdr:colOff>704850</xdr:colOff>
      <xdr:row>17</xdr:row>
      <xdr:rowOff>88898</xdr:rowOff>
    </xdr:from>
    <xdr:to>
      <xdr:col>20</xdr:col>
      <xdr:colOff>324457</xdr:colOff>
      <xdr:row>48</xdr:row>
      <xdr:rowOff>107949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9BE773DB-3029-C4B9-BA2F-C6786147D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48331"/>
        <a:stretch>
          <a:fillRect/>
        </a:stretch>
      </xdr:blipFill>
      <xdr:spPr>
        <a:xfrm>
          <a:off x="21193125" y="4260848"/>
          <a:ext cx="6249007" cy="5921376"/>
        </a:xfrm>
        <a:prstGeom prst="rect">
          <a:avLst/>
        </a:prstGeom>
      </xdr:spPr>
    </xdr:pic>
    <xdr:clientData/>
  </xdr:twoCellAnchor>
  <xdr:twoCellAnchor editAs="oneCell">
    <xdr:from>
      <xdr:col>20</xdr:col>
      <xdr:colOff>783430</xdr:colOff>
      <xdr:row>17</xdr:row>
      <xdr:rowOff>97222</xdr:rowOff>
    </xdr:from>
    <xdr:to>
      <xdr:col>29</xdr:col>
      <xdr:colOff>19700</xdr:colOff>
      <xdr:row>41</xdr:row>
      <xdr:rowOff>152400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60369FFC-1D46-3CB5-8275-84008B2E5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01105" y="4269172"/>
          <a:ext cx="6694345" cy="4627178"/>
        </a:xfrm>
        <a:prstGeom prst="rect">
          <a:avLst/>
        </a:prstGeom>
      </xdr:spPr>
    </xdr:pic>
    <xdr:clientData/>
  </xdr:twoCellAnchor>
  <xdr:twoCellAnchor editAs="oneCell">
    <xdr:from>
      <xdr:col>0</xdr:col>
      <xdr:colOff>742950</xdr:colOff>
      <xdr:row>16</xdr:row>
      <xdr:rowOff>126126</xdr:rowOff>
    </xdr:from>
    <xdr:to>
      <xdr:col>1</xdr:col>
      <xdr:colOff>8771193</xdr:colOff>
      <xdr:row>42</xdr:row>
      <xdr:rowOff>94509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A301C792-46CF-7439-9BAB-E4EA260EF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2950" y="4107576"/>
          <a:ext cx="8853743" cy="492138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63157</xdr:colOff>
      <xdr:row>24</xdr:row>
      <xdr:rowOff>104003</xdr:rowOff>
    </xdr:from>
    <xdr:to>
      <xdr:col>2</xdr:col>
      <xdr:colOff>1496026</xdr:colOff>
      <xdr:row>54</xdr:row>
      <xdr:rowOff>5213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CF410C6-CED4-7BB4-E9B7-C98894AD0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6941" y="6050692"/>
          <a:ext cx="9992669" cy="56162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119686</xdr:colOff>
      <xdr:row>32</xdr:row>
      <xdr:rowOff>13470</xdr:rowOff>
    </xdr:from>
    <xdr:to>
      <xdr:col>17</xdr:col>
      <xdr:colOff>326345</xdr:colOff>
      <xdr:row>62</xdr:row>
      <xdr:rowOff>28960</xdr:rowOff>
    </xdr:to>
    <xdr:pic>
      <xdr:nvPicPr>
        <xdr:cNvPr id="11" name="图片 2">
          <a:extLst>
            <a:ext uri="{FF2B5EF4-FFF2-40B4-BE49-F238E27FC236}">
              <a16:creationId xmlns:a16="http://schemas.microsoft.com/office/drawing/2014/main" id="{5F4DEB77-748E-E36F-E7F9-CA277CF2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2959" y="7848985"/>
          <a:ext cx="11804934" cy="5727315"/>
        </a:xfrm>
        <a:prstGeom prst="rect">
          <a:avLst/>
        </a:prstGeom>
      </xdr:spPr>
    </xdr:pic>
    <xdr:clientData/>
  </xdr:twoCellAnchor>
  <xdr:twoCellAnchor editAs="oneCell">
    <xdr:from>
      <xdr:col>3</xdr:col>
      <xdr:colOff>126999</xdr:colOff>
      <xdr:row>56</xdr:row>
      <xdr:rowOff>57727</xdr:rowOff>
    </xdr:from>
    <xdr:to>
      <xdr:col>17</xdr:col>
      <xdr:colOff>255829</xdr:colOff>
      <xdr:row>84</xdr:row>
      <xdr:rowOff>38100</xdr:rowOff>
    </xdr:to>
    <xdr:pic>
      <xdr:nvPicPr>
        <xdr:cNvPr id="12" name="图片 3">
          <a:extLst>
            <a:ext uri="{FF2B5EF4-FFF2-40B4-BE49-F238E27FC236}">
              <a16:creationId xmlns:a16="http://schemas.microsoft.com/office/drawing/2014/main" id="{D600145B-8083-A066-5124-C04EB743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50272" y="12696151"/>
          <a:ext cx="11739805" cy="5314373"/>
        </a:xfrm>
        <a:prstGeom prst="rect">
          <a:avLst/>
        </a:prstGeom>
      </xdr:spPr>
    </xdr:pic>
    <xdr:clientData/>
  </xdr:twoCellAnchor>
  <xdr:twoCellAnchor editAs="oneCell">
    <xdr:from>
      <xdr:col>0</xdr:col>
      <xdr:colOff>769698</xdr:colOff>
      <xdr:row>32</xdr:row>
      <xdr:rowOff>11160</xdr:rowOff>
    </xdr:from>
    <xdr:to>
      <xdr:col>3</xdr:col>
      <xdr:colOff>46059</xdr:colOff>
      <xdr:row>58</xdr:row>
      <xdr:rowOff>178761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E686F95-0623-5374-F3B3-5A09572D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9698" y="7846675"/>
          <a:ext cx="12303386" cy="5123776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99</xdr:row>
      <xdr:rowOff>12700</xdr:rowOff>
    </xdr:from>
    <xdr:to>
      <xdr:col>1</xdr:col>
      <xdr:colOff>8010525</xdr:colOff>
      <xdr:row>123</xdr:row>
      <xdr:rowOff>200679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2F4E5F1-C872-32AD-0637-4C73D358F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0900" y="22161500"/>
          <a:ext cx="7988300" cy="47631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9331325</xdr:colOff>
      <xdr:row>27</xdr:row>
      <xdr:rowOff>156814</xdr:rowOff>
    </xdr:from>
    <xdr:to>
      <xdr:col>5</xdr:col>
      <xdr:colOff>2416946</xdr:colOff>
      <xdr:row>48</xdr:row>
      <xdr:rowOff>6125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EC127C9-1767-44AE-7762-E306F01D6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56825" y="6411564"/>
          <a:ext cx="6928621" cy="3849811"/>
        </a:xfrm>
        <a:prstGeom prst="rect">
          <a:avLst/>
        </a:prstGeom>
      </xdr:spPr>
    </xdr:pic>
    <xdr:clientData/>
  </xdr:twoCellAnchor>
  <xdr:twoCellAnchor editAs="oneCell">
    <xdr:from>
      <xdr:col>0</xdr:col>
      <xdr:colOff>317500</xdr:colOff>
      <xdr:row>27</xdr:row>
      <xdr:rowOff>114300</xdr:rowOff>
    </xdr:from>
    <xdr:to>
      <xdr:col>1</xdr:col>
      <xdr:colOff>9241367</xdr:colOff>
      <xdr:row>56</xdr:row>
      <xdr:rowOff>116664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892D8F-C97A-8796-306B-0035DEC76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7500" y="6369050"/>
          <a:ext cx="9749367" cy="5526864"/>
        </a:xfrm>
        <a:prstGeom prst="rect">
          <a:avLst/>
        </a:prstGeom>
      </xdr:spPr>
    </xdr:pic>
    <xdr:clientData/>
  </xdr:twoCellAnchor>
  <xdr:twoCellAnchor editAs="oneCell">
    <xdr:from>
      <xdr:col>0</xdr:col>
      <xdr:colOff>555625</xdr:colOff>
      <xdr:row>59</xdr:row>
      <xdr:rowOff>0</xdr:rowOff>
    </xdr:from>
    <xdr:to>
      <xdr:col>5</xdr:col>
      <xdr:colOff>1107440</xdr:colOff>
      <xdr:row>104</xdr:row>
      <xdr:rowOff>0</xdr:rowOff>
    </xdr:to>
    <xdr:pic>
      <xdr:nvPicPr>
        <xdr:cNvPr id="5" name="Graphic 3">
          <a:extLst>
            <a:ext uri="{FF2B5EF4-FFF2-40B4-BE49-F238E27FC236}">
              <a16:creationId xmlns:a16="http://schemas.microsoft.com/office/drawing/2014/main" id="{8146E8AA-0483-06B8-4979-2B4EB1932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55625" y="12700000"/>
          <a:ext cx="15236190" cy="8572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60497</xdr:colOff>
      <xdr:row>17</xdr:row>
      <xdr:rowOff>222942</xdr:rowOff>
    </xdr:from>
    <xdr:to>
      <xdr:col>1</xdr:col>
      <xdr:colOff>7268788</xdr:colOff>
      <xdr:row>44</xdr:row>
      <xdr:rowOff>177915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1C2C2BFC-7286-1B1D-3DE6-2771B0A3C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770" y="4462433"/>
          <a:ext cx="7198766" cy="5174038"/>
        </a:xfrm>
        <a:prstGeom prst="rect">
          <a:avLst/>
        </a:prstGeom>
      </xdr:spPr>
    </xdr:pic>
    <xdr:clientData/>
  </xdr:twoCellAnchor>
  <xdr:twoCellAnchor editAs="oneCell">
    <xdr:from>
      <xdr:col>1</xdr:col>
      <xdr:colOff>7603606</xdr:colOff>
      <xdr:row>17</xdr:row>
      <xdr:rowOff>214167</xdr:rowOff>
    </xdr:from>
    <xdr:to>
      <xdr:col>8</xdr:col>
      <xdr:colOff>515229</xdr:colOff>
      <xdr:row>45</xdr:row>
      <xdr:rowOff>22141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45469B9-01BE-915B-2CC7-211513617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4879" y="4453658"/>
          <a:ext cx="9262873" cy="521118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11</xdr:row>
      <xdr:rowOff>66675</xdr:rowOff>
    </xdr:from>
    <xdr:to>
      <xdr:col>1</xdr:col>
      <xdr:colOff>7287617</xdr:colOff>
      <xdr:row>34</xdr:row>
      <xdr:rowOff>16711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7367A7BB-BC02-5AF5-64E3-EA01D603C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2714625"/>
          <a:ext cx="7265392" cy="5068136"/>
        </a:xfrm>
        <a:prstGeom prst="rect">
          <a:avLst/>
        </a:prstGeom>
      </xdr:spPr>
    </xdr:pic>
    <xdr:clientData/>
  </xdr:twoCellAnchor>
  <xdr:twoCellAnchor editAs="oneCell">
    <xdr:from>
      <xdr:col>1</xdr:col>
      <xdr:colOff>7841960</xdr:colOff>
      <xdr:row>11</xdr:row>
      <xdr:rowOff>139700</xdr:rowOff>
    </xdr:from>
    <xdr:to>
      <xdr:col>7</xdr:col>
      <xdr:colOff>450850</xdr:colOff>
      <xdr:row>33</xdr:row>
      <xdr:rowOff>186354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C81349BA-744A-B16A-4A89-E914B876D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0635" y="2787650"/>
          <a:ext cx="8112415" cy="496472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14</xdr:row>
      <xdr:rowOff>20955</xdr:rowOff>
    </xdr:from>
    <xdr:to>
      <xdr:col>4</xdr:col>
      <xdr:colOff>335196</xdr:colOff>
      <xdr:row>32</xdr:row>
      <xdr:rowOff>125436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C530988C-2686-0145-47BB-2855117D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" y="3430905"/>
          <a:ext cx="13701311" cy="383637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1520190</xdr:colOff>
      <xdr:row>11</xdr:row>
      <xdr:rowOff>249555</xdr:rowOff>
    </xdr:from>
    <xdr:to>
      <xdr:col>2</xdr:col>
      <xdr:colOff>398300</xdr:colOff>
      <xdr:row>38</xdr:row>
      <xdr:rowOff>6833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8EF377-4A40-7B04-6C59-F20B61CE6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9340" y="2887980"/>
          <a:ext cx="9137805" cy="543036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243114</xdr:colOff>
      <xdr:row>18</xdr:row>
      <xdr:rowOff>120159</xdr:rowOff>
    </xdr:from>
    <xdr:to>
      <xdr:col>1</xdr:col>
      <xdr:colOff>5126005</xdr:colOff>
      <xdr:row>43</xdr:row>
      <xdr:rowOff>59908</xdr:rowOff>
    </xdr:to>
    <xdr:pic>
      <xdr:nvPicPr>
        <xdr:cNvPr id="10" name="图片 1">
          <a:extLst>
            <a:ext uri="{FF2B5EF4-FFF2-40B4-BE49-F238E27FC236}">
              <a16:creationId xmlns:a16="http://schemas.microsoft.com/office/drawing/2014/main" id="{5A90CE4D-9B68-63F7-051E-088A554DB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2900" y="4637730"/>
          <a:ext cx="4882891" cy="4654624"/>
        </a:xfrm>
        <a:prstGeom prst="rect">
          <a:avLst/>
        </a:prstGeom>
      </xdr:spPr>
    </xdr:pic>
    <xdr:clientData/>
  </xdr:twoCellAnchor>
  <xdr:twoCellAnchor editAs="oneCell">
    <xdr:from>
      <xdr:col>1</xdr:col>
      <xdr:colOff>3289300</xdr:colOff>
      <xdr:row>33</xdr:row>
      <xdr:rowOff>165900</xdr:rowOff>
    </xdr:from>
    <xdr:to>
      <xdr:col>1</xdr:col>
      <xdr:colOff>4917888</xdr:colOff>
      <xdr:row>37</xdr:row>
      <xdr:rowOff>115100</xdr:rowOff>
    </xdr:to>
    <xdr:pic>
      <xdr:nvPicPr>
        <xdr:cNvPr id="6" name="图片 3" descr="图表, 饼图&#10;&#10;AI 生成的内容可能不正确。">
          <a:extLst>
            <a:ext uri="{FF2B5EF4-FFF2-40B4-BE49-F238E27FC236}">
              <a16:creationId xmlns:a16="http://schemas.microsoft.com/office/drawing/2014/main" id="{9681A63A-A230-297F-B127-BF5782667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7798600"/>
          <a:ext cx="1628588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3289300</xdr:colOff>
      <xdr:row>26</xdr:row>
      <xdr:rowOff>0</xdr:rowOff>
    </xdr:from>
    <xdr:to>
      <xdr:col>1</xdr:col>
      <xdr:colOff>4917888</xdr:colOff>
      <xdr:row>29</xdr:row>
      <xdr:rowOff>69761</xdr:rowOff>
    </xdr:to>
    <xdr:pic>
      <xdr:nvPicPr>
        <xdr:cNvPr id="7" name="图片 4" descr="图片包含 Teams&#10;&#10;AI 生成的内容可能不正确。">
          <a:extLst>
            <a:ext uri="{FF2B5EF4-FFF2-40B4-BE49-F238E27FC236}">
              <a16:creationId xmlns:a16="http://schemas.microsoft.com/office/drawing/2014/main" id="{0C65A466-50FF-63A1-B964-90C60F4F7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14800" y="6210300"/>
          <a:ext cx="1628588" cy="771436"/>
        </a:xfrm>
        <a:prstGeom prst="rect">
          <a:avLst/>
        </a:prstGeom>
      </xdr:spPr>
    </xdr:pic>
    <xdr:clientData/>
  </xdr:twoCellAnchor>
  <xdr:twoCellAnchor editAs="oneCell">
    <xdr:from>
      <xdr:col>1</xdr:col>
      <xdr:colOff>5210629</xdr:colOff>
      <xdr:row>18</xdr:row>
      <xdr:rowOff>99786</xdr:rowOff>
    </xdr:from>
    <xdr:to>
      <xdr:col>3</xdr:col>
      <xdr:colOff>163790</xdr:colOff>
      <xdr:row>55</xdr:row>
      <xdr:rowOff>19050</xdr:rowOff>
    </xdr:to>
    <xdr:pic>
      <xdr:nvPicPr>
        <xdr:cNvPr id="3" name="图片 5">
          <a:extLst>
            <a:ext uri="{FF2B5EF4-FFF2-40B4-BE49-F238E27FC236}">
              <a16:creationId xmlns:a16="http://schemas.microsoft.com/office/drawing/2014/main" id="{ADFF8995-6FF8-E898-267A-ED90BE7DF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80415" y="4617357"/>
          <a:ext cx="7154686" cy="6805839"/>
        </a:xfrm>
        <a:prstGeom prst="rect">
          <a:avLst/>
        </a:prstGeom>
      </xdr:spPr>
    </xdr:pic>
    <xdr:clientData/>
  </xdr:twoCellAnchor>
  <xdr:twoCellAnchor>
    <xdr:from>
      <xdr:col>1</xdr:col>
      <xdr:colOff>5612344</xdr:colOff>
      <xdr:row>33</xdr:row>
      <xdr:rowOff>10160</xdr:rowOff>
    </xdr:from>
    <xdr:to>
      <xdr:col>1</xdr:col>
      <xdr:colOff>9051270</xdr:colOff>
      <xdr:row>38</xdr:row>
      <xdr:rowOff>54864</xdr:rowOff>
    </xdr:to>
    <xdr:sp macro="" textlink="">
      <xdr:nvSpPr>
        <xdr:cNvPr id="252" name="圆角矩形 6">
          <a:extLst>
            <a:ext uri="{FF2B5EF4-FFF2-40B4-BE49-F238E27FC236}">
              <a16:creationId xmlns:a16="http://schemas.microsoft.com/office/drawing/2014/main" id="{0C243AD9-7ACE-4F3B-8044-B5A7A2604F52}"/>
            </a:ext>
          </a:extLst>
        </xdr:cNvPr>
        <xdr:cNvSpPr/>
      </xdr:nvSpPr>
      <xdr:spPr>
        <a:xfrm>
          <a:off x="6437844" y="7807960"/>
          <a:ext cx="3438926" cy="1060704"/>
        </a:xfrm>
        <a:prstGeom prst="round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zh-CN" altLang="en-US"/>
        </a:p>
      </xdr:txBody>
    </xdr:sp>
    <xdr:clientData/>
  </xdr:twoCellAnchor>
  <xdr:twoCellAnchor>
    <xdr:from>
      <xdr:col>1</xdr:col>
      <xdr:colOff>5600152</xdr:colOff>
      <xdr:row>38</xdr:row>
      <xdr:rowOff>42672</xdr:rowOff>
    </xdr:from>
    <xdr:to>
      <xdr:col>1</xdr:col>
      <xdr:colOff>9039078</xdr:colOff>
      <xdr:row>43</xdr:row>
      <xdr:rowOff>87376</xdr:rowOff>
    </xdr:to>
    <xdr:sp macro="" textlink="">
      <xdr:nvSpPr>
        <xdr:cNvPr id="254" name="圆角矩形 7">
          <a:extLst>
            <a:ext uri="{FF2B5EF4-FFF2-40B4-BE49-F238E27FC236}">
              <a16:creationId xmlns:a16="http://schemas.microsoft.com/office/drawing/2014/main" id="{D55102DF-9828-FACB-3075-D33E6BC538A2}"/>
            </a:ext>
          </a:extLst>
        </xdr:cNvPr>
        <xdr:cNvSpPr/>
      </xdr:nvSpPr>
      <xdr:spPr>
        <a:xfrm>
          <a:off x="6425652" y="8856472"/>
          <a:ext cx="3438926" cy="1060704"/>
        </a:xfrm>
        <a:prstGeom prst="round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zh-CN" altLang="en-US"/>
        </a:p>
      </xdr:txBody>
    </xdr:sp>
    <xdr:clientData/>
  </xdr:twoCellAnchor>
  <xdr:twoCellAnchor>
    <xdr:from>
      <xdr:col>1</xdr:col>
      <xdr:colOff>5606248</xdr:colOff>
      <xdr:row>43</xdr:row>
      <xdr:rowOff>75184</xdr:rowOff>
    </xdr:from>
    <xdr:to>
      <xdr:col>1</xdr:col>
      <xdr:colOff>9045174</xdr:colOff>
      <xdr:row>48</xdr:row>
      <xdr:rowOff>119888</xdr:rowOff>
    </xdr:to>
    <xdr:sp macro="" textlink="">
      <xdr:nvSpPr>
        <xdr:cNvPr id="257" name="圆角矩形 8">
          <a:extLst>
            <a:ext uri="{FF2B5EF4-FFF2-40B4-BE49-F238E27FC236}">
              <a16:creationId xmlns:a16="http://schemas.microsoft.com/office/drawing/2014/main" id="{5E18691A-587C-539D-7F79-16DF3C655025}"/>
            </a:ext>
          </a:extLst>
        </xdr:cNvPr>
        <xdr:cNvSpPr/>
      </xdr:nvSpPr>
      <xdr:spPr>
        <a:xfrm>
          <a:off x="6431748" y="9904984"/>
          <a:ext cx="3438926" cy="1060704"/>
        </a:xfrm>
        <a:prstGeom prst="roundRect">
          <a:avLst/>
        </a:prstGeom>
        <a:noFill/>
        <a:ln w="381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zh-CN" altLang="en-US"/>
        </a:p>
      </xdr:txBody>
    </xdr:sp>
    <xdr:clientData/>
  </xdr:twoCellAnchor>
  <xdr:twoCellAnchor>
    <xdr:from>
      <xdr:col>1</xdr:col>
      <xdr:colOff>8152905</xdr:colOff>
      <xdr:row>46</xdr:row>
      <xdr:rowOff>113986</xdr:rowOff>
    </xdr:from>
    <xdr:to>
      <xdr:col>1</xdr:col>
      <xdr:colOff>8996406</xdr:colOff>
      <xdr:row>48</xdr:row>
      <xdr:rowOff>107696</xdr:rowOff>
    </xdr:to>
    <xdr:sp macro="" textlink="">
      <xdr:nvSpPr>
        <xdr:cNvPr id="256" name="文本框 9">
          <a:extLst>
            <a:ext uri="{FF2B5EF4-FFF2-40B4-BE49-F238E27FC236}">
              <a16:creationId xmlns:a16="http://schemas.microsoft.com/office/drawing/2014/main" id="{806A8484-2772-363E-3786-049804F019D4}"/>
            </a:ext>
          </a:extLst>
        </xdr:cNvPr>
        <xdr:cNvSpPr txBox="1"/>
      </xdr:nvSpPr>
      <xdr:spPr>
        <a:xfrm>
          <a:off x="8978405" y="10553386"/>
          <a:ext cx="843501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zh-CN" sz="2000" b="1"/>
            <a:t>Retail</a:t>
          </a:r>
          <a:endParaRPr kumimoji="1" lang="zh-CN" altLang="en-US" sz="2000" b="1"/>
        </a:p>
      </xdr:txBody>
    </xdr:sp>
    <xdr:clientData/>
  </xdr:twoCellAnchor>
  <xdr:twoCellAnchor>
    <xdr:from>
      <xdr:col>1</xdr:col>
      <xdr:colOff>7811529</xdr:colOff>
      <xdr:row>41</xdr:row>
      <xdr:rowOff>79830</xdr:rowOff>
    </xdr:from>
    <xdr:to>
      <xdr:col>1</xdr:col>
      <xdr:colOff>9055780</xdr:colOff>
      <xdr:row>43</xdr:row>
      <xdr:rowOff>73540</xdr:rowOff>
    </xdr:to>
    <xdr:sp macro="" textlink="">
      <xdr:nvSpPr>
        <xdr:cNvPr id="255" name="文本框 10">
          <a:extLst>
            <a:ext uri="{FF2B5EF4-FFF2-40B4-BE49-F238E27FC236}">
              <a16:creationId xmlns:a16="http://schemas.microsoft.com/office/drawing/2014/main" id="{A9A8F7E6-4F5A-EB22-C674-9CBD366D2C04}"/>
            </a:ext>
          </a:extLst>
        </xdr:cNvPr>
        <xdr:cNvSpPr txBox="1"/>
      </xdr:nvSpPr>
      <xdr:spPr>
        <a:xfrm>
          <a:off x="8637029" y="9503230"/>
          <a:ext cx="1244251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zh-CN" sz="2000" b="1"/>
            <a:t>EC&amp;CRM</a:t>
          </a:r>
          <a:endParaRPr kumimoji="1" lang="zh-CN" altLang="en-US" sz="2000" b="1"/>
        </a:p>
      </xdr:txBody>
    </xdr:sp>
    <xdr:clientData/>
  </xdr:twoCellAnchor>
  <xdr:twoCellAnchor>
    <xdr:from>
      <xdr:col>1</xdr:col>
      <xdr:colOff>8075243</xdr:colOff>
      <xdr:row>36</xdr:row>
      <xdr:rowOff>62318</xdr:rowOff>
    </xdr:from>
    <xdr:to>
      <xdr:col>1</xdr:col>
      <xdr:colOff>9027748</xdr:colOff>
      <xdr:row>38</xdr:row>
      <xdr:rowOff>56028</xdr:rowOff>
    </xdr:to>
    <xdr:sp macro="" textlink="">
      <xdr:nvSpPr>
        <xdr:cNvPr id="253" name="文本框 11">
          <a:extLst>
            <a:ext uri="{FF2B5EF4-FFF2-40B4-BE49-F238E27FC236}">
              <a16:creationId xmlns:a16="http://schemas.microsoft.com/office/drawing/2014/main" id="{3068C7F0-2977-A3B1-F9F3-FDCBD023A842}"/>
            </a:ext>
          </a:extLst>
        </xdr:cNvPr>
        <xdr:cNvSpPr txBox="1"/>
      </xdr:nvSpPr>
      <xdr:spPr>
        <a:xfrm>
          <a:off x="8900743" y="8469718"/>
          <a:ext cx="952505" cy="4001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zh-CN" sz="2000" b="1"/>
            <a:t>Digital</a:t>
          </a:r>
          <a:endParaRPr kumimoji="1" lang="zh-CN" altLang="en-US" sz="2000" b="1"/>
        </a:p>
      </xdr:txBody>
    </xdr:sp>
    <xdr:clientData/>
  </xdr:twoCellAnchor>
  <xdr:twoCellAnchor editAs="oneCell">
    <xdr:from>
      <xdr:col>1</xdr:col>
      <xdr:colOff>114300</xdr:colOff>
      <xdr:row>48</xdr:row>
      <xdr:rowOff>152400</xdr:rowOff>
    </xdr:from>
    <xdr:to>
      <xdr:col>3</xdr:col>
      <xdr:colOff>276225</xdr:colOff>
      <xdr:row>79</xdr:row>
      <xdr:rowOff>19340</xdr:rowOff>
    </xdr:to>
    <xdr:pic>
      <xdr:nvPicPr>
        <xdr:cNvPr id="8" name="图片 16">
          <a:extLst>
            <a:ext uri="{FF2B5EF4-FFF2-40B4-BE49-F238E27FC236}">
              <a16:creationId xmlns:a16="http://schemas.microsoft.com/office/drawing/2014/main" id="{3F889DBE-2AC1-CDBD-BD43-3B384A22B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9800" y="10998200"/>
          <a:ext cx="12366625" cy="6166140"/>
        </a:xfrm>
        <a:prstGeom prst="rect">
          <a:avLst/>
        </a:prstGeom>
      </xdr:spPr>
    </xdr:pic>
    <xdr:clientData/>
  </xdr:twoCellAnchor>
  <xdr:twoCellAnchor editAs="oneCell">
    <xdr:from>
      <xdr:col>3</xdr:col>
      <xdr:colOff>355600</xdr:colOff>
      <xdr:row>48</xdr:row>
      <xdr:rowOff>177799</xdr:rowOff>
    </xdr:from>
    <xdr:to>
      <xdr:col>13</xdr:col>
      <xdr:colOff>142875</xdr:colOff>
      <xdr:row>77</xdr:row>
      <xdr:rowOff>154458</xdr:rowOff>
    </xdr:to>
    <xdr:pic>
      <xdr:nvPicPr>
        <xdr:cNvPr id="40" name="图片 17">
          <a:extLst>
            <a:ext uri="{FF2B5EF4-FFF2-40B4-BE49-F238E27FC236}">
              <a16:creationId xmlns:a16="http://schemas.microsoft.com/office/drawing/2014/main" id="{E675FE02-1979-0D02-E775-A1444D565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85800" y="10998199"/>
          <a:ext cx="9906000" cy="5869459"/>
        </a:xfrm>
        <a:prstGeom prst="rect">
          <a:avLst/>
        </a:prstGeom>
      </xdr:spPr>
    </xdr:pic>
    <xdr:clientData/>
  </xdr:twoCellAnchor>
  <xdr:twoCellAnchor>
    <xdr:from>
      <xdr:col>7</xdr:col>
      <xdr:colOff>304800</xdr:colOff>
      <xdr:row>56</xdr:row>
      <xdr:rowOff>190500</xdr:rowOff>
    </xdr:from>
    <xdr:to>
      <xdr:col>8</xdr:col>
      <xdr:colOff>1638300</xdr:colOff>
      <xdr:row>60</xdr:row>
      <xdr:rowOff>76200</xdr:rowOff>
    </xdr:to>
    <xdr:sp macro="" textlink="">
      <xdr:nvSpPr>
        <xdr:cNvPr id="297" name="矩形 18">
          <a:extLst>
            <a:ext uri="{FF2B5EF4-FFF2-40B4-BE49-F238E27FC236}">
              <a16:creationId xmlns:a16="http://schemas.microsoft.com/office/drawing/2014/main" id="{75193C3E-D032-9C2D-A9F9-CF66BE38276A}"/>
            </a:ext>
          </a:extLst>
        </xdr:cNvPr>
        <xdr:cNvSpPr/>
      </xdr:nvSpPr>
      <xdr:spPr>
        <a:xfrm>
          <a:off x="16979900" y="12661900"/>
          <a:ext cx="2159000" cy="698500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2108200</xdr:colOff>
      <xdr:row>60</xdr:row>
      <xdr:rowOff>114300</xdr:rowOff>
    </xdr:from>
    <xdr:to>
      <xdr:col>11</xdr:col>
      <xdr:colOff>88900</xdr:colOff>
      <xdr:row>64</xdr:row>
      <xdr:rowOff>0</xdr:rowOff>
    </xdr:to>
    <xdr:sp macro="" textlink="">
      <xdr:nvSpPr>
        <xdr:cNvPr id="299" name="矩形 19">
          <a:extLst>
            <a:ext uri="{FF2B5EF4-FFF2-40B4-BE49-F238E27FC236}">
              <a16:creationId xmlns:a16="http://schemas.microsoft.com/office/drawing/2014/main" id="{19C8D26F-3668-974F-900F-31ED639A50C0}"/>
            </a:ext>
          </a:extLst>
        </xdr:cNvPr>
        <xdr:cNvSpPr/>
      </xdr:nvSpPr>
      <xdr:spPr>
        <a:xfrm>
          <a:off x="19608800" y="13398500"/>
          <a:ext cx="2159000" cy="698500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2095500</xdr:colOff>
      <xdr:row>64</xdr:row>
      <xdr:rowOff>101600</xdr:rowOff>
    </xdr:from>
    <xdr:to>
      <xdr:col>11</xdr:col>
      <xdr:colOff>76200</xdr:colOff>
      <xdr:row>67</xdr:row>
      <xdr:rowOff>190500</xdr:rowOff>
    </xdr:to>
    <xdr:sp macro="" textlink="">
      <xdr:nvSpPr>
        <xdr:cNvPr id="298" name="矩形 20">
          <a:extLst>
            <a:ext uri="{FF2B5EF4-FFF2-40B4-BE49-F238E27FC236}">
              <a16:creationId xmlns:a16="http://schemas.microsoft.com/office/drawing/2014/main" id="{95A6098B-F727-8C44-9EAB-716147E47CFF}"/>
            </a:ext>
          </a:extLst>
        </xdr:cNvPr>
        <xdr:cNvSpPr/>
      </xdr:nvSpPr>
      <xdr:spPr>
        <a:xfrm>
          <a:off x="19596100" y="14198600"/>
          <a:ext cx="2159000" cy="698500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4356100</xdr:colOff>
      <xdr:row>55</xdr:row>
      <xdr:rowOff>12700</xdr:rowOff>
    </xdr:from>
    <xdr:to>
      <xdr:col>1</xdr:col>
      <xdr:colOff>7327900</xdr:colOff>
      <xdr:row>59</xdr:row>
      <xdr:rowOff>177800</xdr:rowOff>
    </xdr:to>
    <xdr:sp macro="" textlink="">
      <xdr:nvSpPr>
        <xdr:cNvPr id="59" name="矩形 21">
          <a:extLst>
            <a:ext uri="{FF2B5EF4-FFF2-40B4-BE49-F238E27FC236}">
              <a16:creationId xmlns:a16="http://schemas.microsoft.com/office/drawing/2014/main" id="{A65CAE89-811B-D342-93E6-2D5C192BA2C7}"/>
            </a:ext>
          </a:extLst>
        </xdr:cNvPr>
        <xdr:cNvSpPr/>
      </xdr:nvSpPr>
      <xdr:spPr>
        <a:xfrm>
          <a:off x="5181600" y="12280900"/>
          <a:ext cx="2971800" cy="977900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9258300</xdr:colOff>
      <xdr:row>60</xdr:row>
      <xdr:rowOff>50800</xdr:rowOff>
    </xdr:from>
    <xdr:to>
      <xdr:col>2</xdr:col>
      <xdr:colOff>1866900</xdr:colOff>
      <xdr:row>64</xdr:row>
      <xdr:rowOff>127000</xdr:rowOff>
    </xdr:to>
    <xdr:sp macro="" textlink="">
      <xdr:nvSpPr>
        <xdr:cNvPr id="4" name="矩形 22">
          <a:extLst>
            <a:ext uri="{FF2B5EF4-FFF2-40B4-BE49-F238E27FC236}">
              <a16:creationId xmlns:a16="http://schemas.microsoft.com/office/drawing/2014/main" id="{484EBA99-3BE3-0948-8DD3-E2391E812FCB}"/>
            </a:ext>
          </a:extLst>
        </xdr:cNvPr>
        <xdr:cNvSpPr/>
      </xdr:nvSpPr>
      <xdr:spPr>
        <a:xfrm>
          <a:off x="10083800" y="13309600"/>
          <a:ext cx="2870200" cy="889000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9245600</xdr:colOff>
      <xdr:row>65</xdr:row>
      <xdr:rowOff>127000</xdr:rowOff>
    </xdr:from>
    <xdr:to>
      <xdr:col>2</xdr:col>
      <xdr:colOff>1854200</xdr:colOff>
      <xdr:row>70</xdr:row>
      <xdr:rowOff>0</xdr:rowOff>
    </xdr:to>
    <xdr:sp macro="" textlink="">
      <xdr:nvSpPr>
        <xdr:cNvPr id="68" name="矩形 23">
          <a:extLst>
            <a:ext uri="{FF2B5EF4-FFF2-40B4-BE49-F238E27FC236}">
              <a16:creationId xmlns:a16="http://schemas.microsoft.com/office/drawing/2014/main" id="{7D048F79-ED96-E741-ABE7-E77A8A64C63F}"/>
            </a:ext>
          </a:extLst>
        </xdr:cNvPr>
        <xdr:cNvSpPr/>
      </xdr:nvSpPr>
      <xdr:spPr>
        <a:xfrm>
          <a:off x="10071100" y="14401800"/>
          <a:ext cx="2870200" cy="889000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2946400</xdr:colOff>
      <xdr:row>60</xdr:row>
      <xdr:rowOff>190500</xdr:rowOff>
    </xdr:from>
    <xdr:to>
      <xdr:col>1</xdr:col>
      <xdr:colOff>5816600</xdr:colOff>
      <xdr:row>65</xdr:row>
      <xdr:rowOff>63500</xdr:rowOff>
    </xdr:to>
    <xdr:sp macro="" textlink="">
      <xdr:nvSpPr>
        <xdr:cNvPr id="5" name="矩形 22">
          <a:extLst>
            <a:ext uri="{FF2B5EF4-FFF2-40B4-BE49-F238E27FC236}">
              <a16:creationId xmlns:a16="http://schemas.microsoft.com/office/drawing/2014/main" id="{E835D0B6-01E2-C847-AEC9-D6C43A2F7F1F}"/>
            </a:ext>
          </a:extLst>
        </xdr:cNvPr>
        <xdr:cNvSpPr/>
      </xdr:nvSpPr>
      <xdr:spPr>
        <a:xfrm>
          <a:off x="3771900" y="13474700"/>
          <a:ext cx="2870200" cy="889000"/>
        </a:xfrm>
        <a:prstGeom prst="rect">
          <a:avLst/>
        </a:prstGeom>
        <a:noFill/>
        <a:ln w="381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742230</xdr:colOff>
      <xdr:row>18</xdr:row>
      <xdr:rowOff>274552</xdr:rowOff>
    </xdr:from>
    <xdr:to>
      <xdr:col>1</xdr:col>
      <xdr:colOff>6333825</xdr:colOff>
      <xdr:row>45</xdr:row>
      <xdr:rowOff>115908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1E29EE46-C4F9-0680-85E3-76D563BA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230" y="5082079"/>
          <a:ext cx="6426620" cy="5698596"/>
        </a:xfrm>
        <a:prstGeom prst="rect">
          <a:avLst/>
        </a:prstGeom>
      </xdr:spPr>
    </xdr:pic>
    <xdr:clientData/>
  </xdr:twoCellAnchor>
  <xdr:twoCellAnchor editAs="oneCell">
    <xdr:from>
      <xdr:col>1</xdr:col>
      <xdr:colOff>6958791</xdr:colOff>
      <xdr:row>18</xdr:row>
      <xdr:rowOff>261965</xdr:rowOff>
    </xdr:from>
    <xdr:to>
      <xdr:col>4</xdr:col>
      <xdr:colOff>2505133</xdr:colOff>
      <xdr:row>42</xdr:row>
      <xdr:rowOff>94148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DDF047D1-8557-1867-8606-B1F6B9D76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6209" y="5069492"/>
          <a:ext cx="9264882" cy="511665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53975</xdr:colOff>
      <xdr:row>9</xdr:row>
      <xdr:rowOff>155214</xdr:rowOff>
    </xdr:from>
    <xdr:to>
      <xdr:col>2</xdr:col>
      <xdr:colOff>655728</xdr:colOff>
      <xdr:row>40</xdr:row>
      <xdr:rowOff>103835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AE0D6BEE-DDC3-18A2-5673-327F84679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650" y="2269764"/>
          <a:ext cx="10860178" cy="681932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768350</xdr:colOff>
      <xdr:row>29</xdr:row>
      <xdr:rowOff>85725</xdr:rowOff>
    </xdr:from>
    <xdr:to>
      <xdr:col>2</xdr:col>
      <xdr:colOff>716850</xdr:colOff>
      <xdr:row>50</xdr:row>
      <xdr:rowOff>106263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4CCF33C2-800F-DC29-A5E2-32B1F21E9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350" y="6886575"/>
          <a:ext cx="11108625" cy="4017863"/>
        </a:xfrm>
        <a:prstGeom prst="rect">
          <a:avLst/>
        </a:prstGeom>
      </xdr:spPr>
    </xdr:pic>
    <xdr:clientData/>
  </xdr:twoCellAnchor>
  <xdr:twoCellAnchor editAs="oneCell">
    <xdr:from>
      <xdr:col>2</xdr:col>
      <xdr:colOff>980200</xdr:colOff>
      <xdr:row>29</xdr:row>
      <xdr:rowOff>113608</xdr:rowOff>
    </xdr:from>
    <xdr:to>
      <xdr:col>5</xdr:col>
      <xdr:colOff>991921</xdr:colOff>
      <xdr:row>42</xdr:row>
      <xdr:rowOff>124239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2F389910-6F47-C767-0F12-E3D5E4C61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0309" y="6988173"/>
          <a:ext cx="3614655" cy="2523023"/>
        </a:xfrm>
        <a:prstGeom prst="rect">
          <a:avLst/>
        </a:prstGeom>
      </xdr:spPr>
    </xdr:pic>
    <xdr:clientData/>
  </xdr:twoCellAnchor>
  <xdr:twoCellAnchor>
    <xdr:from>
      <xdr:col>0</xdr:col>
      <xdr:colOff>809902</xdr:colOff>
      <xdr:row>51</xdr:row>
      <xdr:rowOff>92213</xdr:rowOff>
    </xdr:from>
    <xdr:to>
      <xdr:col>2</xdr:col>
      <xdr:colOff>626419</xdr:colOff>
      <xdr:row>82</xdr:row>
      <xdr:rowOff>151847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D8412E-874E-6AC3-2227-CA3CBB4D8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902" y="11218517"/>
          <a:ext cx="10956626" cy="6050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lvmh-my.sharepoint.com/:p:/r/personal/chenlong_wang_lvmh_com/Documents/work/Team%20work/China%20Digital%20Sharing_Bvlgari%20Workshop.pptx?d=wa58577e9019446f49e8e32292b9b5705&amp;e=4%3aa188bdc218c14caf85353ad6758eb3ab&amp;sharingv2=true&amp;fromShare=true&amp;at=9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3622-9382-FA4A-80FA-6E8089B02428}">
  <dimension ref="C5:P38"/>
  <sheetViews>
    <sheetView topLeftCell="A9" zoomScale="70" zoomScaleNormal="70" workbookViewId="0">
      <selection activeCell="C22" sqref="C22"/>
    </sheetView>
  </sheetViews>
  <sheetFormatPr defaultColWidth="10.875" defaultRowHeight="15"/>
  <cols>
    <col min="1" max="2" width="10.875" style="1"/>
    <col min="3" max="3" width="15.875" style="1" customWidth="1"/>
    <col min="4" max="16384" width="10.875" style="1"/>
  </cols>
  <sheetData>
    <row r="5" spans="3:16">
      <c r="C5" s="226" t="s">
        <v>0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</row>
    <row r="6" spans="3:16"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</row>
    <row r="7" spans="3:16"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</row>
    <row r="8" spans="3:16">
      <c r="C8" s="227"/>
      <c r="D8" s="227"/>
      <c r="E8" s="227"/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</row>
    <row r="9" spans="3:16"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28"/>
      <c r="O9" s="228"/>
      <c r="P9" s="228"/>
    </row>
    <row r="14" spans="3:16" ht="23.1">
      <c r="C14" s="118" t="s">
        <v>1</v>
      </c>
    </row>
    <row r="16" spans="3:16" ht="21">
      <c r="C16" s="119"/>
      <c r="E16" s="72" t="s">
        <v>2</v>
      </c>
    </row>
    <row r="20" spans="3:8" ht="21">
      <c r="E20" s="72"/>
      <c r="F20" s="72"/>
      <c r="G20" s="72"/>
      <c r="H20" s="72"/>
    </row>
    <row r="21" spans="3:8" ht="21">
      <c r="E21" s="72"/>
      <c r="F21" s="72"/>
      <c r="G21" s="72"/>
      <c r="H21" s="72"/>
    </row>
    <row r="22" spans="3:8" ht="21">
      <c r="C22" s="120" t="s">
        <v>3</v>
      </c>
      <c r="E22" s="72" t="s">
        <v>4</v>
      </c>
      <c r="F22" s="72"/>
      <c r="G22" s="72"/>
      <c r="H22" s="72"/>
    </row>
    <row r="23" spans="3:8" ht="21">
      <c r="E23" s="72"/>
      <c r="F23" s="72"/>
      <c r="G23" s="72"/>
      <c r="H23" s="72"/>
    </row>
    <row r="24" spans="3:8" ht="21">
      <c r="E24" s="72"/>
      <c r="F24" s="72"/>
      <c r="G24" s="72"/>
      <c r="H24" s="72"/>
    </row>
    <row r="25" spans="3:8" ht="21">
      <c r="C25" s="122" t="s">
        <v>5</v>
      </c>
      <c r="E25" s="72" t="s">
        <v>6</v>
      </c>
      <c r="F25" s="72"/>
      <c r="G25" s="72"/>
      <c r="H25" s="72"/>
    </row>
    <row r="26" spans="3:8" ht="21">
      <c r="C26" s="122" t="s">
        <v>7</v>
      </c>
      <c r="E26" s="72" t="s">
        <v>8</v>
      </c>
      <c r="F26" s="72"/>
      <c r="G26" s="72"/>
      <c r="H26" s="72"/>
    </row>
    <row r="27" spans="3:8" ht="21">
      <c r="C27" s="122" t="s">
        <v>9</v>
      </c>
      <c r="E27" s="72" t="s">
        <v>10</v>
      </c>
      <c r="F27" s="72"/>
      <c r="G27" s="72"/>
      <c r="H27" s="72"/>
    </row>
    <row r="28" spans="3:8" ht="21">
      <c r="C28" s="122" t="s">
        <v>11</v>
      </c>
      <c r="E28" s="72" t="s">
        <v>12</v>
      </c>
      <c r="F28" s="72"/>
      <c r="G28" s="72"/>
      <c r="H28" s="72"/>
    </row>
    <row r="29" spans="3:8" ht="21">
      <c r="E29" s="72"/>
      <c r="F29" s="72"/>
      <c r="G29" s="72"/>
      <c r="H29" s="72"/>
    </row>
    <row r="30" spans="3:8" ht="21">
      <c r="E30" s="72"/>
      <c r="F30" s="72"/>
      <c r="G30" s="72"/>
      <c r="H30" s="72"/>
    </row>
    <row r="31" spans="3:8" ht="21">
      <c r="C31" s="121" t="s">
        <v>13</v>
      </c>
      <c r="E31" s="72" t="s">
        <v>14</v>
      </c>
    </row>
    <row r="32" spans="3:8" ht="21">
      <c r="C32" s="121" t="s">
        <v>15</v>
      </c>
      <c r="E32" s="72" t="s">
        <v>16</v>
      </c>
    </row>
    <row r="33" spans="3:5" ht="21">
      <c r="C33" s="121" t="s">
        <v>17</v>
      </c>
      <c r="E33" s="72" t="s">
        <v>18</v>
      </c>
    </row>
    <row r="34" spans="3:5" ht="21">
      <c r="C34" s="121" t="s">
        <v>19</v>
      </c>
      <c r="E34" s="72" t="s">
        <v>20</v>
      </c>
    </row>
    <row r="37" spans="3:5" ht="21">
      <c r="C37" s="124" t="s">
        <v>21</v>
      </c>
      <c r="D37" s="72"/>
      <c r="E37" s="72" t="s">
        <v>22</v>
      </c>
    </row>
    <row r="38" spans="3:5" ht="21">
      <c r="C38" s="124" t="s">
        <v>23</v>
      </c>
      <c r="E38" s="72" t="s">
        <v>24</v>
      </c>
    </row>
  </sheetData>
  <mergeCells count="1">
    <mergeCell ref="C5:P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BAA6-66E4-B64F-8555-3DDA93760EC4}">
  <dimension ref="A1:AE49"/>
  <sheetViews>
    <sheetView zoomScale="39" zoomScaleNormal="60" workbookViewId="0">
      <pane xSplit="6" ySplit="7" topLeftCell="Z29" activePane="bottomRight" state="frozen"/>
      <selection pane="bottomRight" activeCell="AC2" sqref="AC2"/>
      <selection pane="bottomLeft" activeCell="A8" sqref="A8"/>
      <selection pane="topRight" activeCell="G1" sqref="G1"/>
    </sheetView>
  </sheetViews>
  <sheetFormatPr defaultColWidth="16.5" defaultRowHeight="0" customHeight="1" zeroHeight="1" outlineLevelCol="7"/>
  <cols>
    <col min="1" max="1" width="13" style="157" bestFit="1" customWidth="1"/>
    <col min="2" max="2" width="22" style="157" customWidth="1"/>
    <col min="3" max="3" width="12.5" style="158" customWidth="1"/>
    <col min="4" max="4" width="24.375" style="158" customWidth="1"/>
    <col min="5" max="5" width="114" style="159" customWidth="1"/>
    <col min="6" max="6" width="1.875" style="157" customWidth="1" outlineLevel="7"/>
    <col min="7" max="7" width="50.5" style="160" customWidth="1" outlineLevel="7"/>
    <col min="8" max="27" width="38" style="157" customWidth="1"/>
    <col min="28" max="28" width="41.5" style="157" customWidth="1"/>
    <col min="29" max="29" width="38" style="157" customWidth="1"/>
    <col min="30" max="30" width="33" style="157" customWidth="1"/>
    <col min="31" max="16384" width="16.5" style="157"/>
  </cols>
  <sheetData>
    <row r="1" spans="1:31" ht="47.25" customHeight="1">
      <c r="H1" s="238" t="s">
        <v>25</v>
      </c>
      <c r="I1" s="230"/>
      <c r="J1" s="230"/>
      <c r="K1" s="230"/>
      <c r="L1" s="230"/>
      <c r="M1" s="230"/>
      <c r="N1" s="230"/>
      <c r="O1" s="230"/>
      <c r="P1" s="230"/>
      <c r="Q1" s="230"/>
      <c r="R1" s="231"/>
      <c r="S1" s="229" t="s">
        <v>26</v>
      </c>
      <c r="T1" s="230"/>
      <c r="U1" s="230"/>
      <c r="V1" s="230"/>
      <c r="W1" s="230"/>
      <c r="X1" s="230"/>
      <c r="Y1" s="231"/>
      <c r="Z1" s="229" t="s">
        <v>27</v>
      </c>
      <c r="AA1" s="230"/>
      <c r="AB1" s="231"/>
      <c r="AC1" s="162" t="s">
        <v>28</v>
      </c>
      <c r="AD1" s="163" t="s">
        <v>29</v>
      </c>
    </row>
    <row r="2" spans="1:31" s="161" customFormat="1" ht="36.950000000000003" customHeight="1">
      <c r="C2" s="158"/>
      <c r="D2" s="158"/>
      <c r="E2" s="164"/>
      <c r="G2" s="165">
        <v>23</v>
      </c>
      <c r="H2" s="166" t="s">
        <v>30</v>
      </c>
      <c r="I2" s="166" t="s">
        <v>31</v>
      </c>
      <c r="J2" s="166" t="s">
        <v>32</v>
      </c>
      <c r="K2" s="166" t="s">
        <v>33</v>
      </c>
      <c r="L2" s="166" t="s">
        <v>34</v>
      </c>
      <c r="M2" s="166" t="s">
        <v>35</v>
      </c>
      <c r="N2" s="167" t="s">
        <v>36</v>
      </c>
      <c r="O2" s="167" t="s">
        <v>37</v>
      </c>
      <c r="P2" s="167" t="s">
        <v>38</v>
      </c>
      <c r="Q2" s="167" t="s">
        <v>39</v>
      </c>
      <c r="R2" s="167" t="s">
        <v>40</v>
      </c>
      <c r="S2" s="168" t="s">
        <v>41</v>
      </c>
      <c r="T2" s="166" t="s">
        <v>42</v>
      </c>
      <c r="U2" s="166" t="s">
        <v>43</v>
      </c>
      <c r="V2" s="169" t="s">
        <v>44</v>
      </c>
      <c r="W2" s="167" t="s">
        <v>45</v>
      </c>
      <c r="X2" s="167" t="s">
        <v>46</v>
      </c>
      <c r="Y2" s="170" t="s">
        <v>47</v>
      </c>
      <c r="Z2" s="166" t="s">
        <v>48</v>
      </c>
      <c r="AA2" s="166" t="s">
        <v>49</v>
      </c>
      <c r="AB2" s="167" t="s">
        <v>50</v>
      </c>
      <c r="AC2" s="168" t="s">
        <v>51</v>
      </c>
      <c r="AD2" s="171" t="s">
        <v>52</v>
      </c>
    </row>
    <row r="3" spans="1:31" s="172" customFormat="1" ht="47.25" customHeight="1">
      <c r="C3" s="158"/>
      <c r="D3" s="158"/>
      <c r="E3" s="173"/>
      <c r="G3" s="174"/>
      <c r="H3" s="172" t="str">
        <f t="shared" ref="H3:AD3" si="0">_xlfn.TEXTJOIN("   |   ",TRUE,"Total: "&amp;COUNTIF(H8:H40,"Q*")+COUNTIF(H8:H40,"Ideation"))</f>
        <v>Total: 7</v>
      </c>
      <c r="I3" s="172" t="str">
        <f t="shared" si="0"/>
        <v>Total: 8</v>
      </c>
      <c r="J3" s="172" t="str">
        <f t="shared" si="0"/>
        <v>Total: 8</v>
      </c>
      <c r="K3" s="172" t="str">
        <f t="shared" si="0"/>
        <v>Total: 8</v>
      </c>
      <c r="L3" s="172" t="str">
        <f t="shared" si="0"/>
        <v>Total: 11</v>
      </c>
      <c r="M3" s="172" t="str">
        <f t="shared" si="0"/>
        <v>Total: 13</v>
      </c>
      <c r="N3" s="172" t="str">
        <f t="shared" si="0"/>
        <v>Total: 3</v>
      </c>
      <c r="O3" s="172" t="str">
        <f t="shared" si="0"/>
        <v>Total: 0</v>
      </c>
      <c r="P3" s="172" t="str">
        <f t="shared" si="0"/>
        <v>Total: 3</v>
      </c>
      <c r="Q3" s="172" t="str">
        <f t="shared" si="0"/>
        <v>Total: 0</v>
      </c>
      <c r="R3" s="172" t="str">
        <f t="shared" si="0"/>
        <v>Total: 7</v>
      </c>
      <c r="S3" s="175" t="str">
        <f t="shared" si="0"/>
        <v>Total: 10</v>
      </c>
      <c r="T3" s="172" t="str">
        <f t="shared" si="0"/>
        <v>Total: 14</v>
      </c>
      <c r="U3" s="172" t="str">
        <f t="shared" si="0"/>
        <v>Total: 9</v>
      </c>
      <c r="V3" s="172" t="str">
        <f t="shared" si="0"/>
        <v>Total: 2</v>
      </c>
      <c r="W3" s="172" t="str">
        <f t="shared" si="0"/>
        <v>Total: 1</v>
      </c>
      <c r="X3" s="172" t="str">
        <f t="shared" si="0"/>
        <v>Total: 3</v>
      </c>
      <c r="Y3" s="172" t="str">
        <f t="shared" si="0"/>
        <v>Total: 4</v>
      </c>
      <c r="Z3" s="176" t="str">
        <f t="shared" si="0"/>
        <v>Total: 6</v>
      </c>
      <c r="AA3" s="172" t="str">
        <f t="shared" si="0"/>
        <v>Total: 9</v>
      </c>
      <c r="AB3" s="172" t="str">
        <f t="shared" si="0"/>
        <v>Total: 4</v>
      </c>
      <c r="AC3" s="175" t="str">
        <f t="shared" si="0"/>
        <v>Total: 6</v>
      </c>
      <c r="AD3" s="177" t="str">
        <f t="shared" si="0"/>
        <v>Total: 1</v>
      </c>
    </row>
    <row r="4" spans="1:31" s="172" customFormat="1" ht="47.25" customHeight="1">
      <c r="C4" s="158"/>
      <c r="D4" s="158"/>
      <c r="E4" s="173"/>
      <c r="G4" s="174"/>
      <c r="H4" s="172" t="str">
        <f t="shared" ref="H4:AD4" si="1">_xlfn.TEXTJOIN("   |   ",TRUE,"Ideation: "&amp;COUNTIF(H8:H40,"Ideation"))</f>
        <v>Ideation: 4</v>
      </c>
      <c r="I4" s="172" t="str">
        <f t="shared" si="1"/>
        <v>Ideation: 4</v>
      </c>
      <c r="J4" s="172" t="str">
        <f t="shared" si="1"/>
        <v>Ideation: 5</v>
      </c>
      <c r="K4" s="172" t="str">
        <f t="shared" si="1"/>
        <v>Ideation: 3</v>
      </c>
      <c r="L4" s="172" t="str">
        <f t="shared" si="1"/>
        <v>Ideation: 5</v>
      </c>
      <c r="M4" s="172" t="str">
        <f t="shared" si="1"/>
        <v>Ideation: 4</v>
      </c>
      <c r="N4" s="172" t="str">
        <f t="shared" si="1"/>
        <v>Ideation: 1</v>
      </c>
      <c r="O4" s="172" t="str">
        <f t="shared" si="1"/>
        <v>Ideation: 0</v>
      </c>
      <c r="P4" s="172" t="str">
        <f t="shared" si="1"/>
        <v>Ideation: 1</v>
      </c>
      <c r="Q4" s="172" t="str">
        <f t="shared" si="1"/>
        <v>Ideation: 0</v>
      </c>
      <c r="R4" s="172" t="str">
        <f t="shared" si="1"/>
        <v>Ideation: 4</v>
      </c>
      <c r="S4" s="175" t="str">
        <f t="shared" si="1"/>
        <v>Ideation: 6</v>
      </c>
      <c r="T4" s="172" t="str">
        <f t="shared" si="1"/>
        <v>Ideation: 7</v>
      </c>
      <c r="U4" s="172" t="str">
        <f t="shared" si="1"/>
        <v>Ideation: 5</v>
      </c>
      <c r="V4" s="172" t="str">
        <f t="shared" si="1"/>
        <v>Ideation: 1</v>
      </c>
      <c r="W4" s="172" t="str">
        <f t="shared" si="1"/>
        <v>Ideation: 0</v>
      </c>
      <c r="X4" s="172" t="str">
        <f t="shared" si="1"/>
        <v>Ideation: 3</v>
      </c>
      <c r="Y4" s="172" t="str">
        <f t="shared" si="1"/>
        <v>Ideation: 2</v>
      </c>
      <c r="Z4" s="175" t="str">
        <f t="shared" si="1"/>
        <v>Ideation: 3</v>
      </c>
      <c r="AA4" s="172" t="str">
        <f t="shared" si="1"/>
        <v>Ideation: 3</v>
      </c>
      <c r="AB4" s="172" t="str">
        <f t="shared" si="1"/>
        <v>Ideation: 1</v>
      </c>
      <c r="AC4" s="175" t="str">
        <f t="shared" si="1"/>
        <v>Ideation: 0</v>
      </c>
      <c r="AD4" s="175" t="str">
        <f t="shared" si="1"/>
        <v>Ideation: 0</v>
      </c>
      <c r="AE4" s="175"/>
    </row>
    <row r="5" spans="1:31" s="172" customFormat="1" ht="47.25" customHeight="1">
      <c r="C5" s="158"/>
      <c r="D5" s="158"/>
      <c r="E5" s="173"/>
      <c r="G5" s="174"/>
      <c r="H5" s="172" t="str">
        <f>_xlfn.TEXTJOIN("   |   ",TRUE,"Pilot: "&amp;COUNTIF(H8:H40,"*Pilot*"),"Scale: "&amp;COUNTIF(H8:H40,"*Scale*"))</f>
        <v>Pilot: 2   |   Scale: 1</v>
      </c>
      <c r="I5" s="172" t="str">
        <f t="shared" ref="I5:AD5" si="2">_xlfn.TEXTJOIN("   |   ",TRUE,"Pilot: "&amp;COUNTIF(I8:I40,"*Pilot*"),"Scale: "&amp;COUNTIF(I8:I40,"*Scale*"),)</f>
        <v>Pilot: 2   |   Scale: 2</v>
      </c>
      <c r="J5" s="172" t="str">
        <f t="shared" si="2"/>
        <v>Pilot: 2   |   Scale: 1</v>
      </c>
      <c r="K5" s="172" t="str">
        <f t="shared" si="2"/>
        <v>Pilot: 4   |   Scale: 1</v>
      </c>
      <c r="L5" s="172" t="str">
        <f t="shared" si="2"/>
        <v>Pilot: 4   |   Scale: 2</v>
      </c>
      <c r="M5" s="172" t="str">
        <f t="shared" si="2"/>
        <v>Pilot: 7   |   Scale: 2</v>
      </c>
      <c r="N5" s="172" t="str">
        <f t="shared" si="2"/>
        <v>Pilot: 2   |   Scale: 0</v>
      </c>
      <c r="O5" s="172" t="str">
        <f t="shared" si="2"/>
        <v>Pilot: 0   |   Scale: 0</v>
      </c>
      <c r="P5" s="172" t="str">
        <f t="shared" si="2"/>
        <v>Pilot: 2   |   Scale: 0</v>
      </c>
      <c r="Q5" s="172" t="str">
        <f t="shared" si="2"/>
        <v>Pilot: 0   |   Scale: 0</v>
      </c>
      <c r="R5" s="178" t="str">
        <f t="shared" si="2"/>
        <v>Pilot: 3   |   Scale: 0</v>
      </c>
      <c r="S5" s="172" t="str">
        <f t="shared" si="2"/>
        <v>Pilot: 0   |   Scale: 4</v>
      </c>
      <c r="T5" s="172" t="str">
        <f t="shared" si="2"/>
        <v>Pilot: 6   |   Scale: 1</v>
      </c>
      <c r="U5" s="172" t="str">
        <f t="shared" si="2"/>
        <v>Pilot: 3   |   Scale: 1</v>
      </c>
      <c r="V5" s="172" t="str">
        <f t="shared" si="2"/>
        <v>Pilot: 1   |   Scale: 0</v>
      </c>
      <c r="W5" s="172" t="str">
        <f t="shared" si="2"/>
        <v>Pilot: 0   |   Scale: 1</v>
      </c>
      <c r="X5" s="172" t="str">
        <f t="shared" si="2"/>
        <v>Pilot: 0   |   Scale: 0</v>
      </c>
      <c r="Y5" s="178" t="str">
        <f t="shared" si="2"/>
        <v>Pilot: 1   |   Scale: 1</v>
      </c>
      <c r="Z5" s="172" t="str">
        <f t="shared" si="2"/>
        <v>Pilot: 2   |   Scale: 1</v>
      </c>
      <c r="AA5" s="172" t="str">
        <f t="shared" si="2"/>
        <v>Pilot: 5   |   Scale: 1</v>
      </c>
      <c r="AB5" s="172" t="str">
        <f t="shared" si="2"/>
        <v>Pilot: 3   |   Scale: 0</v>
      </c>
      <c r="AC5" s="175" t="str">
        <f t="shared" si="2"/>
        <v>Pilot: 5   |   Scale: 1</v>
      </c>
      <c r="AD5" s="177" t="str">
        <f t="shared" si="2"/>
        <v>Pilot: 0   |   Scale: 1</v>
      </c>
    </row>
    <row r="6" spans="1:31" s="172" customFormat="1" ht="47.25" customHeight="1">
      <c r="C6" s="158"/>
      <c r="D6" s="158"/>
      <c r="E6" s="173"/>
      <c r="G6" s="174" t="s">
        <v>53</v>
      </c>
      <c r="H6" s="172" t="s">
        <v>54</v>
      </c>
      <c r="I6" s="172" t="s">
        <v>55</v>
      </c>
      <c r="J6" s="172" t="s">
        <v>56</v>
      </c>
      <c r="K6" s="172" t="s">
        <v>57</v>
      </c>
      <c r="L6" s="173" t="s">
        <v>58</v>
      </c>
      <c r="M6" s="172" t="s">
        <v>59</v>
      </c>
      <c r="P6" s="172" t="s">
        <v>60</v>
      </c>
      <c r="R6" s="178" t="s">
        <v>61</v>
      </c>
      <c r="S6" s="172" t="s">
        <v>62</v>
      </c>
      <c r="T6" s="172" t="s">
        <v>63</v>
      </c>
      <c r="U6" s="172" t="s">
        <v>64</v>
      </c>
      <c r="V6" s="172" t="s">
        <v>65</v>
      </c>
      <c r="X6" s="172" t="s">
        <v>66</v>
      </c>
      <c r="Y6" s="178" t="s">
        <v>67</v>
      </c>
      <c r="Z6" s="172" t="s">
        <v>68</v>
      </c>
      <c r="AA6" s="172" t="s">
        <v>69</v>
      </c>
      <c r="AB6" s="172" t="s">
        <v>70</v>
      </c>
      <c r="AC6" s="175" t="s">
        <v>71</v>
      </c>
      <c r="AD6" s="175"/>
      <c r="AE6" s="175"/>
    </row>
    <row r="7" spans="1:31" s="179" customFormat="1" ht="47.25" customHeight="1" thickBot="1">
      <c r="C7" s="180" t="s">
        <v>72</v>
      </c>
      <c r="D7" s="180" t="s">
        <v>73</v>
      </c>
      <c r="E7" s="181" t="s">
        <v>74</v>
      </c>
      <c r="F7" s="182"/>
      <c r="G7" s="183" t="s">
        <v>75</v>
      </c>
      <c r="H7" s="180" t="s">
        <v>76</v>
      </c>
      <c r="I7" s="180" t="s">
        <v>77</v>
      </c>
      <c r="J7" s="180" t="s">
        <v>76</v>
      </c>
      <c r="K7" s="180" t="s">
        <v>78</v>
      </c>
      <c r="L7" s="180" t="s">
        <v>79</v>
      </c>
      <c r="M7" s="180" t="s">
        <v>80</v>
      </c>
      <c r="N7" s="180" t="s">
        <v>81</v>
      </c>
      <c r="O7" s="180" t="s">
        <v>82</v>
      </c>
      <c r="P7" s="180" t="s">
        <v>80</v>
      </c>
      <c r="Q7" s="180" t="s">
        <v>82</v>
      </c>
      <c r="R7" s="184" t="s">
        <v>78</v>
      </c>
      <c r="S7" s="185" t="s">
        <v>83</v>
      </c>
      <c r="T7" s="180" t="s">
        <v>84</v>
      </c>
      <c r="U7" s="180" t="s">
        <v>85</v>
      </c>
      <c r="V7" s="180" t="s">
        <v>86</v>
      </c>
      <c r="W7" s="180" t="s">
        <v>78</v>
      </c>
      <c r="X7" s="180" t="s">
        <v>85</v>
      </c>
      <c r="Y7" s="184" t="s">
        <v>85</v>
      </c>
      <c r="Z7" s="185" t="s">
        <v>84</v>
      </c>
      <c r="AA7" s="180" t="s">
        <v>87</v>
      </c>
      <c r="AB7" s="184" t="s">
        <v>78</v>
      </c>
      <c r="AC7" s="185" t="s">
        <v>88</v>
      </c>
      <c r="AD7" s="186" t="s">
        <v>89</v>
      </c>
    </row>
    <row r="8" spans="1:31" ht="47.25" customHeight="1">
      <c r="A8" s="232" t="s">
        <v>90</v>
      </c>
      <c r="B8" s="187" t="s">
        <v>91</v>
      </c>
      <c r="C8" s="187" t="s">
        <v>92</v>
      </c>
      <c r="D8" s="154" t="s">
        <v>77</v>
      </c>
      <c r="E8" s="155" t="s">
        <v>93</v>
      </c>
      <c r="F8" s="154"/>
      <c r="G8" s="188" t="str">
        <f t="shared" ref="G8:G40" si="3">_xlfn.TEXTJOIN("   |   ",TRUE,"Total: "&amp;COUNTIF(H8:AD8,"Q*")+COUNTIF(H8:AD8,"Ideation")+COUNTIF(H8:AD8,"Done")+COUNTIF(H8:AD8,"Run"),"Ideation: "&amp;COUNTIF(H8:AD8,"Ideation"),"Pilot: "&amp;COUNTIF(H8:AD8,"*Pilot"),"Scale: "&amp;COUNTIF(H8:AD8,"*Scale"),"Run: "&amp;COUNTIF(H8:AD8,"Run"),"Done: "&amp;COUNTIF(H8:AD8,"Done"))</f>
        <v>Total: 17   |   Ideation: 4   |   Pilot: 2   |   Scale: 3   |   Run: 8   |   Done: 0</v>
      </c>
      <c r="H8" s="158"/>
      <c r="I8" s="158" t="s">
        <v>94</v>
      </c>
      <c r="J8" s="158" t="s">
        <v>95</v>
      </c>
      <c r="K8" s="158" t="s">
        <v>95</v>
      </c>
      <c r="L8" s="158" t="s">
        <v>95</v>
      </c>
      <c r="M8" s="158" t="s">
        <v>95</v>
      </c>
      <c r="N8" s="158"/>
      <c r="O8" s="158"/>
      <c r="P8" s="158" t="s">
        <v>96</v>
      </c>
      <c r="Q8" s="158"/>
      <c r="R8" s="158" t="s">
        <v>94</v>
      </c>
      <c r="S8" s="158" t="s">
        <v>95</v>
      </c>
      <c r="T8" s="158" t="s">
        <v>95</v>
      </c>
      <c r="U8" s="158" t="s">
        <v>95</v>
      </c>
      <c r="V8" s="158" t="s">
        <v>95</v>
      </c>
      <c r="W8" s="158" t="s">
        <v>97</v>
      </c>
      <c r="X8" s="158"/>
      <c r="Y8" s="158" t="s">
        <v>98</v>
      </c>
      <c r="Z8" s="158" t="s">
        <v>94</v>
      </c>
      <c r="AA8" s="158" t="s">
        <v>94</v>
      </c>
      <c r="AB8" s="158"/>
      <c r="AC8" s="189" t="s">
        <v>99</v>
      </c>
      <c r="AD8" s="190" t="s">
        <v>100</v>
      </c>
    </row>
    <row r="9" spans="1:31" ht="47.25" customHeight="1">
      <c r="A9" s="236"/>
      <c r="B9" s="187" t="s">
        <v>91</v>
      </c>
      <c r="C9" s="187" t="s">
        <v>92</v>
      </c>
      <c r="D9" s="95" t="s">
        <v>84</v>
      </c>
      <c r="E9" s="94" t="s">
        <v>101</v>
      </c>
      <c r="F9" s="95"/>
      <c r="G9" s="188" t="str">
        <f t="shared" si="3"/>
        <v>Total: 7   |   Ideation: 0   |   Pilot: 0   |   Scale: 0   |   Run: 7   |   Done: 0</v>
      </c>
      <c r="H9" s="158"/>
      <c r="I9" s="158"/>
      <c r="J9" s="158" t="s">
        <v>95</v>
      </c>
      <c r="K9" s="158" t="s">
        <v>95</v>
      </c>
      <c r="L9" s="158" t="s">
        <v>95</v>
      </c>
      <c r="M9" s="158" t="s">
        <v>95</v>
      </c>
      <c r="N9" s="158"/>
      <c r="O9" s="158"/>
      <c r="P9" s="158"/>
      <c r="Q9" s="158"/>
      <c r="R9" s="158"/>
      <c r="S9" s="158" t="s">
        <v>95</v>
      </c>
      <c r="T9" s="158" t="s">
        <v>95</v>
      </c>
      <c r="U9" s="158" t="s">
        <v>95</v>
      </c>
      <c r="V9" s="158"/>
      <c r="W9" s="158"/>
      <c r="X9" s="158"/>
      <c r="Y9" s="158"/>
      <c r="Z9" s="158"/>
      <c r="AA9" s="158"/>
      <c r="AB9" s="158"/>
      <c r="AC9" s="158"/>
      <c r="AD9" s="190"/>
    </row>
    <row r="10" spans="1:31" ht="47.25" customHeight="1">
      <c r="A10" s="236"/>
      <c r="B10" s="187" t="s">
        <v>91</v>
      </c>
      <c r="C10" s="187" t="s">
        <v>92</v>
      </c>
      <c r="D10" s="95" t="s">
        <v>84</v>
      </c>
      <c r="E10" s="94" t="s">
        <v>102</v>
      </c>
      <c r="F10" s="95"/>
      <c r="G10" s="188" t="str">
        <f t="shared" si="3"/>
        <v>Total: 1   |   Ideation: 0   |   Pilot: 1   |   Scale: 0   |   Run: 0   |   Done: 0</v>
      </c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 t="s">
        <v>103</v>
      </c>
      <c r="W10" s="158"/>
      <c r="X10" s="158"/>
      <c r="Y10" s="158"/>
      <c r="Z10" s="158"/>
      <c r="AA10" s="158"/>
      <c r="AB10" s="158"/>
      <c r="AD10" s="190"/>
    </row>
    <row r="11" spans="1:31" ht="47.25" customHeight="1">
      <c r="A11" s="236"/>
      <c r="B11" s="187" t="s">
        <v>91</v>
      </c>
      <c r="C11" s="187" t="s">
        <v>92</v>
      </c>
      <c r="D11" s="95" t="s">
        <v>81</v>
      </c>
      <c r="E11" s="94" t="s">
        <v>104</v>
      </c>
      <c r="F11" s="95"/>
      <c r="G11" s="188" t="str">
        <f t="shared" si="3"/>
        <v>Total: 1   |   Ideation: 0   |   Pilot: 1   |   Scale: 0   |   Run: 0   |   Done: 0</v>
      </c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 t="s">
        <v>103</v>
      </c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91"/>
    </row>
    <row r="12" spans="1:31" ht="47.25" customHeight="1">
      <c r="A12" s="236"/>
      <c r="B12" s="187" t="s">
        <v>91</v>
      </c>
      <c r="C12" s="187" t="s">
        <v>92</v>
      </c>
      <c r="D12" s="95" t="s">
        <v>84</v>
      </c>
      <c r="E12" s="75" t="s">
        <v>105</v>
      </c>
      <c r="F12" s="95"/>
      <c r="G12" s="188" t="str">
        <f t="shared" si="3"/>
        <v>Total: 4   |   Ideation: 1   |   Pilot: 0   |   Scale: 0   |   Run: 2   |   Done: 1</v>
      </c>
      <c r="H12" s="158"/>
      <c r="I12" s="158"/>
      <c r="J12" s="158"/>
      <c r="K12" s="158"/>
      <c r="L12" s="158"/>
      <c r="M12" s="158"/>
      <c r="N12" s="158" t="s">
        <v>106</v>
      </c>
      <c r="O12" s="158"/>
      <c r="P12" s="158"/>
      <c r="Q12" s="158"/>
      <c r="R12" s="158"/>
      <c r="S12" s="158" t="s">
        <v>94</v>
      </c>
      <c r="T12" s="158" t="s">
        <v>95</v>
      </c>
      <c r="U12" s="158" t="s">
        <v>95</v>
      </c>
      <c r="V12" s="158"/>
      <c r="W12" s="158"/>
      <c r="X12" s="158"/>
      <c r="Y12" s="158"/>
      <c r="Z12" s="158"/>
      <c r="AA12" s="158"/>
      <c r="AB12" s="158"/>
      <c r="AC12" s="158"/>
      <c r="AD12" s="190"/>
    </row>
    <row r="13" spans="1:31" ht="47.25" customHeight="1">
      <c r="A13" s="236"/>
      <c r="B13" s="187" t="s">
        <v>91</v>
      </c>
      <c r="C13" s="187" t="s">
        <v>92</v>
      </c>
      <c r="D13" s="95" t="s">
        <v>84</v>
      </c>
      <c r="E13" s="75" t="s">
        <v>107</v>
      </c>
      <c r="F13" s="95"/>
      <c r="G13" s="188" t="str">
        <f t="shared" si="3"/>
        <v>Total: 1   |   Ideation: 0   |   Pilot: 0   |   Scale: 1   |   Run: 0   |   Done: 0</v>
      </c>
      <c r="H13" s="158"/>
      <c r="I13" s="158"/>
      <c r="J13" s="158"/>
      <c r="K13" s="158"/>
      <c r="L13" s="158"/>
      <c r="M13" s="158" t="s">
        <v>100</v>
      </c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90"/>
    </row>
    <row r="14" spans="1:31" ht="47.25" customHeight="1">
      <c r="A14" s="236"/>
      <c r="B14" s="187" t="s">
        <v>91</v>
      </c>
      <c r="C14" s="187" t="s">
        <v>92</v>
      </c>
      <c r="D14" s="95" t="s">
        <v>84</v>
      </c>
      <c r="E14" s="75" t="s">
        <v>108</v>
      </c>
      <c r="F14" s="95"/>
      <c r="G14" s="188" t="str">
        <f t="shared" si="3"/>
        <v>Total: 6   |   Ideation: 3   |   Pilot: 3   |   Scale: 0   |   Run: 0   |   Done: 0</v>
      </c>
      <c r="H14" s="158"/>
      <c r="I14" s="158"/>
      <c r="J14" s="158" t="s">
        <v>94</v>
      </c>
      <c r="K14" s="158"/>
      <c r="L14" s="158" t="s">
        <v>99</v>
      </c>
      <c r="M14" s="158" t="s">
        <v>99</v>
      </c>
      <c r="N14" s="158"/>
      <c r="O14" s="158"/>
      <c r="P14" s="158"/>
      <c r="Q14" s="158"/>
      <c r="R14" s="158"/>
      <c r="S14" s="158"/>
      <c r="T14" s="158" t="s">
        <v>96</v>
      </c>
      <c r="U14" s="158" t="s">
        <v>94</v>
      </c>
      <c r="V14" s="158"/>
      <c r="W14" s="158"/>
      <c r="X14" s="158"/>
      <c r="Y14" s="158"/>
      <c r="Z14" s="158"/>
      <c r="AA14" s="158"/>
      <c r="AB14" s="158" t="s">
        <v>94</v>
      </c>
      <c r="AC14" s="158"/>
      <c r="AD14" s="190"/>
    </row>
    <row r="15" spans="1:31" ht="47.25" customHeight="1">
      <c r="A15" s="236"/>
      <c r="B15" s="187" t="s">
        <v>91</v>
      </c>
      <c r="C15" s="187" t="s">
        <v>92</v>
      </c>
      <c r="D15" s="95" t="s">
        <v>79</v>
      </c>
      <c r="E15" s="94" t="s">
        <v>109</v>
      </c>
      <c r="F15" s="95"/>
      <c r="G15" s="188" t="str">
        <f t="shared" si="3"/>
        <v>Total: 2   |   Ideation: 1   |   Pilot: 1   |   Scale: 0   |   Run: 0   |   Done: 0</v>
      </c>
      <c r="H15" s="158"/>
      <c r="I15" s="187"/>
      <c r="J15" s="158"/>
      <c r="K15" s="158"/>
      <c r="L15" s="158" t="s">
        <v>94</v>
      </c>
      <c r="M15" s="158" t="s">
        <v>99</v>
      </c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90"/>
    </row>
    <row r="16" spans="1:31" ht="47.25" customHeight="1">
      <c r="A16" s="236"/>
      <c r="B16" s="187" t="s">
        <v>91</v>
      </c>
      <c r="C16" s="187" t="s">
        <v>92</v>
      </c>
      <c r="D16" s="73" t="s">
        <v>84</v>
      </c>
      <c r="E16" s="75" t="s">
        <v>110</v>
      </c>
      <c r="F16" s="73"/>
      <c r="G16" s="188" t="str">
        <f t="shared" si="3"/>
        <v>Total: 6   |   Ideation: 3   |   Pilot: 3   |   Scale: 0   |   Run: 0   |   Done: 0</v>
      </c>
      <c r="H16" s="158" t="s">
        <v>94</v>
      </c>
      <c r="I16" s="158" t="s">
        <v>99</v>
      </c>
      <c r="J16" s="158" t="s">
        <v>94</v>
      </c>
      <c r="K16" s="158"/>
      <c r="L16" s="158"/>
      <c r="M16" s="158"/>
      <c r="N16" s="158"/>
      <c r="O16" s="158"/>
      <c r="P16" s="158"/>
      <c r="Q16" s="158"/>
      <c r="R16" s="158"/>
      <c r="S16" s="158" t="s">
        <v>94</v>
      </c>
      <c r="T16" s="158" t="s">
        <v>99</v>
      </c>
      <c r="U16" s="158"/>
      <c r="V16" s="158"/>
      <c r="W16" s="158"/>
      <c r="X16" s="158"/>
      <c r="Y16" s="158"/>
      <c r="Z16" s="158" t="s">
        <v>103</v>
      </c>
      <c r="AA16" s="158"/>
      <c r="AB16" s="158"/>
      <c r="AC16" s="158"/>
      <c r="AD16" s="190"/>
    </row>
    <row r="17" spans="1:30" ht="47.25" customHeight="1">
      <c r="A17" s="236"/>
      <c r="B17" s="187"/>
      <c r="C17" s="90" t="s">
        <v>111</v>
      </c>
      <c r="D17" s="95" t="s">
        <v>77</v>
      </c>
      <c r="E17" s="94" t="s">
        <v>112</v>
      </c>
      <c r="F17" s="95"/>
      <c r="G17" s="188" t="str">
        <f t="shared" si="3"/>
        <v>Total: 0   |   Ideation: 0   |   Pilot: 0   |   Scale: 0   |   Run: 0   |   Done: 0</v>
      </c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90"/>
    </row>
    <row r="18" spans="1:30" s="194" customFormat="1" ht="47.25" customHeight="1" thickBot="1">
      <c r="A18" s="236"/>
      <c r="B18" s="192"/>
      <c r="C18" s="91" t="s">
        <v>111</v>
      </c>
      <c r="D18" s="93" t="s">
        <v>77</v>
      </c>
      <c r="E18" s="92" t="s">
        <v>113</v>
      </c>
      <c r="F18" s="93"/>
      <c r="G18" s="193" t="str">
        <f t="shared" si="3"/>
        <v>Total: 9   |   Ideation: 0   |   Pilot: 0   |   Scale: 0   |   Run: 0   |   Done: 9</v>
      </c>
      <c r="H18" s="180" t="s">
        <v>106</v>
      </c>
      <c r="I18" s="180" t="s">
        <v>106</v>
      </c>
      <c r="J18" s="180" t="s">
        <v>106</v>
      </c>
      <c r="K18" s="180" t="s">
        <v>106</v>
      </c>
      <c r="L18" s="180" t="s">
        <v>106</v>
      </c>
      <c r="M18" s="180" t="s">
        <v>106</v>
      </c>
      <c r="N18" s="180"/>
      <c r="O18" s="180"/>
      <c r="P18" s="180"/>
      <c r="Q18" s="180"/>
      <c r="R18" s="180"/>
      <c r="S18" s="180" t="s">
        <v>106</v>
      </c>
      <c r="T18" s="180" t="s">
        <v>106</v>
      </c>
      <c r="U18" s="180" t="s">
        <v>106</v>
      </c>
      <c r="V18" s="180"/>
      <c r="W18" s="180"/>
      <c r="X18" s="180"/>
      <c r="Y18" s="180"/>
      <c r="Z18" s="180"/>
      <c r="AA18" s="180"/>
      <c r="AB18" s="180"/>
      <c r="AC18" s="158"/>
      <c r="AD18" s="190"/>
    </row>
    <row r="19" spans="1:30" ht="47.25" customHeight="1">
      <c r="A19" s="232" t="s">
        <v>114</v>
      </c>
      <c r="B19" s="187" t="s">
        <v>91</v>
      </c>
      <c r="C19" s="90" t="s">
        <v>92</v>
      </c>
      <c r="D19" s="73" t="s">
        <v>85</v>
      </c>
      <c r="E19" s="75" t="s">
        <v>115</v>
      </c>
      <c r="F19" s="73"/>
      <c r="G19" s="188" t="str">
        <f t="shared" si="3"/>
        <v>Total: 12   |   Ideation: 0   |   Pilot: 4   |   Scale: 8   |   Run: 0   |   Done: 0</v>
      </c>
      <c r="H19" s="158" t="s">
        <v>103</v>
      </c>
      <c r="I19" s="158" t="s">
        <v>97</v>
      </c>
      <c r="J19" s="158" t="s">
        <v>97</v>
      </c>
      <c r="K19" s="158" t="s">
        <v>116</v>
      </c>
      <c r="L19" s="158" t="s">
        <v>103</v>
      </c>
      <c r="M19" s="158" t="s">
        <v>99</v>
      </c>
      <c r="N19" s="158" t="s">
        <v>99</v>
      </c>
      <c r="O19" s="158"/>
      <c r="P19" s="158"/>
      <c r="Q19" s="158"/>
      <c r="R19" s="158"/>
      <c r="S19" s="158" t="s">
        <v>100</v>
      </c>
      <c r="T19" s="158" t="s">
        <v>97</v>
      </c>
      <c r="U19" s="158" t="s">
        <v>100</v>
      </c>
      <c r="V19" s="158"/>
      <c r="W19" s="158"/>
      <c r="X19" s="158"/>
      <c r="Y19" s="158"/>
      <c r="Z19" s="158" t="s">
        <v>97</v>
      </c>
      <c r="AA19" s="158" t="s">
        <v>97</v>
      </c>
      <c r="AB19" s="158"/>
      <c r="AC19" s="189"/>
      <c r="AD19" s="195"/>
    </row>
    <row r="20" spans="1:30" ht="47.25" customHeight="1">
      <c r="A20" s="233"/>
      <c r="B20" s="187" t="s">
        <v>91</v>
      </c>
      <c r="C20" s="187" t="s">
        <v>117</v>
      </c>
      <c r="D20" s="73" t="s">
        <v>85</v>
      </c>
      <c r="E20" s="75" t="s">
        <v>118</v>
      </c>
      <c r="F20" s="73"/>
      <c r="G20" s="188" t="str">
        <f t="shared" si="3"/>
        <v>Total: 3   |   Ideation: 0   |   Pilot: 2   |   Scale: 1   |   Run: 0   |   Done: 0</v>
      </c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 t="s">
        <v>116</v>
      </c>
      <c r="T20" s="158" t="s">
        <v>96</v>
      </c>
      <c r="U20" s="158" t="s">
        <v>103</v>
      </c>
      <c r="V20" s="158"/>
      <c r="W20" s="158"/>
      <c r="X20" s="158"/>
      <c r="Y20" s="158"/>
      <c r="Z20" s="158"/>
      <c r="AA20" s="158"/>
      <c r="AB20" s="158"/>
      <c r="AC20" s="158"/>
      <c r="AD20" s="196"/>
    </row>
    <row r="21" spans="1:30" ht="47.25" customHeight="1">
      <c r="A21" s="233"/>
      <c r="B21" s="187" t="s">
        <v>91</v>
      </c>
      <c r="C21" s="187" t="s">
        <v>92</v>
      </c>
      <c r="D21" s="73" t="s">
        <v>83</v>
      </c>
      <c r="E21" s="75" t="s">
        <v>119</v>
      </c>
      <c r="F21" s="73"/>
      <c r="G21" s="188" t="str">
        <f t="shared" si="3"/>
        <v>Total: 9   |   Ideation: 3   |   Pilot: 5   |   Scale: 1   |   Run: 0   |   Done: 0</v>
      </c>
      <c r="H21" s="158" t="s">
        <v>94</v>
      </c>
      <c r="I21" s="158" t="s">
        <v>99</v>
      </c>
      <c r="J21" s="158"/>
      <c r="K21" s="158"/>
      <c r="L21" s="158" t="s">
        <v>94</v>
      </c>
      <c r="M21" s="158"/>
      <c r="N21" s="158"/>
      <c r="O21" s="158"/>
      <c r="P21" s="158"/>
      <c r="Q21" s="158"/>
      <c r="R21" s="158" t="s">
        <v>94</v>
      </c>
      <c r="S21" s="158" t="s">
        <v>100</v>
      </c>
      <c r="T21" s="158" t="s">
        <v>96</v>
      </c>
      <c r="U21" s="158" t="s">
        <v>103</v>
      </c>
      <c r="V21" s="158"/>
      <c r="W21" s="158"/>
      <c r="X21" s="158"/>
      <c r="Y21" s="158"/>
      <c r="Z21" s="158"/>
      <c r="AA21" s="158" t="s">
        <v>103</v>
      </c>
      <c r="AB21" s="158" t="s">
        <v>103</v>
      </c>
      <c r="AC21" s="158"/>
      <c r="AD21" s="196"/>
    </row>
    <row r="22" spans="1:30" ht="47.25" customHeight="1">
      <c r="A22" s="233"/>
      <c r="B22" s="187" t="s">
        <v>91</v>
      </c>
      <c r="C22" s="187" t="s">
        <v>92</v>
      </c>
      <c r="D22" s="73" t="s">
        <v>83</v>
      </c>
      <c r="E22" s="75" t="s">
        <v>120</v>
      </c>
      <c r="F22" s="73"/>
      <c r="G22" s="188" t="str">
        <f t="shared" si="3"/>
        <v>Total: 17   |   Ideation: 0   |   Pilot: 0   |   Scale: 0   |   Run: 0   |   Done: 17</v>
      </c>
      <c r="H22" s="158" t="s">
        <v>106</v>
      </c>
      <c r="I22" s="158" t="s">
        <v>106</v>
      </c>
      <c r="J22" s="158" t="s">
        <v>106</v>
      </c>
      <c r="K22" s="158" t="s">
        <v>106</v>
      </c>
      <c r="L22" s="158" t="s">
        <v>106</v>
      </c>
      <c r="M22" s="158" t="s">
        <v>106</v>
      </c>
      <c r="N22" s="197"/>
      <c r="O22" s="158" t="s">
        <v>106</v>
      </c>
      <c r="P22" s="158" t="s">
        <v>106</v>
      </c>
      <c r="Q22" s="158"/>
      <c r="R22" s="158" t="s">
        <v>106</v>
      </c>
      <c r="S22" s="198" t="s">
        <v>106</v>
      </c>
      <c r="T22" s="158" t="s">
        <v>106</v>
      </c>
      <c r="U22" s="158" t="s">
        <v>106</v>
      </c>
      <c r="V22" s="158" t="s">
        <v>106</v>
      </c>
      <c r="W22" s="158"/>
      <c r="X22" s="158"/>
      <c r="Y22" s="199"/>
      <c r="Z22" s="158" t="s">
        <v>106</v>
      </c>
      <c r="AA22" s="158" t="s">
        <v>106</v>
      </c>
      <c r="AB22" s="158" t="s">
        <v>106</v>
      </c>
      <c r="AC22" s="158"/>
      <c r="AD22" s="158" t="s">
        <v>106</v>
      </c>
    </row>
    <row r="23" spans="1:30" ht="47.25" customHeight="1">
      <c r="A23" s="233"/>
      <c r="B23" s="187" t="s">
        <v>91</v>
      </c>
      <c r="C23" s="158" t="s">
        <v>111</v>
      </c>
      <c r="D23" s="73" t="s">
        <v>85</v>
      </c>
      <c r="E23" s="200" t="s">
        <v>121</v>
      </c>
      <c r="F23" s="73"/>
      <c r="G23" s="188" t="str">
        <f t="shared" si="3"/>
        <v>Total: 16   |   Ideation: 0   |   Pilot: 0   |   Scale: 0   |   Run: 0   |   Done: 16</v>
      </c>
      <c r="H23" s="158" t="s">
        <v>106</v>
      </c>
      <c r="I23" s="198" t="s">
        <v>106</v>
      </c>
      <c r="J23" s="201" t="s">
        <v>106</v>
      </c>
      <c r="K23" s="201" t="s">
        <v>106</v>
      </c>
      <c r="L23" s="201" t="s">
        <v>106</v>
      </c>
      <c r="M23" s="201" t="s">
        <v>106</v>
      </c>
      <c r="N23" s="158"/>
      <c r="O23" s="158"/>
      <c r="P23" s="198" t="s">
        <v>106</v>
      </c>
      <c r="Q23" s="158"/>
      <c r="R23" s="201" t="s">
        <v>106</v>
      </c>
      <c r="S23" s="201" t="s">
        <v>106</v>
      </c>
      <c r="T23" s="201" t="s">
        <v>106</v>
      </c>
      <c r="U23" s="201" t="s">
        <v>106</v>
      </c>
      <c r="V23" s="201" t="s">
        <v>106</v>
      </c>
      <c r="W23" s="201" t="s">
        <v>106</v>
      </c>
      <c r="X23" s="198" t="s">
        <v>106</v>
      </c>
      <c r="Y23" s="158"/>
      <c r="Z23" s="198" t="s">
        <v>106</v>
      </c>
      <c r="AA23" s="198" t="s">
        <v>106</v>
      </c>
      <c r="AB23" s="202"/>
      <c r="AC23" s="158"/>
      <c r="AD23" s="196"/>
    </row>
    <row r="24" spans="1:30" ht="47.25" customHeight="1">
      <c r="A24" s="233"/>
      <c r="B24" s="187" t="s">
        <v>91</v>
      </c>
      <c r="C24" s="158" t="s">
        <v>92</v>
      </c>
      <c r="D24" s="73" t="s">
        <v>82</v>
      </c>
      <c r="E24" s="75" t="s">
        <v>122</v>
      </c>
      <c r="F24" s="73"/>
      <c r="G24" s="188" t="str">
        <f t="shared" si="3"/>
        <v>Total: 7   |   Ideation: 4   |   Pilot: 2   |   Scale: 1   |   Run: 0   |   Done: 0</v>
      </c>
      <c r="H24" s="158"/>
      <c r="I24" s="158"/>
      <c r="J24" s="158"/>
      <c r="K24" s="158"/>
      <c r="L24" s="158" t="s">
        <v>94</v>
      </c>
      <c r="M24" s="201" t="s">
        <v>94</v>
      </c>
      <c r="N24" s="158"/>
      <c r="O24" s="158"/>
      <c r="P24" s="158"/>
      <c r="Q24" s="158"/>
      <c r="R24" s="158"/>
      <c r="S24" s="201" t="s">
        <v>97</v>
      </c>
      <c r="T24" s="158"/>
      <c r="U24" s="201" t="s">
        <v>94</v>
      </c>
      <c r="V24" s="158"/>
      <c r="W24" s="158"/>
      <c r="X24" s="158" t="s">
        <v>94</v>
      </c>
      <c r="Y24" s="158"/>
      <c r="Z24" s="158"/>
      <c r="AA24" s="158" t="s">
        <v>103</v>
      </c>
      <c r="AB24" s="158" t="s">
        <v>103</v>
      </c>
      <c r="AC24" s="158"/>
      <c r="AD24" s="196"/>
    </row>
    <row r="25" spans="1:30" ht="47.25" customHeight="1" thickBot="1">
      <c r="A25" s="234"/>
      <c r="B25" s="203" t="s">
        <v>91</v>
      </c>
      <c r="C25" s="204" t="s">
        <v>111</v>
      </c>
      <c r="D25" s="74" t="s">
        <v>82</v>
      </c>
      <c r="E25" s="76" t="s">
        <v>123</v>
      </c>
      <c r="F25" s="205"/>
      <c r="G25" s="193" t="str">
        <f t="shared" si="3"/>
        <v>Total: 0   |   Ideation: 0   |   Pilot: 0   |   Scale: 0   |   Run: 0   |   Done: 0</v>
      </c>
      <c r="H25" s="204"/>
      <c r="I25" s="204"/>
      <c r="J25" s="204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7"/>
      <c r="AD25" s="208"/>
    </row>
    <row r="26" spans="1:30" ht="47.25" customHeight="1">
      <c r="A26" s="236" t="s">
        <v>124</v>
      </c>
      <c r="B26" s="187" t="s">
        <v>125</v>
      </c>
      <c r="C26" s="158" t="s">
        <v>92</v>
      </c>
      <c r="D26" s="73" t="s">
        <v>78</v>
      </c>
      <c r="E26" s="75" t="s">
        <v>126</v>
      </c>
      <c r="F26" s="73"/>
      <c r="G26" s="188" t="str">
        <f t="shared" si="3"/>
        <v>Total: 2   |   Ideation: 1   |   Pilot: 1   |   Scale: 0   |   Run: 0   |   Done: 0</v>
      </c>
      <c r="H26" s="209"/>
      <c r="I26" s="209"/>
      <c r="J26" s="158" t="s">
        <v>99</v>
      </c>
      <c r="K26" s="158"/>
      <c r="L26" s="209"/>
      <c r="M26" s="209"/>
      <c r="N26" s="209"/>
      <c r="O26" s="209"/>
      <c r="P26" s="209"/>
      <c r="Q26" s="209"/>
      <c r="R26" s="209"/>
      <c r="S26" s="209"/>
      <c r="T26" s="209" t="s">
        <v>94</v>
      </c>
      <c r="U26" s="209"/>
      <c r="V26" s="209"/>
      <c r="W26" s="209"/>
      <c r="X26" s="202"/>
      <c r="Y26" s="202"/>
      <c r="Z26" s="202"/>
      <c r="AA26" s="202"/>
      <c r="AB26" s="202"/>
      <c r="AC26" s="199"/>
      <c r="AD26" s="196"/>
    </row>
    <row r="27" spans="1:30" ht="47.25" customHeight="1">
      <c r="A27" s="233"/>
      <c r="B27" s="187" t="s">
        <v>125</v>
      </c>
      <c r="C27" s="158" t="s">
        <v>117</v>
      </c>
      <c r="D27" s="73" t="s">
        <v>78</v>
      </c>
      <c r="E27" s="75" t="s">
        <v>127</v>
      </c>
      <c r="F27" s="73"/>
      <c r="G27" s="188" t="str">
        <f t="shared" si="3"/>
        <v>Total: 11   |   Ideation: 7   |   Pilot: 4   |   Scale: 0   |   Run: 0   |   Done: 0</v>
      </c>
      <c r="H27" s="210" t="s">
        <v>3</v>
      </c>
      <c r="I27" s="211"/>
      <c r="J27" s="158"/>
      <c r="K27" s="158" t="s">
        <v>103</v>
      </c>
      <c r="L27" s="158"/>
      <c r="M27" s="158" t="s">
        <v>94</v>
      </c>
      <c r="N27" s="158" t="s">
        <v>94</v>
      </c>
      <c r="O27" s="158"/>
      <c r="P27" s="158"/>
      <c r="Q27" s="158"/>
      <c r="R27" s="158" t="s">
        <v>99</v>
      </c>
      <c r="S27" s="158" t="s">
        <v>94</v>
      </c>
      <c r="T27" s="158" t="s">
        <v>94</v>
      </c>
      <c r="U27" s="158" t="s">
        <v>94</v>
      </c>
      <c r="V27" s="158"/>
      <c r="W27" s="158"/>
      <c r="X27" s="158"/>
      <c r="Y27" s="158"/>
      <c r="Z27" s="158" t="s">
        <v>94</v>
      </c>
      <c r="AA27" s="158" t="s">
        <v>103</v>
      </c>
      <c r="AB27" s="158"/>
      <c r="AC27" s="158" t="s">
        <v>99</v>
      </c>
      <c r="AD27" s="196"/>
    </row>
    <row r="28" spans="1:30" ht="47.25" customHeight="1">
      <c r="A28" s="233"/>
      <c r="B28" s="187" t="s">
        <v>125</v>
      </c>
      <c r="C28" s="158" t="s">
        <v>111</v>
      </c>
      <c r="D28" s="73" t="s">
        <v>78</v>
      </c>
      <c r="E28" s="75" t="s">
        <v>128</v>
      </c>
      <c r="F28" s="73"/>
      <c r="G28" s="188" t="str">
        <f t="shared" si="3"/>
        <v>Total: 4   |   Ideation: 1   |   Pilot: 0   |   Scale: 1   |   Run: 2   |   Done: 0</v>
      </c>
      <c r="H28" s="158"/>
      <c r="I28" s="158"/>
      <c r="J28" s="158" t="s">
        <v>95</v>
      </c>
      <c r="K28" s="158"/>
      <c r="L28" s="158" t="s">
        <v>116</v>
      </c>
      <c r="M28" s="158" t="s">
        <v>94</v>
      </c>
      <c r="N28" s="158"/>
      <c r="O28" s="158"/>
      <c r="P28" s="158"/>
      <c r="Q28" s="158"/>
      <c r="R28" s="158"/>
      <c r="S28" s="158"/>
      <c r="T28" s="158"/>
      <c r="U28" s="158" t="s">
        <v>95</v>
      </c>
      <c r="V28" s="158"/>
      <c r="W28" s="158"/>
      <c r="X28" s="158"/>
      <c r="Y28" s="158"/>
      <c r="Z28" s="158"/>
      <c r="AA28" s="158"/>
      <c r="AB28" s="158"/>
      <c r="AC28" s="158"/>
      <c r="AD28" s="196"/>
    </row>
    <row r="29" spans="1:30" ht="47.25" customHeight="1">
      <c r="A29" s="233"/>
      <c r="B29" s="187" t="s">
        <v>125</v>
      </c>
      <c r="C29" s="158" t="s">
        <v>111</v>
      </c>
      <c r="D29" s="73" t="s">
        <v>78</v>
      </c>
      <c r="E29" s="75" t="s">
        <v>129</v>
      </c>
      <c r="F29" s="73"/>
      <c r="G29" s="188" t="str">
        <f t="shared" si="3"/>
        <v>Total: 4   |   Ideation: 2   |   Pilot: 2   |   Scale: 0   |   Run: 0   |   Done: 0</v>
      </c>
      <c r="H29" s="158"/>
      <c r="I29" s="187"/>
      <c r="J29" s="158"/>
      <c r="K29" s="158" t="s">
        <v>94</v>
      </c>
      <c r="L29" s="158" t="s">
        <v>99</v>
      </c>
      <c r="M29" s="158" t="s">
        <v>99</v>
      </c>
      <c r="N29" s="158"/>
      <c r="O29" s="158"/>
      <c r="P29" s="158"/>
      <c r="Q29" s="158"/>
      <c r="R29" s="158" t="s">
        <v>94</v>
      </c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90"/>
    </row>
    <row r="30" spans="1:30" ht="47.25" customHeight="1">
      <c r="A30" s="233"/>
      <c r="B30" s="187" t="s">
        <v>125</v>
      </c>
      <c r="C30" s="158" t="s">
        <v>111</v>
      </c>
      <c r="D30" s="73" t="s">
        <v>78</v>
      </c>
      <c r="E30" s="75" t="s">
        <v>130</v>
      </c>
      <c r="F30" s="73"/>
      <c r="G30" s="188" t="str">
        <f t="shared" si="3"/>
        <v>Total: 6   |   Ideation: 4   |   Pilot: 1   |   Scale: 0   |   Run: 1   |   Done: 0</v>
      </c>
      <c r="H30" s="158" t="s">
        <v>103</v>
      </c>
      <c r="I30" s="158" t="s">
        <v>95</v>
      </c>
      <c r="J30" s="158" t="s">
        <v>94</v>
      </c>
      <c r="K30" s="158" t="s">
        <v>94</v>
      </c>
      <c r="L30" s="158" t="s">
        <v>94</v>
      </c>
      <c r="M30" s="158"/>
      <c r="N30" s="158"/>
      <c r="O30" s="158"/>
      <c r="P30" s="158"/>
      <c r="Q30" s="158"/>
      <c r="R30" s="158" t="s">
        <v>94</v>
      </c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96"/>
    </row>
    <row r="31" spans="1:30" ht="47.25" customHeight="1">
      <c r="A31" s="233"/>
      <c r="B31" s="187" t="s">
        <v>125</v>
      </c>
      <c r="C31" s="158" t="s">
        <v>131</v>
      </c>
      <c r="D31" s="73" t="s">
        <v>86</v>
      </c>
      <c r="E31" s="75" t="s">
        <v>132</v>
      </c>
      <c r="F31" s="73"/>
      <c r="G31" s="188" t="str">
        <f t="shared" si="3"/>
        <v>Total: 2   |   Ideation: 1   |   Pilot: 0   |   Scale: 0   |   Run: 1   |   Done: 0</v>
      </c>
      <c r="H31" s="158" t="s">
        <v>95</v>
      </c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 t="s">
        <v>94</v>
      </c>
      <c r="U31" s="158"/>
      <c r="V31" s="158"/>
      <c r="W31" s="158"/>
      <c r="X31" s="158"/>
      <c r="Y31" s="158"/>
      <c r="Z31" s="158"/>
      <c r="AA31" s="158"/>
      <c r="AB31" s="158"/>
      <c r="AC31" s="158"/>
      <c r="AD31" s="196"/>
    </row>
    <row r="32" spans="1:30" ht="47.25" customHeight="1">
      <c r="A32" s="233"/>
      <c r="B32" s="187" t="s">
        <v>125</v>
      </c>
      <c r="C32" s="158" t="s">
        <v>111</v>
      </c>
      <c r="D32" s="73" t="s">
        <v>86</v>
      </c>
      <c r="E32" s="75" t="s">
        <v>133</v>
      </c>
      <c r="F32" s="73"/>
      <c r="G32" s="188" t="str">
        <f t="shared" si="3"/>
        <v>Total: 14   |   Ideation: 0   |   Pilot: 0   |   Scale: 2   |   Run: 12   |   Done: 0</v>
      </c>
      <c r="H32" s="158" t="s">
        <v>95</v>
      </c>
      <c r="I32" s="198" t="s">
        <v>95</v>
      </c>
      <c r="J32" s="198" t="s">
        <v>95</v>
      </c>
      <c r="K32" s="158"/>
      <c r="L32" s="158" t="s">
        <v>100</v>
      </c>
      <c r="M32" s="158" t="s">
        <v>98</v>
      </c>
      <c r="N32" s="158"/>
      <c r="O32" s="158"/>
      <c r="P32" s="158"/>
      <c r="Q32" s="158"/>
      <c r="R32" s="198" t="s">
        <v>95</v>
      </c>
      <c r="S32" s="198" t="s">
        <v>95</v>
      </c>
      <c r="T32" s="158" t="s">
        <v>95</v>
      </c>
      <c r="U32" s="198" t="s">
        <v>95</v>
      </c>
      <c r="V32" s="198" t="s">
        <v>95</v>
      </c>
      <c r="W32" s="158"/>
      <c r="X32" s="158"/>
      <c r="Y32" s="158"/>
      <c r="Z32" s="158" t="s">
        <v>95</v>
      </c>
      <c r="AA32" s="198" t="s">
        <v>95</v>
      </c>
      <c r="AB32" s="158" t="s">
        <v>95</v>
      </c>
      <c r="AC32" s="158" t="s">
        <v>95</v>
      </c>
      <c r="AD32" s="212"/>
    </row>
    <row r="33" spans="1:30" ht="47.25" customHeight="1">
      <c r="A33" s="233"/>
      <c r="B33" s="187" t="s">
        <v>125</v>
      </c>
      <c r="C33" s="158" t="s">
        <v>111</v>
      </c>
      <c r="D33" s="73" t="s">
        <v>86</v>
      </c>
      <c r="E33" s="75" t="s">
        <v>134</v>
      </c>
      <c r="F33" s="73"/>
      <c r="G33" s="188" t="str">
        <f t="shared" si="3"/>
        <v>Total: 10   |   Ideation: 5   |   Pilot: 4   |   Scale: 1   |   Run: 0   |   Done: 0</v>
      </c>
      <c r="H33" s="158" t="s">
        <v>98</v>
      </c>
      <c r="I33" s="158"/>
      <c r="J33" s="158"/>
      <c r="K33" s="158" t="s">
        <v>96</v>
      </c>
      <c r="L33" s="158"/>
      <c r="M33" s="158" t="s">
        <v>94</v>
      </c>
      <c r="N33" s="158"/>
      <c r="O33" s="158"/>
      <c r="P33" s="158"/>
      <c r="Q33" s="158"/>
      <c r="R33" s="158" t="s">
        <v>99</v>
      </c>
      <c r="S33" s="158" t="s">
        <v>94</v>
      </c>
      <c r="T33" s="158" t="s">
        <v>94</v>
      </c>
      <c r="U33" s="158"/>
      <c r="V33" s="158" t="s">
        <v>94</v>
      </c>
      <c r="W33" s="158"/>
      <c r="X33" s="158"/>
      <c r="Y33" s="158" t="s">
        <v>94</v>
      </c>
      <c r="Z33" s="158"/>
      <c r="AA33" s="158" t="s">
        <v>99</v>
      </c>
      <c r="AB33" s="158"/>
      <c r="AC33" s="158" t="s">
        <v>99</v>
      </c>
      <c r="AD33" s="212"/>
    </row>
    <row r="34" spans="1:30" ht="47.25" customHeight="1" thickBot="1">
      <c r="A34" s="234"/>
      <c r="B34" s="203" t="s">
        <v>125</v>
      </c>
      <c r="C34" s="204" t="s">
        <v>111</v>
      </c>
      <c r="D34" s="74" t="s">
        <v>88</v>
      </c>
      <c r="E34" s="76" t="s">
        <v>135</v>
      </c>
      <c r="F34" s="74"/>
      <c r="G34" s="193" t="str">
        <f t="shared" si="3"/>
        <v>Total: 4   |   Ideation: 2   |   Pilot: 0   |   Scale: 1   |   Run: 1   |   Done: 0</v>
      </c>
      <c r="H34" s="204" t="s">
        <v>95</v>
      </c>
      <c r="I34" s="204" t="s">
        <v>100</v>
      </c>
      <c r="J34" s="204"/>
      <c r="K34" s="204"/>
      <c r="L34" s="204"/>
      <c r="M34" s="204"/>
      <c r="N34" s="204"/>
      <c r="O34" s="204"/>
      <c r="P34" s="204"/>
      <c r="Q34" s="204"/>
      <c r="R34" s="204"/>
      <c r="S34" s="204" t="s">
        <v>94</v>
      </c>
      <c r="T34" s="204" t="s">
        <v>94</v>
      </c>
      <c r="U34" s="204"/>
      <c r="V34" s="204"/>
      <c r="W34" s="204"/>
      <c r="X34" s="204"/>
      <c r="Y34" s="204"/>
      <c r="Z34" s="204"/>
      <c r="AA34" s="204"/>
      <c r="AB34" s="204"/>
      <c r="AC34" s="158"/>
      <c r="AD34" s="196"/>
    </row>
    <row r="35" spans="1:30" ht="47.25" customHeight="1" thickTop="1">
      <c r="A35" s="235" t="s">
        <v>136</v>
      </c>
      <c r="B35" s="187" t="s">
        <v>137</v>
      </c>
      <c r="C35" s="158" t="s">
        <v>117</v>
      </c>
      <c r="D35" s="213" t="s">
        <v>138</v>
      </c>
      <c r="E35" s="75" t="s">
        <v>139</v>
      </c>
      <c r="F35" s="73"/>
      <c r="G35" s="188" t="str">
        <f t="shared" si="3"/>
        <v>Total: 8   |   Ideation: 4   |   Pilot: 2   |   Scale: 0   |   Run: 2   |   Done: 0</v>
      </c>
      <c r="H35" s="158"/>
      <c r="I35" s="158"/>
      <c r="J35" s="158"/>
      <c r="K35" s="158" t="s">
        <v>94</v>
      </c>
      <c r="L35" s="158"/>
      <c r="M35" s="158"/>
      <c r="N35" s="158" t="s">
        <v>95</v>
      </c>
      <c r="O35" s="158"/>
      <c r="P35" s="158" t="s">
        <v>94</v>
      </c>
      <c r="Q35" s="158"/>
      <c r="R35" s="158"/>
      <c r="S35" s="158" t="s">
        <v>95</v>
      </c>
      <c r="T35" s="158"/>
      <c r="U35" s="158" t="s">
        <v>94</v>
      </c>
      <c r="V35" s="158"/>
      <c r="W35" s="158"/>
      <c r="X35" s="158"/>
      <c r="Y35" s="158" t="s">
        <v>96</v>
      </c>
      <c r="Z35" s="158"/>
      <c r="AA35" s="158" t="s">
        <v>94</v>
      </c>
      <c r="AB35" s="158"/>
      <c r="AC35" s="214" t="s">
        <v>103</v>
      </c>
      <c r="AD35" s="215"/>
    </row>
    <row r="36" spans="1:30" ht="47.25" customHeight="1">
      <c r="A36" s="236"/>
      <c r="B36" s="187" t="s">
        <v>137</v>
      </c>
      <c r="C36" s="158" t="s">
        <v>117</v>
      </c>
      <c r="D36" s="213" t="s">
        <v>138</v>
      </c>
      <c r="E36" s="75" t="s">
        <v>140</v>
      </c>
      <c r="F36" s="73"/>
      <c r="G36" s="188" t="str">
        <f t="shared" si="3"/>
        <v>Total: 7   |   Ideation: 1   |   Pilot: 5   |   Scale: 1   |   Run: 0   |   Done: 0</v>
      </c>
      <c r="H36" s="158"/>
      <c r="I36" s="158"/>
      <c r="J36" s="158"/>
      <c r="K36" s="158" t="s">
        <v>96</v>
      </c>
      <c r="L36" s="158"/>
      <c r="M36" s="158"/>
      <c r="N36" s="158" t="s">
        <v>96</v>
      </c>
      <c r="O36" s="158"/>
      <c r="P36" s="158" t="s">
        <v>96</v>
      </c>
      <c r="Q36" s="158"/>
      <c r="R36" s="158"/>
      <c r="S36" s="158"/>
      <c r="T36" s="158"/>
      <c r="U36" s="158" t="s">
        <v>96</v>
      </c>
      <c r="V36" s="158"/>
      <c r="W36" s="158"/>
      <c r="X36" s="158" t="s">
        <v>94</v>
      </c>
      <c r="Y36" s="158"/>
      <c r="Z36" s="158"/>
      <c r="AA36" s="158"/>
      <c r="AB36" s="158" t="s">
        <v>96</v>
      </c>
      <c r="AC36" s="158" t="s">
        <v>116</v>
      </c>
      <c r="AD36" s="196"/>
    </row>
    <row r="37" spans="1:30" ht="47.25" customHeight="1">
      <c r="A37" s="236"/>
      <c r="B37" s="187" t="s">
        <v>137</v>
      </c>
      <c r="C37" s="158" t="s">
        <v>117</v>
      </c>
      <c r="D37" s="213" t="s">
        <v>138</v>
      </c>
      <c r="E37" s="75" t="s">
        <v>141</v>
      </c>
      <c r="F37" s="73"/>
      <c r="G37" s="188" t="str">
        <f t="shared" si="3"/>
        <v>Total: 2   |   Ideation: 1   |   Pilot: 1   |   Scale: 0   |   Run: 0   |   Done: 0</v>
      </c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 t="s">
        <v>99</v>
      </c>
      <c r="AA37" s="158" t="s">
        <v>94</v>
      </c>
      <c r="AB37" s="158"/>
      <c r="AC37" s="158"/>
      <c r="AD37" s="196"/>
    </row>
    <row r="38" spans="1:30" ht="45.75" customHeight="1">
      <c r="A38" s="236"/>
      <c r="B38" s="187" t="s">
        <v>137</v>
      </c>
      <c r="C38" s="158" t="s">
        <v>92</v>
      </c>
      <c r="D38" s="73" t="s">
        <v>80</v>
      </c>
      <c r="E38" s="75" t="s">
        <v>142</v>
      </c>
      <c r="F38" s="73"/>
      <c r="G38" s="188" t="str">
        <f t="shared" ref="G38" si="4">_xlfn.TEXTJOIN("   |   ",TRUE,"Total: "&amp;COUNTIF(H38:AD38,"Q*")+COUNTIF(H38:AD38,"Ideation")+COUNTIF(H38:AD38,"Done")+COUNTIF(H38:AD38,"Run"),"Ideation: "&amp;COUNTIF(H38:AD38,"Ideation"),"Pilot: "&amp;COUNTIF(H38:AD38,"*Pilot"),"Scale: "&amp;COUNTIF(H38:AD38,"*Scale"),"Run: "&amp;COUNTIF(H38:AD38,"Run"),"Done: "&amp;COUNTIF(H38:AD38,"Done"))</f>
        <v>Total: 15   |   Ideation: 7   |   Pilot: 8   |   Scale: 0   |   Run: 0   |   Done: 0</v>
      </c>
      <c r="H38" s="158" t="s">
        <v>94</v>
      </c>
      <c r="I38" s="158" t="s">
        <v>94</v>
      </c>
      <c r="J38" s="158" t="s">
        <v>99</v>
      </c>
      <c r="K38" s="158" t="s">
        <v>103</v>
      </c>
      <c r="L38" s="158" t="s">
        <v>99</v>
      </c>
      <c r="M38" s="158" t="s">
        <v>103</v>
      </c>
      <c r="N38" s="158"/>
      <c r="O38" s="158"/>
      <c r="P38" s="158"/>
      <c r="Q38" s="158"/>
      <c r="R38" s="158" t="s">
        <v>99</v>
      </c>
      <c r="S38" s="158" t="s">
        <v>94</v>
      </c>
      <c r="T38" s="158" t="s">
        <v>103</v>
      </c>
      <c r="U38" s="158" t="s">
        <v>94</v>
      </c>
      <c r="V38" s="158"/>
      <c r="W38" s="158"/>
      <c r="X38" s="158" t="s">
        <v>94</v>
      </c>
      <c r="Y38" s="158" t="s">
        <v>94</v>
      </c>
      <c r="Z38" s="158" t="s">
        <v>94</v>
      </c>
      <c r="AA38" s="158" t="s">
        <v>103</v>
      </c>
      <c r="AB38" s="158"/>
      <c r="AC38" s="158" t="s">
        <v>99</v>
      </c>
      <c r="AD38" s="196"/>
    </row>
    <row r="39" spans="1:30" ht="47.25" customHeight="1">
      <c r="A39" s="236"/>
      <c r="B39" s="187" t="s">
        <v>137</v>
      </c>
      <c r="C39" s="158" t="s">
        <v>92</v>
      </c>
      <c r="D39" s="213" t="s">
        <v>143</v>
      </c>
      <c r="E39" s="114" t="s">
        <v>144</v>
      </c>
      <c r="G39" s="188" t="str">
        <f t="shared" si="3"/>
        <v>Total: 5   |   Ideation: 4   |   Pilot: 1   |   Scale: 0   |   Run: 0   |   Done: 0</v>
      </c>
      <c r="H39" s="154"/>
      <c r="I39" s="154" t="s">
        <v>94</v>
      </c>
      <c r="J39" s="158" t="s">
        <v>94</v>
      </c>
      <c r="K39" s="154"/>
      <c r="L39" s="158" t="s">
        <v>94</v>
      </c>
      <c r="M39" s="158" t="s">
        <v>103</v>
      </c>
      <c r="N39" s="154"/>
      <c r="O39" s="154"/>
      <c r="P39" s="154"/>
      <c r="Q39" s="154"/>
      <c r="R39" s="154"/>
      <c r="S39" s="154"/>
      <c r="T39" s="158" t="s">
        <v>94</v>
      </c>
      <c r="U39" s="158"/>
      <c r="V39" s="158"/>
      <c r="W39" s="154"/>
      <c r="X39" s="216"/>
      <c r="Y39" s="216"/>
      <c r="Z39" s="216"/>
      <c r="AA39" s="216"/>
      <c r="AB39" s="216"/>
      <c r="AC39" s="216"/>
      <c r="AD39" s="196"/>
    </row>
    <row r="40" spans="1:30" s="218" customFormat="1" ht="47.25" customHeight="1" thickBot="1">
      <c r="A40" s="237"/>
      <c r="B40" s="203" t="s">
        <v>137</v>
      </c>
      <c r="C40" s="180" t="s">
        <v>92</v>
      </c>
      <c r="D40" s="217" t="s">
        <v>143</v>
      </c>
      <c r="E40" s="156" t="s">
        <v>145</v>
      </c>
      <c r="G40" s="193" t="str">
        <f t="shared" si="3"/>
        <v>Total: 4   |   Ideation: 3   |   Pilot: 1   |   Scale: 0   |   Run: 0   |   Done: 0</v>
      </c>
      <c r="H40" s="219"/>
      <c r="I40" s="220" t="s">
        <v>94</v>
      </c>
      <c r="J40" s="204" t="s">
        <v>94</v>
      </c>
      <c r="K40" s="219"/>
      <c r="L40" s="219"/>
      <c r="M40" s="204" t="s">
        <v>103</v>
      </c>
      <c r="N40" s="219"/>
      <c r="O40" s="219"/>
      <c r="P40" s="219"/>
      <c r="Q40" s="219"/>
      <c r="R40" s="219"/>
      <c r="S40" s="219"/>
      <c r="T40" s="180" t="s">
        <v>94</v>
      </c>
      <c r="U40" s="180"/>
      <c r="V40" s="204"/>
      <c r="W40" s="219"/>
      <c r="X40" s="221"/>
      <c r="Y40" s="221"/>
      <c r="Z40" s="221"/>
      <c r="AA40" s="221"/>
      <c r="AB40" s="221"/>
      <c r="AC40" s="204"/>
      <c r="AD40" s="222"/>
    </row>
    <row r="41" spans="1:30" ht="47.25" customHeight="1">
      <c r="A41" s="223"/>
    </row>
    <row r="42" spans="1:30" ht="47.25" customHeight="1">
      <c r="A42" s="223"/>
    </row>
    <row r="43" spans="1:30" ht="47.25" customHeight="1">
      <c r="A43" s="223"/>
    </row>
    <row r="44" spans="1:30" ht="47.25" customHeight="1">
      <c r="A44" s="223"/>
    </row>
    <row r="45" spans="1:30" ht="47.25" customHeight="1">
      <c r="A45" s="223"/>
    </row>
    <row r="46" spans="1:30" ht="47.25" customHeight="1">
      <c r="A46" s="223"/>
    </row>
    <row r="47" spans="1:30" ht="47.25" customHeight="1">
      <c r="A47" s="223"/>
    </row>
    <row r="48" spans="1:30" ht="47.25" customHeight="1">
      <c r="A48" s="223"/>
    </row>
    <row r="49" spans="1:1" ht="48" customHeight="1">
      <c r="A49" s="223"/>
    </row>
  </sheetData>
  <mergeCells count="7">
    <mergeCell ref="Z1:AB1"/>
    <mergeCell ref="A19:A25"/>
    <mergeCell ref="A35:A40"/>
    <mergeCell ref="A8:A18"/>
    <mergeCell ref="A26:A34"/>
    <mergeCell ref="H1:R1"/>
    <mergeCell ref="S1:Y1"/>
  </mergeCells>
  <phoneticPr fontId="1" type="noConversion"/>
  <conditionalFormatting sqref="AD7 H8:AD8 H9:AC9 H10:AB10 AD10 H11:AD40">
    <cfRule type="containsText" dxfId="964" priority="2" stopIfTrue="1" operator="containsText" text="Run">
      <formula>NOT(ISERROR(SEARCH("Run",H7)))</formula>
    </cfRule>
    <cfRule type="containsText" dxfId="963" priority="3" stopIfTrue="1" operator="containsText" text="Done">
      <formula>NOT(ISERROR(SEARCH("Done",H7)))</formula>
    </cfRule>
    <cfRule type="containsText" dxfId="962" priority="4" stopIfTrue="1" operator="containsText" text="Scale">
      <formula>NOT(ISERROR(SEARCH("Scale",H7)))</formula>
    </cfRule>
    <cfRule type="containsText" dxfId="961" priority="5" stopIfTrue="1" operator="containsText" text="Pilot">
      <formula>NOT(ISERROR(SEARCH("Pilot",H7)))</formula>
    </cfRule>
    <cfRule type="containsText" dxfId="960" priority="7" stopIfTrue="1" operator="containsText" text="Ideation">
      <formula>NOT(ISERROR(SEARCH("Ideation",H7)))</formula>
    </cfRule>
  </conditionalFormatting>
  <hyperlinks>
    <hyperlink ref="H2" location="'Louis Vuitton'!A1" display="Louis Vuitton" xr:uid="{DC68C7C4-AC7A-814F-9679-0B4AAB991691}"/>
    <hyperlink ref="I2" location="'Christine Dior Couture'!A1" display="Christine Dior Couture" xr:uid="{89EFE59F-CA67-9646-B962-62C2B06DD8BF}"/>
    <hyperlink ref="J2" location="'Loro Piana'!A1" display="Loro Piana" xr:uid="{FA7A5807-C7E7-1C4A-A5EC-E2E036A61E2F}"/>
    <hyperlink ref="K2" location="Fendi!A1" display="Fendi" xr:uid="{1EEC85BE-D162-314F-BA60-E10F448A2628}"/>
    <hyperlink ref="L2" location="Celine!A1" display="Celine" xr:uid="{295FB8CB-C2A1-3A43-8311-41590E36D350}"/>
    <hyperlink ref="M2" location="Loewe!A1" display="Loewe" xr:uid="{3F9A44CE-9CA9-8F43-AA59-3883AD90161F}"/>
    <hyperlink ref="N2" location="Givenchy!A1" display="Givenchy " xr:uid="{1E008708-3760-5F4F-9F47-ABAFB727CBA0}"/>
    <hyperlink ref="O2" location="Kenzo!A1" display="Kenzo" xr:uid="{82284575-35AC-5940-89F5-D46990133485}"/>
    <hyperlink ref="P2" location="Berluti!A1" display="Berluti" xr:uid="{79A35BC0-E368-A14B-8B7E-AF0CD9522D18}"/>
    <hyperlink ref="Q2" location="'Marc Jocobs'!A1" display="Marc Jocobs" xr:uid="{6AF3A590-C783-5A44-88C7-B0AE09AB42F6}"/>
    <hyperlink ref="R2" location="Rimova!A1" display="Rimowa" xr:uid="{9630370D-382F-5C4B-A476-6955F461AD08}"/>
    <hyperlink ref="S2" location="Tiffany!A1" display="Tiffany" xr:uid="{F67EA7F2-D8A7-744F-8920-77763B1A2F46}"/>
    <hyperlink ref="T2" location="Bvlgari!A1" display="Bvlgari" xr:uid="{AD928CA3-A17F-7747-9F91-5EBB92690583}"/>
    <hyperlink ref="U2" location="Chaumet!A1" display="Chaumet" xr:uid="{ED7EF7D4-0F25-5041-BB49-064A54F5232B}"/>
    <hyperlink ref="V2" location="Fred!A1" display="Fred" xr:uid="{3B3E2E5F-BEB5-2B42-9129-BAFD76FB2D0D}"/>
    <hyperlink ref="W2" location="Hublot!A1" display="Hublot" xr:uid="{2328B2E3-E7FD-C441-8F2C-775F6133E3F3}"/>
    <hyperlink ref="X2" location="'TAG Heuer'!A1" display="TAG Heuer" xr:uid="{171C81CE-5D6A-8A46-B163-8E06C16BA70B}"/>
    <hyperlink ref="Y2" location="Zenith!A1" display="Zenith" xr:uid="{F17A34D5-9062-AA42-B65D-B79DE6986AE4}"/>
    <hyperlink ref="Z2" location="'Perfume Dior'!A1" display="Perfume Christine Dior" xr:uid="{2049A7C3-13DA-AD4D-BDAE-127023F4F179}"/>
    <hyperlink ref="AA2" location="Guerlain!A1" display="Guerlain" xr:uid="{741F35B5-F231-3F4A-BCE3-818F37EC48C5}"/>
    <hyperlink ref="AB2" location="'Beauty Div'!A1" display="Beauty Division (Givenchy,Kenzo, Loewe, Benefit, Makeup forever, ADP, Fresh)" xr:uid="{DAF5E3F6-F6F7-BA45-9BD0-EA8950857C5E}"/>
    <hyperlink ref="AC2" location="Sephora!A1" display="Sephora" xr:uid="{70F2A064-69C1-6147-94FC-7E1C350E7B74}"/>
    <hyperlink ref="AD2" location="MHD!A1" display="MHD" xr:uid="{B01D9520-22F0-B14A-A515-4263D755EFB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7F5E36-98D5-5948-890D-4BD79AB856F2}">
          <x14:formula1>
            <xm:f>Description!$C$22:$C$38</xm:f>
          </x14:formula1>
          <xm:sqref>H8:AD40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6528-EA5C-484F-84EE-2FCB1E148171}">
  <dimension ref="A1:A8"/>
  <sheetViews>
    <sheetView zoomScale="133" workbookViewId="0">
      <selection activeCell="A10" sqref="A10"/>
    </sheetView>
  </sheetViews>
  <sheetFormatPr defaultColWidth="10.875" defaultRowHeight="15"/>
  <cols>
    <col min="1" max="1" width="47.5" style="1" customWidth="1"/>
    <col min="2" max="16384" width="10.875" style="1"/>
  </cols>
  <sheetData>
    <row r="1" spans="1:1">
      <c r="A1" s="1" t="s">
        <v>146</v>
      </c>
    </row>
    <row r="2" spans="1:1">
      <c r="A2" s="1" t="s">
        <v>147</v>
      </c>
    </row>
    <row r="3" spans="1:1">
      <c r="A3" s="1" t="s">
        <v>148</v>
      </c>
    </row>
    <row r="4" spans="1:1">
      <c r="A4" s="1" t="s">
        <v>149</v>
      </c>
    </row>
    <row r="6" spans="1:1">
      <c r="A6" s="1" t="s">
        <v>150</v>
      </c>
    </row>
    <row r="8" spans="1:1">
      <c r="A8" s="1" t="s">
        <v>151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1489-43F2-4ACE-AEE0-076C440BEBAB}">
  <dimension ref="A2:X8"/>
  <sheetViews>
    <sheetView workbookViewId="0">
      <pane xSplit="2" topLeftCell="C1" activePane="topRight" state="frozen"/>
      <selection pane="topRight" activeCell="C1" sqref="C1"/>
    </sheetView>
  </sheetViews>
  <sheetFormatPr defaultColWidth="8.5" defaultRowHeight="15.6"/>
  <cols>
    <col min="1" max="1" width="5" style="88" customWidth="1"/>
    <col min="2" max="2" width="32.5" style="89" customWidth="1"/>
    <col min="3" max="3" width="24.375" style="88" customWidth="1"/>
    <col min="4" max="4" width="17" style="88" customWidth="1"/>
    <col min="5" max="5" width="31.375" style="88" customWidth="1"/>
    <col min="6" max="10" width="17" style="88" customWidth="1"/>
    <col min="11" max="11" width="25.5" style="88" bestFit="1" customWidth="1"/>
    <col min="12" max="24" width="17" style="88" customWidth="1"/>
    <col min="25" max="16384" width="8.5" style="88"/>
  </cols>
  <sheetData>
    <row r="2" spans="1:24" s="77" customFormat="1" ht="29.45" customHeight="1">
      <c r="B2" s="78" t="s">
        <v>152</v>
      </c>
      <c r="C2" s="78" t="s">
        <v>30</v>
      </c>
      <c r="D2" s="78" t="s">
        <v>31</v>
      </c>
      <c r="E2" s="78" t="s">
        <v>32</v>
      </c>
      <c r="F2" s="78" t="s">
        <v>33</v>
      </c>
      <c r="G2" s="78" t="s">
        <v>34</v>
      </c>
      <c r="H2" s="78" t="s">
        <v>35</v>
      </c>
      <c r="I2" s="78" t="s">
        <v>36</v>
      </c>
      <c r="J2" s="78" t="s">
        <v>37</v>
      </c>
      <c r="K2" s="78" t="s">
        <v>38</v>
      </c>
      <c r="L2" s="78" t="s">
        <v>39</v>
      </c>
      <c r="M2" s="79" t="s">
        <v>40</v>
      </c>
      <c r="N2" s="80" t="s">
        <v>41</v>
      </c>
      <c r="O2" s="78" t="s">
        <v>42</v>
      </c>
      <c r="P2" s="78" t="s">
        <v>43</v>
      </c>
      <c r="Q2" s="78" t="s">
        <v>44</v>
      </c>
      <c r="R2" s="78" t="s">
        <v>45</v>
      </c>
      <c r="S2" s="78" t="s">
        <v>46</v>
      </c>
      <c r="T2" s="79" t="s">
        <v>47</v>
      </c>
      <c r="U2" s="80" t="s">
        <v>48</v>
      </c>
      <c r="V2" s="78" t="s">
        <v>49</v>
      </c>
      <c r="W2" s="81" t="s">
        <v>153</v>
      </c>
      <c r="X2" s="82" t="s">
        <v>51</v>
      </c>
    </row>
    <row r="3" spans="1:24" s="77" customFormat="1" ht="29.25" customHeight="1" thickBot="1">
      <c r="A3" s="83"/>
      <c r="B3" s="84" t="s">
        <v>73</v>
      </c>
      <c r="C3" s="84" t="s">
        <v>76</v>
      </c>
      <c r="D3" s="84" t="s">
        <v>77</v>
      </c>
      <c r="E3" s="84" t="s">
        <v>76</v>
      </c>
      <c r="F3" s="84" t="s">
        <v>78</v>
      </c>
      <c r="G3" s="84" t="s">
        <v>79</v>
      </c>
      <c r="H3" s="84" t="s">
        <v>154</v>
      </c>
      <c r="I3" s="84" t="s">
        <v>81</v>
      </c>
      <c r="J3" s="84" t="s">
        <v>154</v>
      </c>
      <c r="K3" s="84" t="s">
        <v>80</v>
      </c>
      <c r="L3" s="84" t="s">
        <v>154</v>
      </c>
      <c r="M3" s="85" t="s">
        <v>78</v>
      </c>
      <c r="N3" s="86" t="s">
        <v>83</v>
      </c>
      <c r="O3" s="84" t="s">
        <v>84</v>
      </c>
      <c r="P3" s="84" t="s">
        <v>85</v>
      </c>
      <c r="Q3" s="84" t="s">
        <v>86</v>
      </c>
      <c r="R3" s="84" t="s">
        <v>78</v>
      </c>
      <c r="S3" s="84" t="s">
        <v>85</v>
      </c>
      <c r="T3" s="85" t="s">
        <v>85</v>
      </c>
      <c r="U3" s="86" t="s">
        <v>84</v>
      </c>
      <c r="V3" s="84" t="s">
        <v>83</v>
      </c>
      <c r="W3" s="85" t="s">
        <v>78</v>
      </c>
      <c r="X3" s="87" t="s">
        <v>88</v>
      </c>
    </row>
    <row r="4" spans="1:24" ht="16.5">
      <c r="B4" s="89" t="s">
        <v>155</v>
      </c>
      <c r="C4" s="88" t="s">
        <v>156</v>
      </c>
      <c r="E4" s="88" t="s">
        <v>157</v>
      </c>
      <c r="F4" s="88" t="s">
        <v>158</v>
      </c>
      <c r="K4" s="88" t="s">
        <v>159</v>
      </c>
      <c r="M4" s="88" t="s">
        <v>158</v>
      </c>
      <c r="N4" s="88" t="s">
        <v>160</v>
      </c>
      <c r="O4" s="106" t="s">
        <v>161</v>
      </c>
      <c r="P4" s="88" t="s">
        <v>162</v>
      </c>
      <c r="Q4" s="88" t="s">
        <v>163</v>
      </c>
      <c r="U4" s="106" t="s">
        <v>164</v>
      </c>
      <c r="W4" s="88" t="s">
        <v>160</v>
      </c>
      <c r="X4" s="88" t="s">
        <v>165</v>
      </c>
    </row>
    <row r="5" spans="1:24" ht="16.5">
      <c r="B5" s="89" t="s">
        <v>166</v>
      </c>
      <c r="E5" s="88" t="s">
        <v>167</v>
      </c>
      <c r="F5" s="88" t="s">
        <v>158</v>
      </c>
      <c r="I5" s="88" t="s">
        <v>158</v>
      </c>
      <c r="K5" s="88" t="s">
        <v>159</v>
      </c>
      <c r="M5" s="88" t="s">
        <v>158</v>
      </c>
      <c r="O5" s="88" t="s">
        <v>158</v>
      </c>
      <c r="P5" s="88" t="s">
        <v>162</v>
      </c>
      <c r="Q5" s="88" t="s">
        <v>162</v>
      </c>
      <c r="U5" s="106" t="s">
        <v>168</v>
      </c>
      <c r="X5" s="88" t="s">
        <v>165</v>
      </c>
    </row>
    <row r="6" spans="1:24" ht="16.5">
      <c r="B6" s="89" t="s">
        <v>169</v>
      </c>
      <c r="E6" s="88" t="s">
        <v>170</v>
      </c>
      <c r="F6" s="88" t="s">
        <v>171</v>
      </c>
      <c r="K6" s="88" t="s">
        <v>171</v>
      </c>
      <c r="M6" s="88" t="s">
        <v>172</v>
      </c>
      <c r="N6" s="88" t="s">
        <v>160</v>
      </c>
      <c r="O6" s="106" t="s">
        <v>164</v>
      </c>
      <c r="P6" s="88" t="s">
        <v>173</v>
      </c>
      <c r="Q6" s="88" t="s">
        <v>174</v>
      </c>
      <c r="U6" s="106" t="s">
        <v>168</v>
      </c>
      <c r="X6" s="88" t="s">
        <v>175</v>
      </c>
    </row>
    <row r="7" spans="1:24" ht="16.5">
      <c r="B7" s="89" t="s">
        <v>176</v>
      </c>
      <c r="E7" s="88" t="s">
        <v>170</v>
      </c>
      <c r="F7" s="88" t="s">
        <v>171</v>
      </c>
      <c r="K7" s="88" t="s">
        <v>177</v>
      </c>
      <c r="M7" s="88" t="s">
        <v>172</v>
      </c>
      <c r="O7" s="106" t="s">
        <v>178</v>
      </c>
      <c r="P7" s="88" t="s">
        <v>179</v>
      </c>
      <c r="Q7" s="88" t="s">
        <v>180</v>
      </c>
      <c r="U7" s="106" t="s">
        <v>181</v>
      </c>
      <c r="X7" s="88" t="s">
        <v>175</v>
      </c>
    </row>
    <row r="8" spans="1:24" ht="16.5">
      <c r="B8" s="89" t="s">
        <v>182</v>
      </c>
      <c r="C8" s="88" t="s">
        <v>183</v>
      </c>
      <c r="E8" s="88" t="s">
        <v>184</v>
      </c>
      <c r="F8" s="111" t="s">
        <v>185</v>
      </c>
      <c r="I8" s="88" t="s">
        <v>186</v>
      </c>
      <c r="K8" s="88" t="s">
        <v>187</v>
      </c>
      <c r="M8" s="111" t="s">
        <v>188</v>
      </c>
      <c r="O8" s="106" t="s">
        <v>181</v>
      </c>
      <c r="P8" s="88" t="s">
        <v>189</v>
      </c>
      <c r="Q8" s="88" t="s">
        <v>190</v>
      </c>
      <c r="U8" s="106" t="s">
        <v>181</v>
      </c>
      <c r="X8" s="88" t="s">
        <v>191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1743E-C948-9D43-B001-06CBB11B6100}">
  <sheetPr>
    <tabColor rgb="FF00B050"/>
  </sheetPr>
  <dimension ref="A1"/>
  <sheetViews>
    <sheetView workbookViewId="0">
      <selection activeCell="C13" sqref="C13"/>
    </sheetView>
  </sheetViews>
  <sheetFormatPr defaultColWidth="10.875" defaultRowHeight="15"/>
  <cols>
    <col min="1" max="16384" width="10.875" style="1"/>
  </cols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B92E-DDE0-4D45-9882-2F554C04F01E}">
  <dimension ref="A1:H29"/>
  <sheetViews>
    <sheetView topLeftCell="A6" zoomScale="125" zoomScaleNormal="100" workbookViewId="0">
      <selection activeCell="B4" sqref="B4"/>
    </sheetView>
  </sheetViews>
  <sheetFormatPr defaultColWidth="10.875" defaultRowHeight="15"/>
  <cols>
    <col min="1" max="1" width="10.875" style="126"/>
    <col min="2" max="2" width="88" style="126" customWidth="1"/>
    <col min="3" max="3" width="25.5" style="126" customWidth="1"/>
    <col min="4" max="4" width="10.875" style="126"/>
    <col min="5" max="5" width="33.375" style="126" customWidth="1"/>
    <col min="6" max="6" width="65.875" style="126" customWidth="1"/>
    <col min="7" max="7" width="10.875" style="126"/>
    <col min="8" max="8" width="20" style="126" customWidth="1"/>
    <col min="9" max="16384" width="10.875" style="126"/>
  </cols>
  <sheetData>
    <row r="1" spans="1:8">
      <c r="A1" s="142" t="s">
        <v>192</v>
      </c>
    </row>
    <row r="2" spans="1:8">
      <c r="B2" s="26" t="str">
        <f>'Maison Dimension Tracking Table'!H2</f>
        <v>Louis Vuitton</v>
      </c>
    </row>
    <row r="4" spans="1:8">
      <c r="B4" s="26" t="str">
        <f>'Maison Dimension Tracking Table'!H7</f>
        <v>Rachael JIANG</v>
      </c>
      <c r="C4" s="26" t="str">
        <f>'Maison Dimension Tracking Table'!H3</f>
        <v>Total: 7</v>
      </c>
    </row>
    <row r="7" spans="1:8" s="143" customFormat="1">
      <c r="B7" s="145" t="s">
        <v>193</v>
      </c>
      <c r="C7" s="144" t="s">
        <v>194</v>
      </c>
      <c r="D7" s="144" t="s">
        <v>195</v>
      </c>
      <c r="E7" s="143" t="s">
        <v>196</v>
      </c>
      <c r="F7" s="146" t="s">
        <v>197</v>
      </c>
      <c r="G7" s="144" t="s">
        <v>198</v>
      </c>
      <c r="H7" s="143" t="s">
        <v>196</v>
      </c>
    </row>
    <row r="8" spans="1:8">
      <c r="B8" s="26" t="str" cm="1">
        <f t="array" ref="B8:B20">_xlfn._xlws.FILTER('Maison Dimension Tracking Table'!E8:E40,'Maison Dimension Tracking Table'!H8:H40&lt;&gt;"")</f>
        <v>【Clienteling】Gen AI Client Knowledge</v>
      </c>
      <c r="C8" s="26" t="str" cm="1">
        <f t="array" ref="C8:C20">_xlfn._xlws.FILTER('Maison Dimension Tracking Table'!D8:D40,'Maison Dimension Tracking Table'!H8:H40&lt;&gt;"")</f>
        <v>Chenlong WANG</v>
      </c>
      <c r="D8" s="26" t="str" cm="1">
        <f t="array" ref="D8:D20">_xlfn._xlws.FILTER('Maison Dimension Tracking Table'!H8:H40,'Maison Dimension Tracking Table'!H8:H40&lt;&gt;"")</f>
        <v>Ideation</v>
      </c>
      <c r="E8" s="126" t="s">
        <v>199</v>
      </c>
      <c r="F8" s="126" t="s">
        <v>200</v>
      </c>
      <c r="G8" s="126" t="s">
        <v>201</v>
      </c>
      <c r="H8" s="126" t="s">
        <v>199</v>
      </c>
    </row>
    <row r="9" spans="1:8">
      <c r="B9" s="26" t="str">
        <v>State of Data（June）</v>
      </c>
      <c r="C9" s="26" t="str">
        <v>Mars YU</v>
      </c>
      <c r="D9" s="26" t="str">
        <v>Done</v>
      </c>
      <c r="F9" s="126" t="s">
        <v>202</v>
      </c>
      <c r="G9" s="126" t="s">
        <v>201</v>
      </c>
      <c r="H9" s="126" t="s">
        <v>199</v>
      </c>
    </row>
    <row r="10" spans="1:8">
      <c r="B10" s="26" t="str">
        <v xml:space="preserve">【Marketing Automation 】Personalized journeys through QA migration, upgrades, and orchestration </v>
      </c>
      <c r="C10" s="26" t="str">
        <v>Qiwen MO</v>
      </c>
      <c r="D10" s="26" t="str">
        <v>Q3-Pilot</v>
      </c>
      <c r="E10" s="126" t="s">
        <v>199</v>
      </c>
      <c r="F10" s="126" t="s">
        <v>203</v>
      </c>
      <c r="G10" s="126" t="s">
        <v>204</v>
      </c>
      <c r="H10" s="126" t="s">
        <v>199</v>
      </c>
    </row>
    <row r="11" spans="1:8">
      <c r="B11" s="26" t="str">
        <v xml:space="preserve">【Clienteling】Gen AI Contextual Outreach </v>
      </c>
      <c r="C11" s="26" t="str">
        <v>Candy HOU</v>
      </c>
      <c r="D11" s="26" t="str">
        <v>Ideation</v>
      </c>
      <c r="F11" s="126" t="s">
        <v>205</v>
      </c>
      <c r="G11" s="126" t="s">
        <v>206</v>
      </c>
      <c r="H11" s="126" t="s">
        <v>199</v>
      </c>
    </row>
    <row r="12" spans="1:8">
      <c r="B12" s="26" t="str">
        <v>【Client Community】CRM upskilling and community</v>
      </c>
      <c r="C12" s="26" t="str">
        <v>Candy HOU</v>
      </c>
      <c r="D12" s="26" t="str">
        <v>Done</v>
      </c>
      <c r="F12" s="126" t="s">
        <v>207</v>
      </c>
      <c r="G12" s="126" t="s">
        <v>204</v>
      </c>
      <c r="H12" s="126" t="s">
        <v>199</v>
      </c>
    </row>
    <row r="13" spans="1:8">
      <c r="B13" s="26" t="str">
        <v xml:space="preserve">【Clienteling】WeCom tools benchmark and feature innovation </v>
      </c>
      <c r="C13" s="26" t="str">
        <v>Qiwen MO</v>
      </c>
      <c r="D13" s="26" t="str">
        <v>Done</v>
      </c>
      <c r="F13" s="126" t="s">
        <v>208</v>
      </c>
      <c r="G13" s="126" t="s">
        <v>204</v>
      </c>
      <c r="H13" s="126" t="s">
        <v>199</v>
      </c>
    </row>
    <row r="14" spans="1:8">
      <c r="B14" s="26" t="str">
        <v>China AI omni landscape strategy playbook 2) Agentic commerce</v>
      </c>
      <c r="C14" s="26" t="str">
        <v>Wendy CHEN</v>
      </c>
      <c r="D14" s="26" t="str">
        <v>Ideation</v>
      </c>
      <c r="F14" s="126" t="s">
        <v>209</v>
      </c>
      <c r="G14" s="126" t="s">
        <v>210</v>
      </c>
      <c r="H14" s="126" t="s">
        <v>199</v>
      </c>
    </row>
    <row r="15" spans="1:8">
      <c r="B15" s="26" t="str">
        <v xml:space="preserve">Al for omni excellence - 3) Smart Search </v>
      </c>
      <c r="C15" s="26" t="str">
        <v>Wendy CHEN</v>
      </c>
      <c r="D15" s="26" t="str">
        <v>Q3-Pilot</v>
      </c>
      <c r="F15" s="126" t="s">
        <v>211</v>
      </c>
      <c r="G15" s="126" t="s">
        <v>204</v>
      </c>
      <c r="H15" s="126" t="s">
        <v>199</v>
      </c>
    </row>
    <row r="16" spans="1:8">
      <c r="B16" s="26" t="str">
        <v>Omni incentive orchestration</v>
      </c>
      <c r="C16" s="26" t="str">
        <v>Rikka CHEN</v>
      </c>
      <c r="D16" s="26" t="str">
        <v>Run</v>
      </c>
    </row>
    <row r="17" spans="2:4">
      <c r="B17" s="26" t="str">
        <v>VoC (NPS)</v>
      </c>
      <c r="C17" s="26" t="str">
        <v>Rikka CHEN</v>
      </c>
      <c r="D17" s="26" t="str">
        <v>Run</v>
      </c>
    </row>
    <row r="18" spans="2:4">
      <c r="B18" s="26" t="str">
        <v xml:space="preserve">Al training for omni-retail </v>
      </c>
      <c r="C18" s="26" t="str">
        <v>Rikka CHEN</v>
      </c>
      <c r="D18" s="26" t="str">
        <v>Q4-Scale</v>
      </c>
    </row>
    <row r="19" spans="2:4">
      <c r="B19" s="26" t="str">
        <v xml:space="preserve">Gen-AI CSC </v>
      </c>
      <c r="C19" s="26" t="str">
        <v>Qia CHEN</v>
      </c>
      <c r="D19" s="26" t="str">
        <v>Run</v>
      </c>
    </row>
    <row r="20" spans="2:4">
      <c r="B20" s="26" t="str">
        <v>GEO</v>
      </c>
      <c r="C20" s="26" t="str">
        <v>Yuanne CHANG</v>
      </c>
      <c r="D20" s="26" t="str">
        <v>Ideation</v>
      </c>
    </row>
    <row r="21" spans="2:4">
      <c r="B21" s="26"/>
      <c r="C21" s="26"/>
      <c r="D21" s="26"/>
    </row>
    <row r="22" spans="2:4">
      <c r="B22" s="26"/>
      <c r="C22" s="26"/>
      <c r="D22" s="26"/>
    </row>
    <row r="23" spans="2:4">
      <c r="B23" s="26"/>
      <c r="C23" s="26"/>
      <c r="D23" s="26"/>
    </row>
    <row r="24" spans="2:4">
      <c r="B24" s="26"/>
      <c r="C24" s="26"/>
      <c r="D24" s="26"/>
    </row>
    <row r="25" spans="2:4">
      <c r="B25" s="26"/>
      <c r="C25" s="26"/>
    </row>
    <row r="26" spans="2:4">
      <c r="B26" s="26"/>
    </row>
    <row r="27" spans="2:4">
      <c r="B27" s="26"/>
    </row>
    <row r="28" spans="2:4">
      <c r="B28" s="26"/>
    </row>
    <row r="29" spans="2:4">
      <c r="B29" s="26"/>
    </row>
  </sheetData>
  <phoneticPr fontId="1" type="noConversion"/>
  <hyperlinks>
    <hyperlink ref="A1" location="'Maison Dimension Tracking Table'!A1" display="Back &lt;-" xr:uid="{6C061A82-A405-EC46-A0C2-4391950C1A2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7980-6D32-C44B-A588-D15D29EAE01D}">
  <dimension ref="A1:E23"/>
  <sheetViews>
    <sheetView zoomScaleNormal="100"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5">
      <c r="A1" s="115" t="s">
        <v>192</v>
      </c>
    </row>
    <row r="2" spans="1:5" ht="25.5">
      <c r="B2" s="97" t="str">
        <f>'Maison Dimension Tracking Table'!I2</f>
        <v>Christine Dior Couture</v>
      </c>
    </row>
    <row r="4" spans="1:5" ht="17.45">
      <c r="B4" s="98" t="str">
        <f>'Maison Dimension Tracking Table'!I7</f>
        <v>Mars YU</v>
      </c>
      <c r="C4" s="98" t="str">
        <f>'Maison Dimension Tracking Table'!I3</f>
        <v>Total: 8</v>
      </c>
    </row>
    <row r="7" spans="1:5" s="147" customFormat="1" ht="17.45">
      <c r="B7" s="148" t="s">
        <v>212</v>
      </c>
      <c r="C7" s="148" t="s">
        <v>194</v>
      </c>
      <c r="D7" s="148" t="s">
        <v>195</v>
      </c>
      <c r="E7" s="147" t="s">
        <v>196</v>
      </c>
    </row>
    <row r="8" spans="1:5" ht="21">
      <c r="B8" s="72" t="str" cm="1">
        <f t="array" ref="B8:B20">_xlfn._xlws.FILTER('Maison Dimension Tracking Table'!E8:E40,'Maison Dimension Tracking Table'!I8:I40&lt;&gt;"")</f>
        <v>Enrich project scaling</v>
      </c>
      <c r="C8" s="26" t="str" cm="1">
        <f t="array" ref="C8:C20">_xlfn._xlws.FILTER('Maison Dimension Tracking Table'!D8:D40,'Maison Dimension Tracking Table'!I8:I40&lt;&gt;"")</f>
        <v>Mars YU</v>
      </c>
      <c r="D8" s="26" t="str" cm="1">
        <f t="array" ref="D8:D20">_xlfn._xlws.FILTER('Maison Dimension Tracking Table'!I8:I40,'Maison Dimension Tracking Table'!I8:I40&lt;&gt;"")</f>
        <v>Ideation</v>
      </c>
    </row>
    <row r="9" spans="1:5" ht="21">
      <c r="B9" s="72" t="str">
        <v>【Clienteling】Gen AI Client Knowledge</v>
      </c>
      <c r="C9" s="26" t="str">
        <v>Chenlong WANG</v>
      </c>
      <c r="D9" s="26" t="str">
        <v>Q4-Pilot</v>
      </c>
    </row>
    <row r="10" spans="1:5" ht="21">
      <c r="B10" s="72" t="str">
        <v>State of Data（June）</v>
      </c>
      <c r="C10" s="26" t="str">
        <v>Mars YU</v>
      </c>
      <c r="D10" s="26" t="str">
        <v>Done</v>
      </c>
    </row>
    <row r="11" spans="1:5" ht="21">
      <c r="B11" s="72" t="str">
        <v xml:space="preserve">【Marketing Automation 】Personalized journeys through QA migration, upgrades, and orchestration </v>
      </c>
      <c r="C11" s="26" t="str">
        <v>Qiwen MO</v>
      </c>
      <c r="D11" s="26" t="str">
        <v>Q1-Scale</v>
      </c>
    </row>
    <row r="12" spans="1:5" ht="21">
      <c r="B12" s="72" t="str">
        <v xml:space="preserve">【Clienteling】Gen AI Contextual Outreach </v>
      </c>
      <c r="C12" s="26" t="str">
        <v>Candy HOU</v>
      </c>
      <c r="D12" s="26" t="str">
        <v>Q4-Pilot</v>
      </c>
    </row>
    <row r="13" spans="1:5" ht="21">
      <c r="B13" s="72" t="str">
        <v>【Client Community】CRM upskilling and community</v>
      </c>
      <c r="C13" s="26" t="str">
        <v>Candy HOU</v>
      </c>
      <c r="D13" s="26" t="str">
        <v>Done</v>
      </c>
    </row>
    <row r="14" spans="1:5" ht="21">
      <c r="B14" s="72" t="str">
        <v xml:space="preserve">【Clienteling】WeCom tools benchmark and feature innovation </v>
      </c>
      <c r="C14" s="26" t="str">
        <v>Qiwen MO</v>
      </c>
      <c r="D14" s="26" t="str">
        <v>Done</v>
      </c>
    </row>
    <row r="15" spans="1:5" ht="21">
      <c r="B15" s="72" t="str">
        <v xml:space="preserve">Al for omni excellence - 3) Smart Search </v>
      </c>
      <c r="C15" s="26" t="str">
        <v>Wendy CHEN</v>
      </c>
      <c r="D15" s="26" t="str">
        <v>Run</v>
      </c>
    </row>
    <row r="16" spans="1:5" ht="21">
      <c r="B16" s="72" t="str">
        <v>VoC (NPS)</v>
      </c>
      <c r="C16" s="26" t="str">
        <v>Rikka CHEN</v>
      </c>
      <c r="D16" s="26" t="str">
        <v>Run</v>
      </c>
    </row>
    <row r="17" spans="2:5" ht="21">
      <c r="B17" s="72" t="str">
        <v xml:space="preserve">Gen-AI CSC </v>
      </c>
      <c r="C17" s="26" t="str">
        <v>Qia CHEN</v>
      </c>
      <c r="D17" s="26" t="str">
        <v>Q3-Scale</v>
      </c>
      <c r="E17" s="26"/>
    </row>
    <row r="18" spans="2:5" ht="21">
      <c r="B18" s="72" t="str">
        <v>GEO</v>
      </c>
      <c r="C18" s="26" t="str">
        <v>Yuanne CHANG</v>
      </c>
      <c r="D18" s="26" t="str">
        <v>Ideation</v>
      </c>
      <c r="E18" s="26"/>
    </row>
    <row r="19" spans="2:5" ht="21">
      <c r="B19" s="72" t="str">
        <v xml:space="preserve">Actionable Insights  </v>
      </c>
      <c r="C19" s="26" t="str">
        <v>Yuanne CHANG</v>
      </c>
      <c r="D19" s="26" t="str">
        <v>Ideation</v>
      </c>
      <c r="E19" s="26"/>
    </row>
    <row r="20" spans="2:5" ht="21">
      <c r="B20" s="72" t="str">
        <v>Enhanced Targeting</v>
      </c>
      <c r="C20" s="26" t="str">
        <v>Yuanne CHANG</v>
      </c>
      <c r="D20" s="26" t="str">
        <v>Ideation</v>
      </c>
      <c r="E20" s="26"/>
    </row>
    <row r="21" spans="2:5" ht="21">
      <c r="B21" s="72"/>
      <c r="C21" s="26"/>
      <c r="D21" s="26"/>
      <c r="E21" s="26"/>
    </row>
    <row r="22" spans="2:5" ht="21">
      <c r="B22" s="72"/>
      <c r="C22" s="26"/>
      <c r="D22" s="26"/>
      <c r="E22" s="26"/>
    </row>
    <row r="23" spans="2:5">
      <c r="C23" s="26"/>
      <c r="D23" s="26"/>
      <c r="E23" s="26"/>
    </row>
  </sheetData>
  <phoneticPr fontId="1" type="noConversion"/>
  <hyperlinks>
    <hyperlink ref="A1" location="'Maison Dimension Tracking Table'!A1" display="Back &lt;-" xr:uid="{16C5931E-10F9-5944-AC21-B01ED5D52371}"/>
  </hyperlink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2303-10A0-E942-9C29-1F9E6E545A4F}">
  <dimension ref="A1:F30"/>
  <sheetViews>
    <sheetView tabSelected="1" topLeftCell="B5" zoomScale="80" workbookViewId="0">
      <selection activeCell="I32" sqref="I32"/>
    </sheetView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6">
      <c r="A1" s="115" t="s">
        <v>192</v>
      </c>
    </row>
    <row r="2" spans="1:6" ht="25.5">
      <c r="B2" s="97" t="str">
        <f>'Maison Dimension Tracking Table'!J2</f>
        <v>Loro Piana</v>
      </c>
    </row>
    <row r="4" spans="1:6" ht="17.45">
      <c r="B4" s="98" t="str">
        <f>'Maison Dimension Tracking Table'!J7</f>
        <v>Rachael JIANG</v>
      </c>
      <c r="C4" s="98" t="str">
        <f>'Maison Dimension Tracking Table'!J3</f>
        <v>Total: 8</v>
      </c>
      <c r="F4" s="157"/>
    </row>
    <row r="5" spans="1:6" ht="15.6">
      <c r="F5" s="157"/>
    </row>
    <row r="6" spans="1:6" ht="15.6">
      <c r="F6" s="157"/>
    </row>
    <row r="7" spans="1:6" ht="21.6" thickBot="1">
      <c r="B7" s="96" t="s">
        <v>213</v>
      </c>
      <c r="C7" s="96" t="s">
        <v>194</v>
      </c>
      <c r="D7" s="96" t="s">
        <v>195</v>
      </c>
      <c r="F7" s="157" t="s">
        <v>214</v>
      </c>
    </row>
    <row r="8" spans="1:6" ht="21">
      <c r="B8" s="72" t="str" cm="1">
        <f t="array" ref="B8:B22">_xlfn._xlws.FILTER('Maison Dimension Tracking Table'!E8:E40,'Maison Dimension Tracking Table'!J8:J40&lt;&gt;"")</f>
        <v>Enrich project scaling</v>
      </c>
      <c r="C8" s="26" t="str" cm="1">
        <f t="array" ref="C8:C22">_xlfn._xlws.FILTER('Maison Dimension Tracking Table'!D8:D40,'Maison Dimension Tracking Table'!J8:J40&lt;&gt;"")</f>
        <v>Mars YU</v>
      </c>
      <c r="D8" s="26" t="str" cm="1">
        <f t="array" ref="D8:D22">_xlfn._xlws.FILTER('Maison Dimension Tracking Table'!J8:J40,'Maison Dimension Tracking Table'!J8:J40&lt;&gt;"")</f>
        <v>Run</v>
      </c>
      <c r="F8" s="157"/>
    </row>
    <row r="9" spans="1:6" ht="21">
      <c r="B9" s="72" t="str">
        <v xml:space="preserve">【Advanced Journey 】High potential one-timer/repeater </v>
      </c>
      <c r="C9" s="26" t="str">
        <v>Chenlong WANG</v>
      </c>
      <c r="D9" s="26" t="str">
        <v>Run</v>
      </c>
      <c r="F9" s="157"/>
    </row>
    <row r="10" spans="1:6" ht="21">
      <c r="B10" s="72" t="str">
        <v>【Advanced Journey 】Product Recom DREAM 2.0</v>
      </c>
      <c r="C10" s="26" t="str">
        <v>Chenlong WANG</v>
      </c>
      <c r="D10" s="26" t="str">
        <v>Ideation</v>
      </c>
      <c r="E10" s="26" t="s">
        <v>215</v>
      </c>
      <c r="F10" s="157" t="s">
        <v>216</v>
      </c>
    </row>
    <row r="11" spans="1:6" ht="21">
      <c r="B11" s="72" t="str">
        <v>【Clienteling】Gen AI Client Knowledge</v>
      </c>
      <c r="C11" s="26" t="str">
        <v>Chenlong WANG</v>
      </c>
      <c r="D11" s="26" t="str">
        <v>Ideation</v>
      </c>
      <c r="F11" s="157" t="s">
        <v>217</v>
      </c>
    </row>
    <row r="12" spans="1:6" ht="21">
      <c r="B12" s="72" t="str">
        <v>State of Data（June）</v>
      </c>
      <c r="C12" s="26" t="str">
        <v>Mars YU</v>
      </c>
      <c r="D12" s="26" t="str">
        <v>Done</v>
      </c>
      <c r="F12" s="157"/>
    </row>
    <row r="13" spans="1:6" ht="21">
      <c r="B13" s="72" t="str">
        <v xml:space="preserve">【Marketing Automation 】Personalized journeys through QA migration, upgrades, and orchestration </v>
      </c>
      <c r="C13" s="26" t="str">
        <v>Qiwen MO</v>
      </c>
      <c r="D13" s="26" t="str">
        <v>Q1-Scale</v>
      </c>
      <c r="F13" s="157"/>
    </row>
    <row r="14" spans="1:6" ht="21">
      <c r="B14" s="72" t="str">
        <v>【Client Community】CRM upskilling and community</v>
      </c>
      <c r="C14" s="26" t="str">
        <v>Candy HOU</v>
      </c>
      <c r="D14" s="26" t="str">
        <v>Done</v>
      </c>
      <c r="F14" s="157"/>
    </row>
    <row r="15" spans="1:6" ht="21">
      <c r="B15" s="72" t="str">
        <v xml:space="preserve">【Clienteling】WeCom tools benchmark and feature innovation </v>
      </c>
      <c r="C15" s="26" t="str">
        <v>Qiwen MO</v>
      </c>
      <c r="D15" s="26" t="str">
        <v>Done</v>
      </c>
      <c r="F15" s="157"/>
    </row>
    <row r="16" spans="1:6" ht="21">
      <c r="B16" s="72" t="str">
        <v>China AI omni landscape strategy playbook 1) Drive to Store</v>
      </c>
      <c r="C16" s="26" t="str">
        <v>Wendy CHEN</v>
      </c>
      <c r="D16" s="26" t="str">
        <v>Q4-Pilot</v>
      </c>
      <c r="F16" s="157" t="s">
        <v>218</v>
      </c>
    </row>
    <row r="17" spans="2:6" ht="21">
      <c r="B17" s="72" t="str">
        <v xml:space="preserve">Al for omni excellence - 1) Tracking Lab </v>
      </c>
      <c r="C17" s="26" t="str">
        <v>Wendy CHEN</v>
      </c>
      <c r="D17" s="26" t="str">
        <v>Run</v>
      </c>
      <c r="F17" s="157"/>
    </row>
    <row r="18" spans="2:6" ht="21">
      <c r="B18" s="72" t="str">
        <v xml:space="preserve">Al for omni excellence - 3) Smart Search </v>
      </c>
      <c r="C18" s="26" t="str">
        <v>Wendy CHEN</v>
      </c>
      <c r="D18" s="26" t="str">
        <v>Ideation</v>
      </c>
      <c r="F18" s="1" t="s">
        <v>219</v>
      </c>
    </row>
    <row r="19" spans="2:6" ht="21">
      <c r="B19" s="72" t="str">
        <v>VoC (NPS)</v>
      </c>
      <c r="C19" s="26" t="str">
        <v>Rikka CHEN</v>
      </c>
      <c r="D19" s="26" t="str">
        <v>Run</v>
      </c>
    </row>
    <row r="20" spans="2:6" ht="21">
      <c r="B20" s="72" t="str">
        <v>GEO</v>
      </c>
      <c r="C20" s="26" t="str">
        <v>Yuanne CHANG</v>
      </c>
      <c r="D20" s="26" t="str">
        <v>Q4-Pilot</v>
      </c>
      <c r="F20" s="1" t="s">
        <v>218</v>
      </c>
    </row>
    <row r="21" spans="2:6" ht="21">
      <c r="B21" s="72" t="str">
        <v xml:space="preserve">Actionable Insights  </v>
      </c>
      <c r="C21" s="26" t="str">
        <v>Yuanne CHANG</v>
      </c>
      <c r="D21" s="26" t="str">
        <v>Ideation</v>
      </c>
    </row>
    <row r="22" spans="2:6" ht="21">
      <c r="B22" s="72" t="str">
        <v>Enhanced Targeting</v>
      </c>
      <c r="C22" s="26" t="str">
        <v>Yuanne CHANG</v>
      </c>
      <c r="D22" s="26" t="str">
        <v>Ideation</v>
      </c>
    </row>
    <row r="23" spans="2:6" ht="21">
      <c r="B23" s="72"/>
      <c r="C23" s="26"/>
      <c r="D23" s="26"/>
    </row>
    <row r="24" spans="2:6" ht="21">
      <c r="B24" s="72"/>
      <c r="C24" s="26"/>
      <c r="D24" s="26"/>
      <c r="F24" s="1" t="s">
        <v>220</v>
      </c>
    </row>
    <row r="25" spans="2:6" ht="21">
      <c r="B25" s="72"/>
      <c r="C25" s="26"/>
      <c r="D25" s="26"/>
    </row>
    <row r="26" spans="2:6" ht="21">
      <c r="B26" s="72"/>
      <c r="C26" s="26"/>
      <c r="D26" s="26"/>
    </row>
    <row r="27" spans="2:6" ht="21">
      <c r="B27" s="72"/>
      <c r="C27" s="26"/>
      <c r="D27" s="26"/>
    </row>
    <row r="28" spans="2:6" ht="21">
      <c r="B28" s="72"/>
    </row>
    <row r="29" spans="2:6" ht="21">
      <c r="B29" s="72"/>
    </row>
    <row r="30" spans="2:6" ht="21">
      <c r="B30" s="72"/>
    </row>
  </sheetData>
  <phoneticPr fontId="1" type="noConversion"/>
  <hyperlinks>
    <hyperlink ref="A1" location="'Maison Dimension Tracking Table'!A1" display="Back &lt;-" xr:uid="{B3EDBC64-5F7E-3746-9AE5-A9CB1FA2BC0A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69D7-8DDA-FC43-B922-DEE78AF532AA}">
  <dimension ref="A1:H65"/>
  <sheetViews>
    <sheetView topLeftCell="A4" zoomScale="80" zoomScaleNormal="80" workbookViewId="0">
      <selection activeCell="B60" sqref="B60:B65"/>
    </sheetView>
  </sheetViews>
  <sheetFormatPr defaultColWidth="10.875" defaultRowHeight="15"/>
  <cols>
    <col min="1" max="1" width="10.875" style="1"/>
    <col min="2" max="2" width="130.375" style="1" customWidth="1"/>
    <col min="3" max="3" width="25.5" style="1" customWidth="1"/>
    <col min="4" max="16384" width="10.875" style="1"/>
  </cols>
  <sheetData>
    <row r="1" spans="1:8">
      <c r="A1" s="115" t="s">
        <v>192</v>
      </c>
    </row>
    <row r="2" spans="1:8" ht="25.5">
      <c r="B2" s="132" t="str">
        <f>'Maison Dimension Tracking Table'!K2</f>
        <v>Fendi</v>
      </c>
      <c r="C2" s="131"/>
      <c r="D2" s="131"/>
    </row>
    <row r="3" spans="1:8" ht="15.6">
      <c r="B3" s="131"/>
      <c r="C3" s="131"/>
      <c r="D3" s="131"/>
    </row>
    <row r="4" spans="1:8" ht="18">
      <c r="B4" s="133" t="str">
        <f>'Maison Dimension Tracking Table'!K7</f>
        <v>Wendy CHEN</v>
      </c>
      <c r="C4" s="133" t="str">
        <f>'Maison Dimension Tracking Table'!K3</f>
        <v>Total: 8</v>
      </c>
      <c r="D4" s="131"/>
    </row>
    <row r="5" spans="1:8" ht="15.6">
      <c r="B5" s="131"/>
      <c r="C5" s="131"/>
      <c r="D5" s="131"/>
    </row>
    <row r="6" spans="1:8" ht="15.6">
      <c r="B6" s="131"/>
      <c r="C6" s="131"/>
      <c r="D6" s="131"/>
    </row>
    <row r="7" spans="1:8" ht="21" thickBot="1">
      <c r="B7" s="134" t="s">
        <v>213</v>
      </c>
      <c r="C7" s="134" t="s">
        <v>194</v>
      </c>
      <c r="D7" s="134" t="s">
        <v>195</v>
      </c>
    </row>
    <row r="8" spans="1:8" ht="20.45">
      <c r="B8" s="135" t="str" cm="1">
        <f t="array" ref="B8:B20">_xlfn._xlws.FILTER('Maison Dimension Tracking Table'!E8:E40,'Maison Dimension Tracking Table'!K8:K40&lt;&gt;"")</f>
        <v>Enrich project scaling</v>
      </c>
      <c r="C8" s="131" t="str" cm="1">
        <f t="array" ref="C8:C20">_xlfn._xlws.FILTER('Maison Dimension Tracking Table'!D8:D40,'Maison Dimension Tracking Table'!K8:K40&lt;&gt;"")</f>
        <v>Mars YU</v>
      </c>
      <c r="D8" s="131" t="str" cm="1">
        <f t="array" ref="D8:D20">_xlfn._xlws.FILTER('Maison Dimension Tracking Table'!K8:K40,'Maison Dimension Tracking Table'!K8:K40&lt;&gt;"")</f>
        <v>Run</v>
      </c>
    </row>
    <row r="9" spans="1:8" ht="20.45">
      <c r="B9" s="135" t="str">
        <v xml:space="preserve">【Advanced Journey 】High potential one-timer/repeater </v>
      </c>
      <c r="C9" s="131" t="str">
        <v>Chenlong WANG</v>
      </c>
      <c r="D9" s="131" t="str">
        <v>Run</v>
      </c>
    </row>
    <row r="10" spans="1:8" ht="20.45">
      <c r="B10" s="135" t="str">
        <v>State of Data（June）</v>
      </c>
      <c r="C10" s="131" t="str">
        <v>Mars YU</v>
      </c>
      <c r="D10" s="131" t="str">
        <v>Done</v>
      </c>
    </row>
    <row r="11" spans="1:8" ht="20.45">
      <c r="B11" s="135" t="str">
        <v xml:space="preserve">【Marketing Automation 】Personalized journeys through QA migration, upgrades, and orchestration </v>
      </c>
      <c r="C11" s="131" t="str">
        <v>Qiwen MO</v>
      </c>
      <c r="D11" s="131" t="str">
        <v>Q2-Scale</v>
      </c>
    </row>
    <row r="12" spans="1:8" ht="20.45">
      <c r="B12" s="135" t="str">
        <v>【Client Community】CRM upskilling and community</v>
      </c>
      <c r="C12" s="131" t="str">
        <v>Candy HOU</v>
      </c>
      <c r="D12" s="131" t="str">
        <v>Done</v>
      </c>
    </row>
    <row r="13" spans="1:8" ht="20.45">
      <c r="B13" s="135" t="str">
        <v xml:space="preserve">【Clienteling】WeCom tools benchmark and feature innovation </v>
      </c>
      <c r="C13" s="131" t="str">
        <v>Qiwen MO</v>
      </c>
      <c r="D13" s="131" t="str">
        <v>Done</v>
      </c>
    </row>
    <row r="14" spans="1:8" ht="20.45">
      <c r="B14" s="135" t="str">
        <v>China AI omni landscape strategy playbook 2) Agentic commerce</v>
      </c>
      <c r="C14" s="131" t="str">
        <v>Wendy CHEN</v>
      </c>
      <c r="D14" s="131" t="str">
        <v>Q3-Pilot</v>
      </c>
    </row>
    <row r="15" spans="1:8" ht="20.45">
      <c r="B15" s="135" t="str">
        <v xml:space="preserve">Al for omni excellence - 2) Product recommendation </v>
      </c>
      <c r="C15" s="131" t="str">
        <v>Wendy CHEN</v>
      </c>
      <c r="D15" s="131" t="str">
        <v>Ideation</v>
      </c>
      <c r="H15" s="115" t="s">
        <v>192</v>
      </c>
    </row>
    <row r="16" spans="1:8" ht="20.45">
      <c r="B16" s="135" t="str">
        <v xml:space="preserve">Al for omni excellence - 3) Smart Search </v>
      </c>
      <c r="C16" s="131" t="str">
        <v>Wendy CHEN</v>
      </c>
      <c r="D16" s="131" t="str">
        <v>Ideation</v>
      </c>
    </row>
    <row r="17" spans="2:4" ht="20.45">
      <c r="B17" s="135" t="str">
        <v xml:space="preserve">Al training for omni-retail </v>
      </c>
      <c r="C17" s="131" t="str">
        <v>Rikka CHEN</v>
      </c>
      <c r="D17" s="131" t="str">
        <v>Q2-Pilot</v>
      </c>
    </row>
    <row r="18" spans="2:4" ht="20.45">
      <c r="B18" s="135" t="str">
        <v>【Gen AI Content Hub】Asset Production &amp; Distribution</v>
      </c>
      <c r="C18" s="131" t="str">
        <v>Qia CHEN</v>
      </c>
      <c r="D18" s="131" t="str">
        <v>Ideation</v>
      </c>
    </row>
    <row r="19" spans="2:4" ht="20.45">
      <c r="B19" s="135" t="str">
        <v>【Gen AI Content Hub】Asset Production &amp; Distribution - LucIA</v>
      </c>
      <c r="C19" s="131" t="str">
        <v>Qia CHEN</v>
      </c>
      <c r="D19" s="131" t="str">
        <v>Q2-Pilot</v>
      </c>
    </row>
    <row r="20" spans="2:4" ht="20.45">
      <c r="B20" s="135" t="str">
        <v>GEO</v>
      </c>
      <c r="C20" s="131" t="str">
        <v>Yuanne CHANG</v>
      </c>
      <c r="D20" s="131" t="str">
        <v>Q3-Pilot</v>
      </c>
    </row>
    <row r="21" spans="2:4" ht="20.45">
      <c r="B21" s="135"/>
      <c r="C21" s="131"/>
      <c r="D21" s="131"/>
    </row>
    <row r="22" spans="2:4" ht="20.45">
      <c r="B22" s="135"/>
      <c r="C22" s="131"/>
      <c r="D22" s="131"/>
    </row>
    <row r="23" spans="2:4" ht="20.45">
      <c r="B23" s="135"/>
      <c r="C23" s="131"/>
      <c r="D23" s="131"/>
    </row>
    <row r="24" spans="2:4" ht="20.45">
      <c r="B24" s="135"/>
      <c r="C24" s="131"/>
      <c r="D24" s="131"/>
    </row>
    <row r="25" spans="2:4" ht="20.45">
      <c r="B25" s="135"/>
      <c r="C25" s="131"/>
      <c r="D25" s="131"/>
    </row>
    <row r="26" spans="2:4" ht="20.45">
      <c r="B26" s="135"/>
      <c r="C26" s="131"/>
      <c r="D26" s="131"/>
    </row>
    <row r="27" spans="2:4" ht="20.45">
      <c r="B27" s="135"/>
      <c r="C27" s="131"/>
      <c r="D27" s="131"/>
    </row>
    <row r="28" spans="2:4" ht="15.6">
      <c r="C28" s="131"/>
      <c r="D28" s="131"/>
    </row>
    <row r="29" spans="2:4" ht="15.6">
      <c r="C29" s="131"/>
      <c r="D29" s="131"/>
    </row>
    <row r="30" spans="2:4" ht="15.6">
      <c r="C30" s="131"/>
      <c r="D30" s="131"/>
    </row>
    <row r="31" spans="2:4" ht="15.6">
      <c r="C31" s="131"/>
      <c r="D31" s="131"/>
    </row>
    <row r="32" spans="2:4" ht="15.6">
      <c r="C32" s="131"/>
      <c r="D32" s="131"/>
    </row>
    <row r="33" spans="3:4" ht="15.6">
      <c r="C33" s="131"/>
      <c r="D33" s="131"/>
    </row>
    <row r="34" spans="3:4" ht="15.6">
      <c r="C34" s="131"/>
      <c r="D34" s="131"/>
    </row>
    <row r="60" spans="2:2" ht="15.6">
      <c r="B60" s="225" t="s">
        <v>221</v>
      </c>
    </row>
    <row r="61" spans="2:2" ht="15.6">
      <c r="B61" s="225" t="s">
        <v>222</v>
      </c>
    </row>
    <row r="62" spans="2:2" ht="15.6">
      <c r="B62" s="225" t="s">
        <v>223</v>
      </c>
    </row>
    <row r="63" spans="2:2" ht="15.6">
      <c r="B63" s="225" t="s">
        <v>224</v>
      </c>
    </row>
    <row r="64" spans="2:2" ht="15.6">
      <c r="B64" s="225" t="s">
        <v>225</v>
      </c>
    </row>
    <row r="65" spans="2:2" ht="15.6">
      <c r="B65" s="225" t="s">
        <v>226</v>
      </c>
    </row>
  </sheetData>
  <phoneticPr fontId="1" type="noConversion"/>
  <hyperlinks>
    <hyperlink ref="H15" location="'Maison Dimension Tracking Table'!A1" display="Back &lt;-" xr:uid="{DB242CAE-86CB-014F-B3E9-89935EEC5786}"/>
    <hyperlink ref="A1" location="'Maison Dimension Tracking Table'!A1" display="Back &lt;-" xr:uid="{30854925-B940-F446-84ED-85C7CEA58383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C4E2-7566-4846-BADB-F278A82901F7}">
  <dimension ref="A1:G46"/>
  <sheetViews>
    <sheetView zoomScale="106" workbookViewId="0"/>
  </sheetViews>
  <sheetFormatPr defaultColWidth="10.875" defaultRowHeight="15"/>
  <cols>
    <col min="1" max="1" width="10.875" style="1"/>
    <col min="2" max="2" width="140.5" style="1" customWidth="1"/>
    <col min="3" max="3" width="25.5" style="1" customWidth="1"/>
    <col min="4" max="6" width="10.875" style="1"/>
    <col min="7" max="7" width="8.875" style="1" customWidth="1"/>
    <col min="8" max="16384" width="10.875" style="1"/>
  </cols>
  <sheetData>
    <row r="1" spans="1:7">
      <c r="A1" s="115" t="s">
        <v>192</v>
      </c>
    </row>
    <row r="2" spans="1:7" ht="25.5">
      <c r="B2" s="97" t="str">
        <f>'Maison Dimension Tracking Table'!L2</f>
        <v>Celine</v>
      </c>
    </row>
    <row r="4" spans="1:7" ht="17.45">
      <c r="B4" s="98" t="str">
        <f>'Maison Dimension Tracking Table'!L7</f>
        <v>Livia GAO</v>
      </c>
      <c r="C4" s="98" t="str">
        <f>'Maison Dimension Tracking Table'!L3</f>
        <v>Total: 11</v>
      </c>
    </row>
    <row r="6" spans="1:7">
      <c r="F6" s="239"/>
      <c r="G6" s="239"/>
    </row>
    <row r="7" spans="1:7" ht="21.6" thickBot="1">
      <c r="B7" s="96" t="s">
        <v>213</v>
      </c>
      <c r="C7" s="96" t="s">
        <v>194</v>
      </c>
      <c r="D7" s="96" t="s">
        <v>195</v>
      </c>
      <c r="F7" s="126"/>
      <c r="G7" s="126"/>
    </row>
    <row r="8" spans="1:7" ht="21">
      <c r="B8" s="72" t="str" cm="1">
        <f t="array" ref="B8:B23">_xlfn._xlws.FILTER('Maison Dimension Tracking Table'!E8:E40,'Maison Dimension Tracking Table'!L8:L40&lt;&gt;"")</f>
        <v>Enrich project scaling</v>
      </c>
      <c r="C8" s="26" t="str" cm="1">
        <f t="array" ref="C8:C23">_xlfn._xlws.FILTER('Maison Dimension Tracking Table'!D8:D40,'Maison Dimension Tracking Table'!L8:L40&lt;&gt;"")</f>
        <v>Mars YU</v>
      </c>
      <c r="D8" s="26" t="str" cm="1">
        <f t="array" ref="D8:D23">_xlfn._xlws.FILTER('Maison Dimension Tracking Table'!L8:L40,'Maison Dimension Tracking Table'!L8:L40&lt;&gt;"")</f>
        <v>Run</v>
      </c>
    </row>
    <row r="9" spans="1:7" ht="21">
      <c r="B9" s="112" t="str">
        <v xml:space="preserve">【Advanced Journey 】High potential one-timer/repeater </v>
      </c>
      <c r="C9" s="113" t="str">
        <v>Chenlong WANG</v>
      </c>
      <c r="D9" s="113" t="str">
        <v>Run</v>
      </c>
    </row>
    <row r="10" spans="1:7" ht="21">
      <c r="B10" s="72" t="str">
        <v>【Advanced Journey 】Product Recom DREAM 2.0</v>
      </c>
      <c r="C10" s="26" t="str">
        <v>Chenlong WANG</v>
      </c>
      <c r="D10" s="26" t="str">
        <v>Q4-Pilot</v>
      </c>
    </row>
    <row r="11" spans="1:7" ht="21">
      <c r="B11" s="72" t="str">
        <v>【Advanced Journey 】Total-look recommendation</v>
      </c>
      <c r="C11" s="26" t="str">
        <v>Livia GAO</v>
      </c>
      <c r="D11" s="26" t="str">
        <v>Ideation</v>
      </c>
    </row>
    <row r="12" spans="1:7" ht="21">
      <c r="B12" s="72" t="str">
        <v>State of Data（June）</v>
      </c>
      <c r="C12" s="26" t="str">
        <v>Mars YU</v>
      </c>
      <c r="D12" s="26" t="str">
        <v>Done</v>
      </c>
    </row>
    <row r="13" spans="1:7" ht="21">
      <c r="B13" s="72" t="str">
        <v xml:space="preserve">【Marketing Automation 】Personalized journeys through QA migration, upgrades, and orchestration </v>
      </c>
      <c r="C13" s="26" t="str">
        <v>Qiwen MO</v>
      </c>
      <c r="D13" s="26" t="str">
        <v>Q3-Pilot</v>
      </c>
    </row>
    <row r="14" spans="1:7" ht="21">
      <c r="B14" s="72" t="str">
        <v xml:space="preserve">【Clienteling】Gen AI Contextual Outreach </v>
      </c>
      <c r="C14" s="26" t="str">
        <v>Candy HOU</v>
      </c>
      <c r="D14" s="26" t="str">
        <v>Ideation</v>
      </c>
      <c r="F14" s="126"/>
    </row>
    <row r="15" spans="1:7" ht="21">
      <c r="B15" s="72" t="str">
        <v>【Client Community】CRM upskilling and community</v>
      </c>
      <c r="C15" s="26" t="str">
        <v>Candy HOU</v>
      </c>
      <c r="D15" s="26" t="str">
        <v>Done</v>
      </c>
    </row>
    <row r="16" spans="1:7" ht="21">
      <c r="B16" s="72" t="str">
        <v xml:space="preserve">【Clienteling】WeCom tools benchmark and feature innovation </v>
      </c>
      <c r="C16" s="26" t="str">
        <v>Qiwen MO</v>
      </c>
      <c r="D16" s="26" t="str">
        <v>Done</v>
      </c>
    </row>
    <row r="17" spans="2:6" ht="21">
      <c r="B17" s="72" t="str">
        <v>【KOS】AI solutions (scanning, content assistant, task management )</v>
      </c>
      <c r="C17" s="26" t="str">
        <v>TBD</v>
      </c>
      <c r="D17" s="26" t="str">
        <v>Ideation</v>
      </c>
      <c r="F17" s="126"/>
    </row>
    <row r="18" spans="2:6" ht="21">
      <c r="B18" s="72" t="str">
        <v xml:space="preserve">Al for omni excellence - 1) Tracking Lab </v>
      </c>
      <c r="C18" s="26" t="str">
        <v>Wendy CHEN</v>
      </c>
      <c r="D18" s="26" t="str">
        <v>Q2-Scale</v>
      </c>
    </row>
    <row r="19" spans="2:6" ht="21">
      <c r="B19" s="72" t="str">
        <v xml:space="preserve">Al for omni excellence - 2) Product recommendation </v>
      </c>
      <c r="C19" s="26" t="str">
        <v>Wendy CHEN</v>
      </c>
      <c r="D19" s="26" t="str">
        <v>Q4-Pilot</v>
      </c>
      <c r="F19" s="126"/>
    </row>
    <row r="20" spans="2:6" ht="21">
      <c r="B20" s="110" t="str">
        <v xml:space="preserve">Al for omni excellence - 3) Smart Search </v>
      </c>
      <c r="C20" s="126" t="str">
        <v>Wendy CHEN</v>
      </c>
      <c r="D20" s="126" t="str">
        <v>Ideation</v>
      </c>
    </row>
    <row r="21" spans="2:6" ht="21">
      <c r="B21" s="110" t="str">
        <v>VoC (NPS)</v>
      </c>
      <c r="C21" s="126" t="str">
        <v>Rikka CHEN</v>
      </c>
      <c r="D21" s="126" t="str">
        <v>Q3-Scale</v>
      </c>
      <c r="F21" s="126"/>
    </row>
    <row r="22" spans="2:6" ht="21">
      <c r="B22" s="72" t="str">
        <v>GEO</v>
      </c>
      <c r="C22" s="126" t="str">
        <v>Yuanne CHANG</v>
      </c>
      <c r="D22" s="126" t="str">
        <v>Q4-Pilot</v>
      </c>
    </row>
    <row r="23" spans="2:6" ht="21">
      <c r="B23" s="72" t="str">
        <v xml:space="preserve">Actionable Insights  </v>
      </c>
      <c r="C23" s="126" t="str">
        <v>Yuanne CHANG</v>
      </c>
      <c r="D23" s="126" t="str">
        <v>Ideation</v>
      </c>
    </row>
    <row r="24" spans="2:6" ht="21">
      <c r="B24" s="72"/>
      <c r="C24" s="126"/>
      <c r="D24" s="126"/>
    </row>
    <row r="25" spans="2:6" ht="21">
      <c r="B25" s="72"/>
      <c r="C25" s="126"/>
      <c r="D25" s="126"/>
    </row>
    <row r="26" spans="2:6" ht="21">
      <c r="B26" s="72"/>
      <c r="C26" s="126"/>
      <c r="D26" s="126"/>
    </row>
    <row r="27" spans="2:6" ht="21">
      <c r="B27" s="72"/>
      <c r="C27" s="126"/>
      <c r="D27" s="126"/>
      <c r="F27"/>
    </row>
    <row r="28" spans="2:6" ht="21">
      <c r="B28" s="72"/>
      <c r="C28" s="126"/>
      <c r="D28" s="126"/>
    </row>
    <row r="29" spans="2:6" ht="21">
      <c r="B29" s="72"/>
      <c r="C29" s="126"/>
      <c r="D29" s="126"/>
    </row>
    <row r="30" spans="2:6" ht="21">
      <c r="B30" s="72"/>
      <c r="C30" s="126"/>
      <c r="D30" s="126"/>
    </row>
    <row r="31" spans="2:6" ht="21">
      <c r="B31" s="72"/>
      <c r="C31" s="126"/>
      <c r="D31" s="126"/>
    </row>
    <row r="32" spans="2:6" ht="21">
      <c r="B32" s="72"/>
      <c r="C32" s="126"/>
      <c r="D32" s="126"/>
    </row>
    <row r="33" spans="2:4" ht="21">
      <c r="B33" s="72"/>
      <c r="C33" s="126"/>
      <c r="D33" s="126"/>
    </row>
    <row r="34" spans="2:4" ht="21">
      <c r="B34" s="72"/>
      <c r="C34" s="126"/>
      <c r="D34" s="126"/>
    </row>
    <row r="35" spans="2:4" ht="21">
      <c r="B35" s="72"/>
      <c r="C35" s="126"/>
      <c r="D35" s="126"/>
    </row>
    <row r="36" spans="2:4" ht="21">
      <c r="B36" s="72"/>
      <c r="C36" s="126"/>
      <c r="D36" s="126"/>
    </row>
    <row r="37" spans="2:4" ht="21">
      <c r="B37" s="72"/>
      <c r="C37" s="126"/>
      <c r="D37" s="126"/>
    </row>
    <row r="38" spans="2:4">
      <c r="C38" s="126"/>
      <c r="D38" s="126"/>
    </row>
    <row r="39" spans="2:4">
      <c r="C39" s="126"/>
      <c r="D39" s="126"/>
    </row>
    <row r="40" spans="2:4">
      <c r="C40" s="126"/>
      <c r="D40" s="126"/>
    </row>
    <row r="41" spans="2:4">
      <c r="C41" s="126"/>
      <c r="D41" s="126"/>
    </row>
    <row r="46" spans="2:4">
      <c r="B46"/>
    </row>
  </sheetData>
  <mergeCells count="1">
    <mergeCell ref="F6:G6"/>
  </mergeCells>
  <phoneticPr fontId="1" type="noConversion"/>
  <hyperlinks>
    <hyperlink ref="A1" location="'Maison Dimension Tracking Table'!A1" display="Back &lt;-" xr:uid="{9CC5C1CE-07DB-5046-BA17-285E1FD75AD9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A19E-B4B4-F448-82B2-BC4029E313AE}">
  <dimension ref="A1:E37"/>
  <sheetViews>
    <sheetView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Table'!M2</f>
        <v>Loewe</v>
      </c>
    </row>
    <row r="4" spans="1:4" ht="17.45">
      <c r="A4" s="1" t="s">
        <v>227</v>
      </c>
      <c r="B4" s="98" t="str">
        <f>'Maison Dimension Tracking Table'!M7</f>
        <v>Yuanne CHANG</v>
      </c>
      <c r="C4" s="98" t="str">
        <f>'Maison Dimension Tracking Table'!M3</f>
        <v>Total: 13</v>
      </c>
    </row>
    <row r="5" spans="1:4">
      <c r="A5" s="1" t="s">
        <v>228</v>
      </c>
      <c r="B5" s="1" t="s">
        <v>59</v>
      </c>
    </row>
    <row r="7" spans="1:4" ht="21.6" thickBot="1">
      <c r="B7" s="96" t="s">
        <v>213</v>
      </c>
      <c r="C7" s="96" t="s">
        <v>194</v>
      </c>
      <c r="D7" s="96" t="s">
        <v>195</v>
      </c>
    </row>
    <row r="8" spans="1:4" ht="21">
      <c r="B8" s="72" t="str" cm="1">
        <f t="array" ref="B8:B25">_xlfn._xlws.FILTER('Maison Dimension Tracking Table'!E8:E40,'Maison Dimension Tracking Table'!M8:M40&lt;&gt;"")</f>
        <v>Enrich project scaling</v>
      </c>
      <c r="C8" s="26" t="str" cm="1">
        <f t="array" ref="C8:C25">_xlfn._xlws.FILTER('Maison Dimension Tracking Table'!D8:D40,'Maison Dimension Tracking Table'!M8:M40&lt;&gt;"")</f>
        <v>Mars YU</v>
      </c>
      <c r="D8" s="26" t="str" cm="1">
        <f t="array" ref="D8:D25">_xlfn._xlws.FILTER('Maison Dimension Tracking Table'!M8:M40,'Maison Dimension Tracking Table'!M8:M40&lt;&gt;"")</f>
        <v>Run</v>
      </c>
    </row>
    <row r="9" spans="1:4" ht="21">
      <c r="B9" s="72" t="str">
        <v xml:space="preserve">【Advanced Journey 】High potential one-timer/repeater </v>
      </c>
      <c r="C9" s="26" t="str">
        <v>Chenlong WANG</v>
      </c>
      <c r="D9" s="26" t="str">
        <v>Run</v>
      </c>
    </row>
    <row r="10" spans="1:4" ht="21">
      <c r="B10" s="72" t="str">
        <v>【Advanced Journey 】High potential VIC detection</v>
      </c>
      <c r="C10" s="26" t="str">
        <v>Chenlong WANG</v>
      </c>
      <c r="D10" s="26" t="str">
        <v>Q3-Scale</v>
      </c>
    </row>
    <row r="11" spans="1:4" ht="21">
      <c r="B11" s="72" t="str">
        <v>【Advanced Journey 】Product Recom DREAM 2.0</v>
      </c>
      <c r="C11" s="26" t="str">
        <v>Chenlong WANG</v>
      </c>
      <c r="D11" s="26" t="str">
        <v>Q4-Pilot</v>
      </c>
    </row>
    <row r="12" spans="1:4" ht="21">
      <c r="B12" s="72" t="str">
        <v>【Advanced Journey 】Total-look recommendation</v>
      </c>
      <c r="C12" s="26" t="str">
        <v>Livia GAO</v>
      </c>
      <c r="D12" s="26" t="str">
        <v>Q4-Pilot</v>
      </c>
    </row>
    <row r="13" spans="1:4" ht="21">
      <c r="B13" s="72" t="str">
        <v>State of Data（June）</v>
      </c>
      <c r="C13" s="26" t="str">
        <v>Mars YU</v>
      </c>
      <c r="D13" s="26" t="str">
        <v>Done</v>
      </c>
    </row>
    <row r="14" spans="1:4" ht="21">
      <c r="B14" s="72" t="str">
        <v xml:space="preserve">【Marketing Automation 】Personalized journeys through QA migration, upgrades, and orchestration </v>
      </c>
      <c r="C14" s="26" t="str">
        <v>Qiwen MO</v>
      </c>
      <c r="D14" s="26" t="str">
        <v>Q4-Pilot</v>
      </c>
    </row>
    <row r="15" spans="1:4" ht="21">
      <c r="B15" s="72" t="str">
        <v>【Client Community】CRM upskilling and community</v>
      </c>
      <c r="C15" s="26" t="str">
        <v>Candy HOU</v>
      </c>
      <c r="D15" s="26" t="str">
        <v>Done</v>
      </c>
    </row>
    <row r="16" spans="1:4" ht="21">
      <c r="B16" s="72" t="str">
        <v xml:space="preserve">【Clienteling】WeCom tools benchmark and feature innovation </v>
      </c>
      <c r="C16" s="26" t="str">
        <v>Qiwen MO</v>
      </c>
      <c r="D16" s="26" t="str">
        <v>Done</v>
      </c>
    </row>
    <row r="17" spans="2:5" ht="21">
      <c r="B17" s="72" t="str">
        <v>【KOS】AI solutions (scanning, content assistant, task management )</v>
      </c>
      <c r="C17" s="26" t="str">
        <v>TBD</v>
      </c>
      <c r="D17" s="26" t="str">
        <v>Ideation</v>
      </c>
    </row>
    <row r="18" spans="2:5" ht="21">
      <c r="B18" s="72" t="str">
        <v>China AI omni landscape strategy playbook 2) Agentic commerce</v>
      </c>
      <c r="C18" s="26" t="str">
        <v>Wendy CHEN</v>
      </c>
      <c r="D18" s="26" t="str">
        <v>Ideation</v>
      </c>
    </row>
    <row r="19" spans="2:5" ht="21">
      <c r="B19" s="72" t="str">
        <v xml:space="preserve">Al for omni excellence - 1) Tracking Lab </v>
      </c>
      <c r="C19" s="26" t="str">
        <v>Wendy CHEN</v>
      </c>
      <c r="D19" s="26" t="str">
        <v>Ideation</v>
      </c>
    </row>
    <row r="20" spans="2:5" ht="21">
      <c r="B20" s="72" t="str">
        <v xml:space="preserve">Al for omni excellence - 2) Product recommendation </v>
      </c>
      <c r="C20" s="26" t="str">
        <v>Wendy CHEN</v>
      </c>
      <c r="D20" s="26" t="str">
        <v>Q4-Pilot</v>
      </c>
    </row>
    <row r="21" spans="2:5" ht="21">
      <c r="B21" s="72" t="str">
        <v>VoC (NPS)</v>
      </c>
      <c r="C21" s="26" t="str">
        <v>Rikka CHEN</v>
      </c>
      <c r="D21" s="26" t="str">
        <v>Q4-Scale</v>
      </c>
    </row>
    <row r="22" spans="2:5" ht="21">
      <c r="B22" s="72" t="str">
        <v xml:space="preserve">Al training for omni-retail </v>
      </c>
      <c r="C22" s="26" t="str">
        <v>Rikka CHEN</v>
      </c>
      <c r="D22" s="26" t="str">
        <v>Ideation</v>
      </c>
      <c r="E22" s="1" t="s">
        <v>229</v>
      </c>
    </row>
    <row r="23" spans="2:5" ht="21">
      <c r="B23" s="72" t="str">
        <v>GEO</v>
      </c>
      <c r="C23" s="26" t="str">
        <v>Yuanne CHANG</v>
      </c>
      <c r="D23" s="26" t="str">
        <v>Q3-Pilot</v>
      </c>
    </row>
    <row r="24" spans="2:5" ht="21">
      <c r="B24" s="72" t="str">
        <v xml:space="preserve">Actionable Insights  </v>
      </c>
      <c r="C24" s="26" t="str">
        <v>Yuanne CHANG</v>
      </c>
      <c r="D24" s="26" t="str">
        <v>Q3-Pilot</v>
      </c>
    </row>
    <row r="25" spans="2:5" ht="21">
      <c r="B25" s="72" t="str">
        <v>Enhanced Targeting</v>
      </c>
      <c r="C25" s="26" t="str">
        <v>Yuanne CHANG</v>
      </c>
      <c r="D25" s="26" t="str">
        <v>Q3-Pilot</v>
      </c>
    </row>
    <row r="26" spans="2:5" ht="21">
      <c r="B26" s="72"/>
      <c r="C26" s="26"/>
      <c r="D26" s="26"/>
    </row>
    <row r="27" spans="2:5" ht="21">
      <c r="B27" s="72"/>
      <c r="C27" s="26"/>
      <c r="D27" s="26"/>
    </row>
    <row r="28" spans="2:5" ht="21">
      <c r="B28" s="72"/>
      <c r="C28" s="26"/>
      <c r="D28" s="26"/>
    </row>
    <row r="29" spans="2:5" ht="21">
      <c r="B29" s="72"/>
      <c r="C29" s="26"/>
      <c r="D29" s="26"/>
    </row>
    <row r="30" spans="2:5" ht="21">
      <c r="B30" s="72"/>
      <c r="C30" s="26"/>
      <c r="D30" s="26"/>
    </row>
    <row r="31" spans="2:5" ht="21">
      <c r="B31" s="72"/>
      <c r="C31" s="26"/>
      <c r="D31" s="26"/>
    </row>
    <row r="32" spans="2:5" ht="21">
      <c r="B32" s="72"/>
      <c r="C32" s="26"/>
      <c r="D32" s="26"/>
    </row>
    <row r="33" spans="2:4" ht="21">
      <c r="B33" s="72"/>
      <c r="C33" s="26"/>
      <c r="D33" s="26"/>
    </row>
    <row r="34" spans="2:4" ht="21">
      <c r="B34" s="72"/>
      <c r="C34" s="26"/>
      <c r="D34" s="26"/>
    </row>
    <row r="35" spans="2:4" ht="21">
      <c r="B35" s="72"/>
      <c r="C35" s="26"/>
      <c r="D35" s="26"/>
    </row>
    <row r="36" spans="2:4">
      <c r="C36" s="26"/>
      <c r="D36" s="26"/>
    </row>
    <row r="37" spans="2:4">
      <c r="C37" s="26"/>
      <c r="D37" s="26"/>
    </row>
  </sheetData>
  <phoneticPr fontId="1" type="noConversion"/>
  <hyperlinks>
    <hyperlink ref="A1" location="'Maison Dimension Tracking Table'!A1" display="Back &lt;-" xr:uid="{7FB5BABC-3DBE-3C46-8FD7-7F030B848C9D}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BF8C8-1732-DB4E-A9A3-6D54B0FFC55E}">
  <dimension ref="A1:AG94"/>
  <sheetViews>
    <sheetView workbookViewId="0">
      <selection activeCell="J14" sqref="J14"/>
    </sheetView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Table'!N2</f>
        <v xml:space="preserve">Givenchy </v>
      </c>
    </row>
    <row r="4" spans="1:4" ht="17.45">
      <c r="B4" s="98" t="str">
        <f>'Maison Dimension Tracking Table'!N7</f>
        <v>Xintong YAN</v>
      </c>
      <c r="C4" s="98" t="str">
        <f>'Maison Dimension Tracking Table'!N3</f>
        <v>Total: 3</v>
      </c>
    </row>
    <row r="7" spans="1:4" ht="21.6" thickBot="1">
      <c r="B7" s="96" t="s">
        <v>213</v>
      </c>
      <c r="C7" s="96" t="s">
        <v>194</v>
      </c>
      <c r="D7" s="96" t="s">
        <v>195</v>
      </c>
    </row>
    <row r="8" spans="1:4" ht="21">
      <c r="B8" s="72" t="str" cm="1">
        <f t="array" ref="B8:B12">_xlfn._xlws.FILTER('Maison Dimension Tracking Table'!E8:E40,'Maison Dimension Tracking Table'!N8:N40&lt;&gt;"")</f>
        <v>【Advanced Journey 】High potential propensity for collection</v>
      </c>
      <c r="C8" s="26" t="str" cm="1">
        <f t="array" ref="C8:C12">_xlfn._xlws.FILTER('Maison Dimension Tracking Table'!D8:D40,'Maison Dimension Tracking Table'!N8:N40&lt;&gt;"")</f>
        <v>Chenlong WANG</v>
      </c>
      <c r="D8" s="26" t="str" cm="1">
        <f t="array" ref="D8:D12">_xlfn._xlws.FILTER('Maison Dimension Tracking Table'!N8:N40,'Maison Dimension Tracking Table'!N8:N40&lt;&gt;"")</f>
        <v>Done</v>
      </c>
    </row>
    <row r="9" spans="1:4" ht="21">
      <c r="B9" s="72" t="str">
        <v xml:space="preserve">【Marketing Automation 】Personalized journeys through QA migration, upgrades, and orchestration </v>
      </c>
      <c r="C9" s="26" t="str">
        <v>Qiwen MO</v>
      </c>
      <c r="D9" s="26" t="str">
        <v>Q4-Pilot</v>
      </c>
    </row>
    <row r="10" spans="1:4" ht="21">
      <c r="B10" s="72" t="str">
        <v>China AI omni landscape strategy playbook 2) Agentic commerce</v>
      </c>
      <c r="C10" s="26" t="str">
        <v>Wendy CHEN</v>
      </c>
      <c r="D10" s="26" t="str">
        <v>Ideation</v>
      </c>
    </row>
    <row r="11" spans="1:4" ht="21">
      <c r="B11" s="72" t="str">
        <v>【Gen AI Content Hub】Asset Production &amp; Distribution</v>
      </c>
      <c r="C11" s="26" t="str">
        <v>Qia CHEN</v>
      </c>
      <c r="D11" s="26" t="str">
        <v>Run</v>
      </c>
    </row>
    <row r="12" spans="1:4" ht="21">
      <c r="B12" s="72" t="str">
        <v>【Gen AI Content Hub】Asset Production &amp; Distribution - LucIA</v>
      </c>
      <c r="C12" s="26" t="str">
        <v>Qia CHEN</v>
      </c>
      <c r="D12" s="26" t="str">
        <v>Q2-Pilot</v>
      </c>
    </row>
    <row r="13" spans="1:4" ht="21">
      <c r="B13" s="72"/>
      <c r="C13" s="26"/>
      <c r="D13" s="26"/>
    </row>
    <row r="14" spans="1:4" ht="21">
      <c r="B14" s="72"/>
      <c r="C14" s="26"/>
      <c r="D14" s="26"/>
    </row>
    <row r="15" spans="1:4" ht="21">
      <c r="B15" s="72"/>
      <c r="C15" s="26"/>
      <c r="D15" s="26"/>
    </row>
    <row r="16" spans="1:4" ht="21">
      <c r="B16" s="72"/>
      <c r="C16" s="26"/>
      <c r="D16" s="26"/>
    </row>
    <row r="61" spans="5:33">
      <c r="E61" s="123"/>
      <c r="F61" s="123"/>
      <c r="G61" s="123"/>
      <c r="H61" s="123"/>
      <c r="I61" s="123"/>
      <c r="J61" s="123"/>
      <c r="K61" s="123"/>
      <c r="L61" s="123"/>
      <c r="M61" s="123"/>
      <c r="O61" s="123"/>
      <c r="P61" s="123"/>
      <c r="Q61" s="123"/>
      <c r="R61" s="123"/>
      <c r="S61" s="123"/>
      <c r="T61" s="123"/>
      <c r="U61" s="123"/>
      <c r="V61" s="123"/>
      <c r="W61" s="123"/>
      <c r="Y61" s="123"/>
      <c r="Z61" s="123"/>
      <c r="AA61" s="123"/>
      <c r="AB61" s="123"/>
      <c r="AC61" s="123"/>
      <c r="AD61" s="123"/>
      <c r="AE61" s="123"/>
      <c r="AF61" s="123"/>
      <c r="AG61" s="123"/>
    </row>
    <row r="62" spans="5:33">
      <c r="E62" s="123" t="s">
        <v>230</v>
      </c>
      <c r="F62" s="123"/>
      <c r="G62" s="123" t="s">
        <v>231</v>
      </c>
      <c r="H62" s="123"/>
      <c r="I62" s="123"/>
      <c r="J62" s="123"/>
      <c r="K62" s="123"/>
      <c r="L62" s="123"/>
      <c r="M62" s="123"/>
      <c r="O62" s="123"/>
      <c r="P62" s="123"/>
      <c r="Q62" s="123" t="s">
        <v>115</v>
      </c>
      <c r="R62" s="123"/>
      <c r="S62" s="123"/>
      <c r="T62" s="123"/>
      <c r="U62" s="123"/>
      <c r="V62" s="123"/>
      <c r="W62" s="123"/>
      <c r="Y62" s="123" t="s">
        <v>232</v>
      </c>
      <c r="Z62" s="123"/>
      <c r="AA62" s="123"/>
      <c r="AB62" s="123"/>
      <c r="AC62" s="123"/>
      <c r="AD62" s="123"/>
      <c r="AE62" s="123"/>
      <c r="AF62" s="123"/>
      <c r="AG62" s="123"/>
    </row>
    <row r="63" spans="5:33">
      <c r="E63" s="123"/>
      <c r="F63" s="123"/>
      <c r="G63" s="123"/>
      <c r="H63" s="123"/>
      <c r="I63" s="123"/>
      <c r="J63" s="123"/>
      <c r="K63" s="123"/>
      <c r="L63" s="123"/>
      <c r="M63" s="123"/>
      <c r="O63" s="123"/>
      <c r="P63" s="123"/>
      <c r="Q63" s="123"/>
      <c r="R63" s="123"/>
      <c r="S63" s="123"/>
      <c r="T63" s="123"/>
      <c r="U63" s="123"/>
      <c r="V63" s="123"/>
      <c r="W63" s="123"/>
      <c r="Y63" s="123"/>
      <c r="Z63" s="123"/>
      <c r="AA63" s="123"/>
      <c r="AB63" s="123"/>
      <c r="AC63" s="123"/>
      <c r="AD63" s="123"/>
      <c r="AE63" s="123"/>
      <c r="AF63" s="123"/>
      <c r="AG63" s="123"/>
    </row>
    <row r="86" spans="2:2">
      <c r="B86" s="1" t="s">
        <v>233</v>
      </c>
    </row>
    <row r="88" spans="2:2">
      <c r="B88" s="1" t="s">
        <v>234</v>
      </c>
    </row>
    <row r="89" spans="2:2">
      <c r="B89" s="1" t="s">
        <v>235</v>
      </c>
    </row>
    <row r="90" spans="2:2">
      <c r="B90" s="1" t="s">
        <v>236</v>
      </c>
    </row>
    <row r="91" spans="2:2">
      <c r="B91" s="1" t="s">
        <v>237</v>
      </c>
    </row>
    <row r="92" spans="2:2">
      <c r="B92" s="1" t="s">
        <v>238</v>
      </c>
    </row>
    <row r="93" spans="2:2">
      <c r="B93" s="1" t="s">
        <v>239</v>
      </c>
    </row>
    <row r="94" spans="2:2">
      <c r="B94" s="1" t="s">
        <v>240</v>
      </c>
    </row>
  </sheetData>
  <phoneticPr fontId="1" type="noConversion"/>
  <hyperlinks>
    <hyperlink ref="A1" location="'Maison Dimension Tracking Table'!A1" display="Back &lt;-" xr:uid="{599D2DD7-165B-E54C-8F0A-CCE66AFD4142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2BBD-998A-EF4C-AF6A-A7C205686750}">
  <dimension ref="A1:D16"/>
  <sheetViews>
    <sheetView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Table'!O2</f>
        <v>Kenzo</v>
      </c>
    </row>
    <row r="4" spans="1:4" ht="17.45">
      <c r="B4" s="98" t="str">
        <f>'Maison Dimension Tracking Table'!O7</f>
        <v>TBD</v>
      </c>
      <c r="C4" s="98" t="str">
        <f>'Maison Dimension Tracking Table'!O3</f>
        <v>Total: 0</v>
      </c>
    </row>
    <row r="7" spans="1:4" ht="21.6" thickBot="1">
      <c r="B7" s="96" t="s">
        <v>213</v>
      </c>
      <c r="C7" s="96" t="s">
        <v>194</v>
      </c>
      <c r="D7" s="96" t="s">
        <v>195</v>
      </c>
    </row>
    <row r="8" spans="1:4" ht="21">
      <c r="B8" s="72" t="str" cm="1">
        <f t="array" ref="B8">_xlfn._xlws.FILTER('Maison Dimension Tracking Table'!E8:E40,'Maison Dimension Tracking Table'!O8:O40&lt;&gt;"")</f>
        <v>【Client Community】CRM upskilling and community</v>
      </c>
      <c r="C8" s="26" t="str" cm="1">
        <f t="array" ref="C8">_xlfn._xlws.FILTER('Maison Dimension Tracking Table'!D8:D40,'Maison Dimension Tracking Table'!O8:O40&lt;&gt;"")</f>
        <v>Candy HOU</v>
      </c>
      <c r="D8" s="26" cm="1">
        <f t="array" ref="D8">_xlfn._xlws.FILTER('Maison Dimension Tracking Table'!N8:N40,'Maison Dimension Tracking Table'!O8:O40&lt;&gt;"")</f>
        <v>0</v>
      </c>
    </row>
    <row r="9" spans="1:4" ht="21">
      <c r="B9" s="72"/>
      <c r="C9" s="26"/>
      <c r="D9" s="26"/>
    </row>
    <row r="10" spans="1:4" ht="21">
      <c r="B10" s="72"/>
      <c r="C10" s="26"/>
      <c r="D10" s="26"/>
    </row>
    <row r="11" spans="1:4" ht="21">
      <c r="B11" s="72"/>
      <c r="C11" s="26"/>
      <c r="D11" s="26"/>
    </row>
    <row r="12" spans="1:4" ht="21">
      <c r="B12" s="72"/>
      <c r="C12" s="26"/>
      <c r="D12" s="26"/>
    </row>
    <row r="13" spans="1:4" ht="21">
      <c r="B13" s="72"/>
      <c r="C13" s="26"/>
      <c r="D13" s="26"/>
    </row>
    <row r="14" spans="1:4" ht="21">
      <c r="B14" s="72"/>
      <c r="C14" s="26"/>
      <c r="D14" s="26"/>
    </row>
    <row r="15" spans="1:4" ht="21">
      <c r="B15" s="72"/>
      <c r="C15" s="26"/>
      <c r="D15" s="26"/>
    </row>
    <row r="16" spans="1:4" ht="21">
      <c r="B16" s="72"/>
      <c r="C16" s="26"/>
      <c r="D16" s="26"/>
    </row>
  </sheetData>
  <phoneticPr fontId="1" type="noConversion"/>
  <hyperlinks>
    <hyperlink ref="A1" location="'Maison Dimension Tracking Table'!A1" display="Back &lt;-" xr:uid="{5DEEA8DE-DD07-BB4C-8617-93CE850830A2}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77AD-653B-A24B-B876-63E8546CEC4D}">
  <dimension ref="A1:D48"/>
  <sheetViews>
    <sheetView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Table'!P2</f>
        <v>Berluti</v>
      </c>
    </row>
    <row r="4" spans="1:4" ht="17.45">
      <c r="B4" s="98" t="str">
        <f>'Maison Dimension Tracking Table'!P7</f>
        <v>Yuanne CHANG</v>
      </c>
      <c r="C4" s="98" t="str">
        <f>'Maison Dimension Tracking Table'!P3</f>
        <v>Total: 3</v>
      </c>
    </row>
    <row r="7" spans="1:4" ht="21.6" thickBot="1">
      <c r="B7" s="96" t="s">
        <v>213</v>
      </c>
      <c r="C7" s="96" t="s">
        <v>194</v>
      </c>
      <c r="D7" s="96" t="s">
        <v>195</v>
      </c>
    </row>
    <row r="8" spans="1:4" ht="21">
      <c r="B8" s="72" t="str" cm="1">
        <f t="array" ref="B8:B12">_xlfn._xlws.FILTER('Maison Dimension Tracking Table'!E8:E40,'Maison Dimension Tracking Table'!P8:P40&lt;&gt;"")</f>
        <v>Enrich project scaling</v>
      </c>
      <c r="C8" s="26" t="str" cm="1">
        <f t="array" ref="C8:C12">_xlfn._xlws.FILTER('Maison Dimension Tracking Table'!D8:D40,'Maison Dimension Tracking Table'!P8:P40&lt;&gt;"")</f>
        <v>Mars YU</v>
      </c>
      <c r="D8" s="26" t="str" cm="1">
        <f t="array" ref="D8:D12">_xlfn._xlws.FILTER('Maison Dimension Tracking Table'!P8:P40,'Maison Dimension Tracking Table'!P8:P40&lt;&gt;"")</f>
        <v>Q2-Pilot</v>
      </c>
    </row>
    <row r="9" spans="1:4" ht="21">
      <c r="B9" s="72" t="str">
        <v>【Client Community】CRM upskilling and community</v>
      </c>
      <c r="C9" s="26" t="str">
        <v>Candy HOU</v>
      </c>
      <c r="D9" s="26" t="str">
        <v>Done</v>
      </c>
    </row>
    <row r="10" spans="1:4" ht="21">
      <c r="B10" s="72" t="str">
        <v xml:space="preserve">【Clienteling】WeCom tools benchmark and feature innovation </v>
      </c>
      <c r="C10" s="26" t="str">
        <v>Qiwen MO</v>
      </c>
      <c r="D10" s="26" t="str">
        <v>Done</v>
      </c>
    </row>
    <row r="11" spans="1:4" ht="21">
      <c r="B11" s="72" t="str">
        <v>【Gen AI Content Hub】Asset Production &amp; Distribution</v>
      </c>
      <c r="C11" s="26" t="str">
        <v>Qia CHEN</v>
      </c>
      <c r="D11" s="26" t="str">
        <v>Ideation</v>
      </c>
    </row>
    <row r="12" spans="1:4" ht="21">
      <c r="B12" s="72" t="str">
        <v>【Gen AI Content Hub】Asset Production &amp; Distribution - LucIA</v>
      </c>
      <c r="C12" s="26" t="str">
        <v>Qia CHEN</v>
      </c>
      <c r="D12" s="26" t="str">
        <v>Q2-Pilot</v>
      </c>
    </row>
    <row r="13" spans="1:4" ht="21">
      <c r="B13" s="72"/>
      <c r="C13" s="26"/>
      <c r="D13" s="26"/>
    </row>
    <row r="14" spans="1:4" ht="21">
      <c r="B14" s="110" t="s">
        <v>241</v>
      </c>
      <c r="C14" s="110"/>
      <c r="D14" s="26"/>
    </row>
    <row r="15" spans="1:4">
      <c r="B15" s="1" t="s">
        <v>242</v>
      </c>
      <c r="D15" s="26"/>
    </row>
    <row r="16" spans="1:4">
      <c r="C16" s="26"/>
      <c r="D16" s="26"/>
    </row>
    <row r="17" spans="2:2" ht="21">
      <c r="B17" s="110" t="s">
        <v>243</v>
      </c>
    </row>
    <row r="18" spans="2:2">
      <c r="B18" s="1" t="s">
        <v>244</v>
      </c>
    </row>
    <row r="19" spans="2:2">
      <c r="B19" s="1" t="s">
        <v>245</v>
      </c>
    </row>
    <row r="22" spans="2:2" ht="21">
      <c r="B22" s="110" t="s">
        <v>246</v>
      </c>
    </row>
    <row r="24" spans="2:2" ht="21">
      <c r="B24" s="72"/>
    </row>
    <row r="48" spans="2:2">
      <c r="B48" s="1" t="s">
        <v>247</v>
      </c>
    </row>
  </sheetData>
  <phoneticPr fontId="1" type="noConversion"/>
  <hyperlinks>
    <hyperlink ref="A1" location="'Maison Dimension Tracking Table'!A1" display="Back &lt;-" xr:uid="{84B80D28-3861-D146-9316-65B034721063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BD43-1A28-2D4F-8923-13CD1AA51A6F}">
  <dimension ref="A1:D16"/>
  <sheetViews>
    <sheetView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Table'!Q2</f>
        <v>Marc Jocobs</v>
      </c>
    </row>
    <row r="4" spans="1:4" ht="17.45">
      <c r="B4" s="98" t="str">
        <f>'Maison Dimension Tracking Table'!Q7</f>
        <v>TBD</v>
      </c>
      <c r="C4" s="98" t="str">
        <f>'Maison Dimension Tracking Table'!Q3</f>
        <v>Total: 0</v>
      </c>
    </row>
    <row r="7" spans="1:4" ht="21.6" thickBot="1">
      <c r="B7" s="96" t="s">
        <v>213</v>
      </c>
      <c r="C7" s="96" t="s">
        <v>194</v>
      </c>
      <c r="D7" s="96" t="s">
        <v>195</v>
      </c>
    </row>
    <row r="8" spans="1:4" ht="21">
      <c r="B8" s="72" t="e" cm="1" vm="1">
        <f t="array" ref="B8">_xlfn._xlws.FILTER('Maison Dimension Tracking Table'!E8:E40,'Maison Dimension Tracking Table'!Q8:Q40&lt;&gt;"")</f>
        <v>#VALUE!</v>
      </c>
      <c r="C8" s="26" t="e" cm="1" vm="1">
        <f t="array" ref="C8">_xlfn._xlws.FILTER('Maison Dimension Tracking Table'!D8:D40,'Maison Dimension Tracking Table'!Q8:Q40&lt;&gt;"")</f>
        <v>#VALUE!</v>
      </c>
      <c r="D8" s="26" t="e" cm="1" vm="1">
        <f t="array" ref="D8">_xlfn._xlws.FILTER('Maison Dimension Tracking Table'!Q8:Q40,'Maison Dimension Tracking Table'!Q8:Q40&lt;&gt;"")</f>
        <v>#VALUE!</v>
      </c>
    </row>
    <row r="9" spans="1:4" ht="21">
      <c r="B9" s="72"/>
      <c r="C9" s="26"/>
      <c r="D9" s="26"/>
    </row>
    <row r="10" spans="1:4" ht="21">
      <c r="B10" s="72"/>
      <c r="C10" s="26"/>
      <c r="D10" s="26"/>
    </row>
    <row r="11" spans="1:4" ht="21">
      <c r="B11" s="72"/>
      <c r="C11" s="26"/>
      <c r="D11" s="26"/>
    </row>
    <row r="12" spans="1:4" ht="21">
      <c r="B12" s="72"/>
      <c r="C12" s="26"/>
      <c r="D12" s="26"/>
    </row>
    <row r="13" spans="1:4" ht="21">
      <c r="B13" s="72"/>
      <c r="C13" s="26"/>
      <c r="D13" s="26"/>
    </row>
    <row r="14" spans="1:4" ht="21">
      <c r="B14" s="72"/>
      <c r="C14" s="26"/>
      <c r="D14" s="26"/>
    </row>
    <row r="15" spans="1:4" ht="21">
      <c r="B15" s="72"/>
      <c r="C15" s="26"/>
      <c r="D15" s="26"/>
    </row>
    <row r="16" spans="1:4" ht="21">
      <c r="B16" s="72"/>
      <c r="C16" s="26"/>
      <c r="D16" s="26"/>
    </row>
  </sheetData>
  <phoneticPr fontId="1" type="noConversion"/>
  <hyperlinks>
    <hyperlink ref="A1" location="'Maison Dimension Tracking Table'!A1" display="Back &lt;-" xr:uid="{AD425F9F-1D9B-FB41-B588-D1160350D6D1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F602-3FB1-4B44-B522-5DC7B8429CEF}">
  <dimension ref="A1:D17"/>
  <sheetViews>
    <sheetView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Table'!R2</f>
        <v>Rimowa</v>
      </c>
    </row>
    <row r="4" spans="1:4" ht="17.45">
      <c r="B4" s="98" t="str">
        <f>'Maison Dimension Tracking Table'!R7</f>
        <v>Wendy CHEN</v>
      </c>
      <c r="C4" s="98" t="str">
        <f>'Maison Dimension Tracking Table'!R3</f>
        <v>Total: 7</v>
      </c>
    </row>
    <row r="7" spans="1:4" ht="21.6" thickBot="1">
      <c r="B7" s="96" t="s">
        <v>213</v>
      </c>
      <c r="C7" s="96" t="s">
        <v>194</v>
      </c>
      <c r="D7" s="96" t="s">
        <v>195</v>
      </c>
    </row>
    <row r="8" spans="1:4" ht="21">
      <c r="B8" s="72" t="str" cm="1">
        <f t="array" ref="B8:B17">_xlfn._xlws.FILTER('Maison Dimension Tracking Table'!E8:E40,'Maison Dimension Tracking Table'!R8:R40&lt;&gt;"")</f>
        <v>Enrich project scaling</v>
      </c>
      <c r="C8" s="26" t="str" cm="1">
        <f t="array" ref="C8:C17">_xlfn._xlws.FILTER('Maison Dimension Tracking Table'!D8:D40,'Maison Dimension Tracking Table'!R8:R40&lt;&gt;"")</f>
        <v>Mars YU</v>
      </c>
      <c r="D8" s="26" t="str" cm="1">
        <f t="array" ref="D8:D17">_xlfn._xlws.FILTER('Maison Dimension Tracking Table'!R8:R40,'Maison Dimension Tracking Table'!R8:R40&lt;&gt;"")</f>
        <v>Ideation</v>
      </c>
    </row>
    <row r="9" spans="1:4" ht="21">
      <c r="B9" s="72" t="str">
        <v xml:space="preserve">【Clienteling】Gen AI Contextual Outreach </v>
      </c>
      <c r="C9" s="26" t="str">
        <v>Candy HOU</v>
      </c>
      <c r="D9" s="26" t="str">
        <v>Ideation</v>
      </c>
    </row>
    <row r="10" spans="1:4" ht="21">
      <c r="B10" s="72" t="str">
        <v>【Client Community】CRM upskilling and community</v>
      </c>
      <c r="C10" s="26" t="str">
        <v>Candy HOU</v>
      </c>
      <c r="D10" s="26" t="str">
        <v>Done</v>
      </c>
    </row>
    <row r="11" spans="1:4" ht="21">
      <c r="B11" s="72" t="str">
        <v xml:space="preserve">【Clienteling】WeCom tools benchmark and feature innovation </v>
      </c>
      <c r="C11" s="26" t="str">
        <v>Qiwen MO</v>
      </c>
      <c r="D11" s="26" t="str">
        <v>Done</v>
      </c>
    </row>
    <row r="12" spans="1:4" ht="21">
      <c r="B12" s="72" t="str">
        <v>China AI omni landscape strategy playbook 2) Agentic commerce</v>
      </c>
      <c r="C12" s="26" t="str">
        <v>Wendy CHEN</v>
      </c>
      <c r="D12" s="26" t="str">
        <v>Q4-Pilot</v>
      </c>
    </row>
    <row r="13" spans="1:4" ht="21">
      <c r="B13" s="72" t="str">
        <v xml:space="preserve">Al for omni excellence - 2) Product recommendation </v>
      </c>
      <c r="C13" s="26" t="str">
        <v>Wendy CHEN</v>
      </c>
      <c r="D13" s="26" t="str">
        <v>Ideation</v>
      </c>
    </row>
    <row r="14" spans="1:4" ht="21">
      <c r="B14" s="72" t="str">
        <v xml:space="preserve">Al for omni excellence - 3) Smart Search </v>
      </c>
      <c r="C14" s="26" t="str">
        <v>Wendy CHEN</v>
      </c>
      <c r="D14" s="26" t="str">
        <v>Ideation</v>
      </c>
    </row>
    <row r="15" spans="1:4" ht="21">
      <c r="B15" s="72" t="str">
        <v>VoC (NPS)</v>
      </c>
      <c r="C15" s="26" t="str">
        <v>Rikka CHEN</v>
      </c>
      <c r="D15" s="26" t="str">
        <v>Run</v>
      </c>
    </row>
    <row r="16" spans="1:4" ht="21">
      <c r="B16" s="72" t="str">
        <v xml:space="preserve">Al training for omni-retail </v>
      </c>
      <c r="C16" s="26" t="str">
        <v>Rikka CHEN</v>
      </c>
      <c r="D16" s="26" t="str">
        <v>Q4-Pilot</v>
      </c>
    </row>
    <row r="17" spans="2:4">
      <c r="B17" s="1" t="str">
        <v>GEO</v>
      </c>
      <c r="C17" s="1" t="str">
        <v>Yuanne CHANG</v>
      </c>
      <c r="D17" s="1" t="str">
        <v>Q4-Pilot</v>
      </c>
    </row>
  </sheetData>
  <phoneticPr fontId="1" type="noConversion"/>
  <hyperlinks>
    <hyperlink ref="A1" location="'Maison Dimension Tracking Table'!A1" display="Back &lt;-" xr:uid="{25CA2297-5AB1-FC43-8D2A-68FB881EB8CC}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B902-1BFF-184D-842E-2D50210B21EF}">
  <dimension ref="A1:E24"/>
  <sheetViews>
    <sheetView topLeftCell="A2" zoomScale="74" workbookViewId="0">
      <selection activeCell="E17" sqref="E17"/>
    </sheetView>
  </sheetViews>
  <sheetFormatPr defaultColWidth="10.875" defaultRowHeight="15"/>
  <cols>
    <col min="1" max="1" width="10.875" style="1"/>
    <col min="2" max="2" width="112.375" style="1" customWidth="1"/>
    <col min="3" max="3" width="20.375" style="1" customWidth="1"/>
    <col min="4" max="4" width="12.5" style="1" customWidth="1"/>
    <col min="5" max="5" width="27.875" style="1" bestFit="1" customWidth="1"/>
    <col min="6" max="16384" width="10.875" style="1"/>
  </cols>
  <sheetData>
    <row r="1" spans="1:5">
      <c r="A1" s="115" t="s">
        <v>192</v>
      </c>
    </row>
    <row r="2" spans="1:5" ht="25.5">
      <c r="B2" s="97" t="str">
        <f>'Maison Dimension Tracking Table'!S2</f>
        <v>Tiffany</v>
      </c>
      <c r="C2" s="99"/>
      <c r="D2" s="99"/>
      <c r="E2" s="99"/>
    </row>
    <row r="3" spans="1:5">
      <c r="B3" s="99"/>
      <c r="C3" s="99"/>
      <c r="D3" s="99"/>
      <c r="E3" s="99"/>
    </row>
    <row r="4" spans="1:5" ht="17.45">
      <c r="B4" s="98" t="str">
        <f>'Maison Dimension Tracking Table'!S7</f>
        <v>Candy HOU</v>
      </c>
      <c r="C4" s="98" t="str">
        <f>'Maison Dimension Tracking Table'!S3</f>
        <v>Total: 10</v>
      </c>
      <c r="D4" s="99"/>
      <c r="E4" s="99"/>
    </row>
    <row r="5" spans="1:5">
      <c r="B5" s="99"/>
      <c r="C5" s="99"/>
      <c r="D5" s="99"/>
      <c r="E5" s="99"/>
    </row>
    <row r="6" spans="1:5">
      <c r="B6" s="99"/>
      <c r="C6" s="99"/>
      <c r="D6" s="99"/>
      <c r="E6" s="99"/>
    </row>
    <row r="7" spans="1:5" ht="21.6" thickBot="1">
      <c r="B7" s="96" t="s">
        <v>248</v>
      </c>
      <c r="C7" s="96" t="s">
        <v>73</v>
      </c>
      <c r="D7" s="96" t="s">
        <v>198</v>
      </c>
      <c r="E7" s="96" t="s">
        <v>249</v>
      </c>
    </row>
    <row r="8" spans="1:5" ht="21">
      <c r="B8" s="72" t="str" cm="1">
        <f t="array" ref="B8:B24">_xlfn._xlws.FILTER('Maison Dimension Tracking Table'!E8:E40,'Maison Dimension Tracking Table'!S8:S40&lt;&gt;"")</f>
        <v>Enrich project scaling</v>
      </c>
      <c r="C8" s="26" t="str" cm="1">
        <f t="array" ref="C8:C24">_xlfn._xlws.FILTER('Maison Dimension Tracking Table'!D8:D40,'Maison Dimension Tracking Table'!S8:S40&lt;&gt;"")</f>
        <v>Mars YU</v>
      </c>
      <c r="D8" s="26" t="str" cm="1">
        <f t="array" ref="D8:D24">_xlfn._xlws.FILTER('Maison Dimension Tracking Table'!S8:S40,'Maison Dimension Tracking Table'!S8:S40&lt;&gt;"")</f>
        <v>Run</v>
      </c>
      <c r="E8" s="26"/>
    </row>
    <row r="9" spans="1:5" ht="21">
      <c r="B9" s="72" t="str">
        <v xml:space="preserve">【Advanced Journey 】High potential one-timer/repeater </v>
      </c>
      <c r="C9" s="26" t="str">
        <v>Chenlong WANG</v>
      </c>
      <c r="D9" s="26" t="str">
        <v>Run</v>
      </c>
      <c r="E9" s="26" t="s">
        <v>250</v>
      </c>
    </row>
    <row r="10" spans="1:5" ht="21">
      <c r="B10" s="72" t="str">
        <v>【Advanced Journey 】High potential propensity for collection</v>
      </c>
      <c r="C10" s="26" t="str">
        <v>Chenlong WANG</v>
      </c>
      <c r="D10" s="26" t="str">
        <v>Ideation</v>
      </c>
      <c r="E10" s="138">
        <v>2027</v>
      </c>
    </row>
    <row r="11" spans="1:5" ht="21">
      <c r="B11" s="72" t="str">
        <v>【Clienteling】Gen AI Client Knowledge</v>
      </c>
      <c r="C11" s="26" t="str">
        <v>Chenlong WANG</v>
      </c>
      <c r="D11" s="26" t="str">
        <v>Ideation</v>
      </c>
      <c r="E11" s="26"/>
    </row>
    <row r="12" spans="1:5" ht="21">
      <c r="B12" s="72" t="str">
        <v>State of Data（June）</v>
      </c>
      <c r="C12" s="26" t="str">
        <v>Mars YU</v>
      </c>
      <c r="D12" s="26" t="str">
        <v>Done</v>
      </c>
      <c r="E12" s="26"/>
    </row>
    <row r="13" spans="1:5" ht="21">
      <c r="B13" s="72" t="str">
        <v xml:space="preserve">【Marketing Automation 】Personalized journeys through QA migration, upgrades, and orchestration </v>
      </c>
      <c r="C13" s="26" t="str">
        <v>Qiwen MO</v>
      </c>
      <c r="D13" s="26" t="str">
        <v>Q3-Scale</v>
      </c>
      <c r="E13" s="26"/>
    </row>
    <row r="14" spans="1:5" ht="21">
      <c r="B14" s="72" t="str">
        <v>【Gen AI Content Hub】Content Tagging &amp; Distrubution</v>
      </c>
      <c r="C14" s="26" t="str">
        <v>Qiwen MO</v>
      </c>
      <c r="D14" s="26" t="str">
        <v>Q2-Scale</v>
      </c>
      <c r="E14" s="26"/>
    </row>
    <row r="15" spans="1:5" ht="21">
      <c r="B15" s="72" t="str">
        <v xml:space="preserve">【Clienteling】Gen AI Contextual Outreach </v>
      </c>
      <c r="C15" s="26" t="str">
        <v>Candy HOU</v>
      </c>
      <c r="D15" s="26" t="str">
        <v>Q3-Scale</v>
      </c>
      <c r="E15" s="26"/>
    </row>
    <row r="16" spans="1:5" ht="21">
      <c r="B16" s="72" t="str">
        <v>【Client Community】CRM upskilling and community</v>
      </c>
      <c r="C16" s="26" t="str">
        <v>Candy HOU</v>
      </c>
      <c r="D16" s="26" t="str">
        <v>Done</v>
      </c>
      <c r="E16" s="26"/>
    </row>
    <row r="17" spans="2:5" ht="21">
      <c r="B17" s="72" t="str">
        <v xml:space="preserve">【Clienteling】WeCom tools benchmark and feature innovation </v>
      </c>
      <c r="C17" s="26" t="str">
        <v>Qiwen MO</v>
      </c>
      <c r="D17" s="26" t="str">
        <v>Done</v>
      </c>
      <c r="E17" s="138">
        <v>2028</v>
      </c>
    </row>
    <row r="18" spans="2:5" ht="21">
      <c r="B18" s="72" t="str">
        <v>【KOS】AI solutions (scanning, content assistant, task management )</v>
      </c>
      <c r="C18" s="26" t="str">
        <v>TBD</v>
      </c>
      <c r="D18" s="26" t="str">
        <v>Q1-Scale</v>
      </c>
      <c r="E18" s="26" t="s">
        <v>251</v>
      </c>
    </row>
    <row r="19" spans="2:5" ht="21">
      <c r="B19" s="72" t="str">
        <v>China AI omni landscape strategy playbook 2) Agentic commerce</v>
      </c>
      <c r="C19" s="26" t="str">
        <v>Wendy CHEN</v>
      </c>
      <c r="D19" s="26" t="str">
        <v>Ideation</v>
      </c>
      <c r="E19" s="26"/>
    </row>
    <row r="20" spans="2:5" ht="21">
      <c r="B20" s="72" t="str">
        <v>VoC (NPS)</v>
      </c>
      <c r="C20" s="26" t="str">
        <v>Rikka CHEN</v>
      </c>
      <c r="D20" s="26" t="str">
        <v>Run</v>
      </c>
      <c r="E20" s="138">
        <v>2027</v>
      </c>
    </row>
    <row r="21" spans="2:5" ht="21">
      <c r="B21" s="72" t="str">
        <v xml:space="preserve">Al training for omni-retail </v>
      </c>
      <c r="C21" s="26" t="str">
        <v>Rikka CHEN</v>
      </c>
      <c r="D21" s="26" t="str">
        <v>Ideation</v>
      </c>
    </row>
    <row r="22" spans="2:5" ht="21">
      <c r="B22" s="72" t="str">
        <v xml:space="preserve">Gen-AI CSC </v>
      </c>
      <c r="C22" s="26" t="str">
        <v>Qia CHEN</v>
      </c>
      <c r="D22" s="26" t="str">
        <v>Ideation</v>
      </c>
      <c r="E22" s="138" t="s">
        <v>252</v>
      </c>
    </row>
    <row r="23" spans="2:5">
      <c r="B23" s="1" t="str">
        <v>【Gen AI Content Hub】Asset Production &amp; Distribution</v>
      </c>
      <c r="C23" s="1" t="str">
        <v>Qia CHEN</v>
      </c>
      <c r="D23" s="1" t="str">
        <v>Run</v>
      </c>
    </row>
    <row r="24" spans="2:5">
      <c r="B24" s="1" t="str">
        <v>GEO</v>
      </c>
      <c r="C24" s="1" t="str">
        <v>Yuanne CHANG</v>
      </c>
      <c r="D24" s="1" t="str">
        <v>Ideation</v>
      </c>
    </row>
  </sheetData>
  <phoneticPr fontId="1" type="noConversion"/>
  <hyperlinks>
    <hyperlink ref="A1" location="'Maison Dimension Tracking Table'!A1" display="Back &lt;-" xr:uid="{B81B0EB2-DB3F-1441-A65E-10567DB2FB8A}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158E-D20A-D443-A7BA-3666924B0746}">
  <dimension ref="A1:D124"/>
  <sheetViews>
    <sheetView zoomScale="108"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Table'!T2</f>
        <v>Bvlgari</v>
      </c>
    </row>
    <row r="4" spans="1:4" ht="17.45">
      <c r="B4" s="98" t="str">
        <f>'Maison Dimension Tracking Table'!T7</f>
        <v>Chenlong WANG</v>
      </c>
      <c r="C4" s="98" t="str">
        <f>'Maison Dimension Tracking Table'!T3</f>
        <v>Total: 14</v>
      </c>
    </row>
    <row r="5" spans="1:4" ht="17.45">
      <c r="B5" s="98" t="s">
        <v>253</v>
      </c>
    </row>
    <row r="7" spans="1:4" ht="21.6" thickBot="1">
      <c r="B7" s="96" t="s">
        <v>213</v>
      </c>
      <c r="C7" s="96" t="s">
        <v>194</v>
      </c>
      <c r="D7" s="96" t="s">
        <v>195</v>
      </c>
    </row>
    <row r="8" spans="1:4" ht="21">
      <c r="B8" s="72" t="str" cm="1">
        <f t="array" ref="B8:B28">_xlfn._xlws.FILTER('Maison Dimension Tracking Table'!E8:E40,'Maison Dimension Tracking Table'!T8:T40&lt;&gt;"")</f>
        <v>Enrich project scaling</v>
      </c>
      <c r="C8" s="26" t="str" cm="1">
        <f t="array" ref="C8:C28">_xlfn._xlws.FILTER('Maison Dimension Tracking Table'!D8:D40,'Maison Dimension Tracking Table'!T8:T40&lt;&gt;"")</f>
        <v>Mars YU</v>
      </c>
      <c r="D8" s="26" t="str" cm="1">
        <f t="array" ref="D8:D28">_xlfn._xlws.FILTER('Maison Dimension Tracking Table'!T8:T40,'Maison Dimension Tracking Table'!T8:T40&lt;&gt;"")</f>
        <v>Run</v>
      </c>
    </row>
    <row r="9" spans="1:4" ht="21">
      <c r="B9" s="72" t="str">
        <v xml:space="preserve">【Advanced Journey 】High potential one-timer/repeater </v>
      </c>
      <c r="C9" s="26" t="str">
        <v>Chenlong WANG</v>
      </c>
      <c r="D9" s="26" t="str">
        <v>Run</v>
      </c>
    </row>
    <row r="10" spans="1:4" ht="21">
      <c r="B10" s="72" t="str">
        <v>【Advanced Journey 】High potential client list orchestration</v>
      </c>
      <c r="C10" s="26" t="str">
        <v>Xintong YAN</v>
      </c>
      <c r="D10" s="26" t="str">
        <v>Q3-Pilot</v>
      </c>
    </row>
    <row r="11" spans="1:4" ht="21">
      <c r="B11" s="72" t="str">
        <v>【Advanced Journey 】High potential propensity for collection</v>
      </c>
      <c r="C11" s="26" t="str">
        <v>Chenlong WANG</v>
      </c>
      <c r="D11" s="26" t="str">
        <v>Run</v>
      </c>
    </row>
    <row r="12" spans="1:4" ht="21">
      <c r="B12" s="72" t="str">
        <v>【Advanced Journey 】Product Recom DREAM 2.0</v>
      </c>
      <c r="C12" s="26" t="str">
        <v>Chenlong WANG</v>
      </c>
      <c r="D12" s="26" t="str">
        <v>Q2-Pilot</v>
      </c>
    </row>
    <row r="13" spans="1:4" ht="21">
      <c r="B13" s="72" t="str">
        <v>【Clienteling】Gen AI Client Knowledge</v>
      </c>
      <c r="C13" s="26" t="str">
        <v>Chenlong WANG</v>
      </c>
      <c r="D13" s="26" t="str">
        <v>Q4-Pilot</v>
      </c>
    </row>
    <row r="14" spans="1:4" ht="21">
      <c r="B14" s="72" t="str">
        <v>State of Data（June）</v>
      </c>
      <c r="C14" s="26" t="str">
        <v>Mars YU</v>
      </c>
      <c r="D14" s="26" t="str">
        <v>Done</v>
      </c>
    </row>
    <row r="15" spans="1:4" ht="21">
      <c r="B15" s="72" t="str">
        <v xml:space="preserve">【Marketing Automation 】Personalized journeys through QA migration, upgrades, and orchestration </v>
      </c>
      <c r="C15" s="26" t="str">
        <v>Qiwen MO</v>
      </c>
      <c r="D15" s="26" t="str">
        <v>Q1-Scale</v>
      </c>
    </row>
    <row r="16" spans="1:4" ht="21">
      <c r="B16" s="72" t="str">
        <v>【Gen AI Content Hub】Content Tagging &amp; Distrubution</v>
      </c>
      <c r="C16" s="26" t="str">
        <v>Qiwen MO</v>
      </c>
      <c r="D16" s="26" t="str">
        <v>Q2-Pilot</v>
      </c>
    </row>
    <row r="17" spans="2:4" ht="21">
      <c r="B17" s="72" t="str">
        <v xml:space="preserve">【Clienteling】Gen AI Contextual Outreach </v>
      </c>
      <c r="C17" s="26" t="str">
        <v>Candy HOU</v>
      </c>
      <c r="D17" s="26" t="str">
        <v>Q2-Pilot</v>
      </c>
    </row>
    <row r="18" spans="2:4" ht="21">
      <c r="B18" s="72" t="str">
        <v>【Client Community】CRM upskilling and community</v>
      </c>
      <c r="C18" s="26" t="str">
        <v>Candy HOU</v>
      </c>
      <c r="D18" s="26" t="str">
        <v>Done</v>
      </c>
    </row>
    <row r="19" spans="2:4" ht="21">
      <c r="B19" s="72" t="str">
        <v xml:space="preserve">【Clienteling】WeCom tools benchmark and feature innovation </v>
      </c>
      <c r="C19" s="26" t="str">
        <v>Qiwen MO</v>
      </c>
      <c r="D19" s="26" t="str">
        <v>Done</v>
      </c>
    </row>
    <row r="20" spans="2:4" ht="21">
      <c r="B20" s="72" t="str">
        <v>China AI omni landscape strategy playbook 1) Drive to Store</v>
      </c>
      <c r="C20" s="26" t="str">
        <v>Wendy CHEN</v>
      </c>
      <c r="D20" s="26" t="str">
        <v>Ideation</v>
      </c>
    </row>
    <row r="21" spans="2:4" ht="21">
      <c r="B21" s="72" t="str">
        <v>China AI omni landscape strategy playbook 2) Agentic commerce</v>
      </c>
      <c r="C21" s="26" t="str">
        <v>Wendy CHEN</v>
      </c>
      <c r="D21" s="26" t="str">
        <v>Ideation</v>
      </c>
    </row>
    <row r="22" spans="2:4" ht="21">
      <c r="B22" s="72" t="str">
        <v>Omni incentive orchestration</v>
      </c>
      <c r="C22" s="26" t="str">
        <v>Rikka CHEN</v>
      </c>
      <c r="D22" s="26" t="str">
        <v>Ideation</v>
      </c>
    </row>
    <row r="23" spans="2:4" ht="17.45">
      <c r="B23" s="98" t="str">
        <v>VoC (NPS)</v>
      </c>
      <c r="C23" s="26" t="str">
        <v>Rikka CHEN</v>
      </c>
      <c r="D23" s="26" t="str">
        <v>Run</v>
      </c>
    </row>
    <row r="24" spans="2:4" ht="17.45">
      <c r="B24" s="98" t="str">
        <v xml:space="preserve">Al training for omni-retail </v>
      </c>
      <c r="C24" s="26" t="str">
        <v>Rikka CHEN</v>
      </c>
      <c r="D24" s="26" t="str">
        <v>Ideation</v>
      </c>
    </row>
    <row r="25" spans="2:4" ht="21">
      <c r="B25" s="72" t="str">
        <v xml:space="preserve">Gen-AI CSC </v>
      </c>
      <c r="C25" s="26" t="str">
        <v>Qia CHEN</v>
      </c>
      <c r="D25" s="26" t="str">
        <v>Ideation</v>
      </c>
    </row>
    <row r="26" spans="2:4" ht="21">
      <c r="B26" s="72" t="str">
        <v>GEO</v>
      </c>
      <c r="C26" s="26" t="str">
        <v>Yuanne CHANG</v>
      </c>
      <c r="D26" s="26" t="str">
        <v>Q3-Pilot</v>
      </c>
    </row>
    <row r="27" spans="2:4" ht="21">
      <c r="B27" s="72" t="str">
        <v xml:space="preserve">Actionable Insights  </v>
      </c>
      <c r="C27" s="26" t="str">
        <v>Yuanne CHANG</v>
      </c>
      <c r="D27" s="26" t="str">
        <v>Ideation</v>
      </c>
    </row>
    <row r="28" spans="2:4" ht="21">
      <c r="B28" s="72" t="str">
        <v>Enhanced Targeting</v>
      </c>
      <c r="C28" s="26" t="str">
        <v>Yuanne CHANG</v>
      </c>
      <c r="D28" s="26" t="str">
        <v>Ideation</v>
      </c>
    </row>
    <row r="29" spans="2:4" ht="21">
      <c r="B29" s="72"/>
      <c r="C29" s="26"/>
      <c r="D29" s="26"/>
    </row>
    <row r="30" spans="2:4">
      <c r="B30" s="224" t="s">
        <v>254</v>
      </c>
    </row>
    <row r="85" spans="2:3" s="127" customFormat="1"/>
    <row r="87" spans="2:3" ht="23.1">
      <c r="B87" s="118" t="s">
        <v>255</v>
      </c>
      <c r="C87" s="128">
        <v>46151</v>
      </c>
    </row>
    <row r="89" spans="2:3" ht="21">
      <c r="B89" s="149" t="s">
        <v>256</v>
      </c>
    </row>
    <row r="91" spans="2:3" ht="21">
      <c r="B91" s="149" t="s">
        <v>257</v>
      </c>
    </row>
    <row r="92" spans="2:3" ht="21">
      <c r="B92" s="149" t="s">
        <v>258</v>
      </c>
    </row>
    <row r="93" spans="2:3" ht="21">
      <c r="B93" s="149" t="s">
        <v>259</v>
      </c>
    </row>
    <row r="94" spans="2:3" ht="21">
      <c r="B94" s="149" t="s">
        <v>260</v>
      </c>
    </row>
    <row r="95" spans="2:3" ht="21">
      <c r="B95" s="149"/>
    </row>
    <row r="96" spans="2:3" ht="21">
      <c r="B96" s="149" t="s">
        <v>261</v>
      </c>
    </row>
    <row r="97" spans="2:2" ht="21">
      <c r="B97" s="149" t="s">
        <v>262</v>
      </c>
    </row>
    <row r="98" spans="2:2" ht="21">
      <c r="B98" s="149" t="s">
        <v>263</v>
      </c>
    </row>
    <row r="99" spans="2:2" ht="21">
      <c r="B99" s="149" t="s">
        <v>264</v>
      </c>
    </row>
    <row r="124" spans="2:2" ht="45">
      <c r="B124" s="129" t="s">
        <v>265</v>
      </c>
    </row>
  </sheetData>
  <phoneticPr fontId="1" type="noConversion"/>
  <hyperlinks>
    <hyperlink ref="A1" location="'Maison Dimension Tracking Table'!A1" display="Back &lt;-" xr:uid="{749B4E0F-2A1E-974B-AAEF-EF1217052AF6}"/>
    <hyperlink ref="B124" r:id="rId1" xr:uid="{8912CD05-0ECE-46E7-9362-2B6F87D410EA}"/>
  </hyperlink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39F53-531E-6141-BF95-83603793FC14}">
  <dimension ref="A1:F24"/>
  <sheetViews>
    <sheetView zoomScale="48" workbookViewId="0">
      <selection activeCell="F38" sqref="F38"/>
    </sheetView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5" width="10.875" style="1"/>
    <col min="6" max="6" width="83.875" style="1" customWidth="1"/>
    <col min="7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Table'!U2</f>
        <v>Chaumet</v>
      </c>
      <c r="C2" s="99"/>
      <c r="D2" s="99"/>
    </row>
    <row r="3" spans="1:4">
      <c r="B3" s="99"/>
      <c r="C3" s="99"/>
      <c r="D3" s="99"/>
    </row>
    <row r="4" spans="1:4" ht="17.45">
      <c r="B4" s="98" t="str">
        <f>'Maison Dimension Tracking Table'!U7</f>
        <v>Qiwen MO</v>
      </c>
      <c r="C4" s="98" t="str">
        <f>'Maison Dimension Tracking Table'!U3</f>
        <v>Total: 9</v>
      </c>
      <c r="D4" s="99"/>
    </row>
    <row r="5" spans="1:4" ht="17.45">
      <c r="B5" s="98" t="s">
        <v>64</v>
      </c>
      <c r="C5" s="99"/>
      <c r="D5" s="99"/>
    </row>
    <row r="6" spans="1:4">
      <c r="B6" s="99"/>
      <c r="C6" s="99"/>
      <c r="D6" s="99"/>
    </row>
    <row r="7" spans="1:4" ht="21.6" thickBot="1">
      <c r="B7" s="96" t="s">
        <v>248</v>
      </c>
      <c r="C7" s="96" t="s">
        <v>73</v>
      </c>
      <c r="D7" s="96" t="s">
        <v>198</v>
      </c>
    </row>
    <row r="8" spans="1:4" ht="21">
      <c r="B8" s="72" t="str" cm="1">
        <f t="array" ref="B8:B24">_xlfn._xlws.FILTER('Maison Dimension Tracking Table'!E8:E40,'Maison Dimension Tracking Table'!U8:U40&lt;&gt;"")</f>
        <v>Enrich project scaling</v>
      </c>
      <c r="C8" s="26" t="str" cm="1">
        <f t="array" ref="C8:C24">_xlfn._xlws.FILTER('Maison Dimension Tracking Table'!D8:D40,'Maison Dimension Tracking Table'!U8:U40&lt;&gt;"")</f>
        <v>Mars YU</v>
      </c>
      <c r="D8" s="26" t="str" cm="1">
        <f t="array" ref="D8:D24">_xlfn._xlws.FILTER('Maison Dimension Tracking Table'!U8:U40,'Maison Dimension Tracking Table'!U8:U40&lt;&gt;"")</f>
        <v>Run</v>
      </c>
    </row>
    <row r="9" spans="1:4" ht="21">
      <c r="B9" s="72" t="str">
        <v xml:space="preserve">【Advanced Journey 】High potential one-timer/repeater </v>
      </c>
      <c r="C9" s="26" t="str">
        <v>Chenlong WANG</v>
      </c>
      <c r="D9" s="26" t="str">
        <v>Run</v>
      </c>
    </row>
    <row r="10" spans="1:4" ht="21">
      <c r="B10" s="72" t="str">
        <v>【Advanced Journey 】High potential propensity for collection</v>
      </c>
      <c r="C10" s="26" t="str">
        <v>Chenlong WANG</v>
      </c>
      <c r="D10" s="26" t="str">
        <v>Run</v>
      </c>
    </row>
    <row r="11" spans="1:4" ht="21">
      <c r="B11" s="72" t="str">
        <v>【Advanced Journey 】Product Recom DREAM 2.0</v>
      </c>
      <c r="C11" s="26" t="str">
        <v>Chenlong WANG</v>
      </c>
      <c r="D11" s="26" t="str">
        <v>Ideation</v>
      </c>
    </row>
    <row r="12" spans="1:4" ht="21">
      <c r="B12" s="72" t="str">
        <v>State of Data（June）</v>
      </c>
      <c r="C12" s="26" t="str">
        <v>Mars YU</v>
      </c>
      <c r="D12" s="26" t="str">
        <v>Done</v>
      </c>
    </row>
    <row r="13" spans="1:4" ht="21">
      <c r="B13" s="72" t="str">
        <v xml:space="preserve">【Marketing Automation 】Personalized journeys through QA migration, upgrades, and orchestration </v>
      </c>
      <c r="C13" s="26" t="str">
        <v>Qiwen MO</v>
      </c>
      <c r="D13" s="26" t="str">
        <v>Q3-Scale</v>
      </c>
    </row>
    <row r="14" spans="1:4" ht="21">
      <c r="B14" s="72" t="str">
        <v>【Gen AI Content Hub】Content Tagging &amp; Distrubution</v>
      </c>
      <c r="C14" s="26" t="str">
        <v>Qiwen MO</v>
      </c>
      <c r="D14" s="26" t="str">
        <v>Q3-Pilot</v>
      </c>
    </row>
    <row r="15" spans="1:4" ht="21">
      <c r="B15" s="72" t="str">
        <v xml:space="preserve">【Clienteling】Gen AI Contextual Outreach </v>
      </c>
      <c r="C15" s="26" t="str">
        <v>Candy HOU</v>
      </c>
      <c r="D15" s="26" t="str">
        <v>Q3-Pilot</v>
      </c>
    </row>
    <row r="16" spans="1:4" ht="21">
      <c r="B16" s="72" t="str">
        <v>【Client Community】CRM upskilling and community</v>
      </c>
      <c r="C16" s="26" t="str">
        <v>Candy HOU</v>
      </c>
      <c r="D16" s="26" t="str">
        <v>Done</v>
      </c>
    </row>
    <row r="17" spans="2:6" ht="21">
      <c r="B17" s="72" t="str">
        <v xml:space="preserve">【Clienteling】WeCom tools benchmark and feature innovation </v>
      </c>
      <c r="C17" s="26" t="str">
        <v>Qiwen MO</v>
      </c>
      <c r="D17" s="26" t="str">
        <v>Done</v>
      </c>
    </row>
    <row r="18" spans="2:6" ht="21">
      <c r="B18" s="72" t="str">
        <v>【KOS】AI solutions (scanning, content assistant, task management )</v>
      </c>
      <c r="C18" s="26" t="str">
        <v>TBD</v>
      </c>
      <c r="D18" s="26" t="str">
        <v>Ideation</v>
      </c>
    </row>
    <row r="19" spans="2:6" ht="21">
      <c r="B19" s="72" t="str">
        <v>China AI omni landscape strategy playbook 2) Agentic commerce</v>
      </c>
      <c r="C19" s="26" t="str">
        <v>Wendy CHEN</v>
      </c>
      <c r="D19" s="26" t="str">
        <v>Ideation</v>
      </c>
      <c r="F19" s="1" t="s">
        <v>266</v>
      </c>
    </row>
    <row r="20" spans="2:6" ht="21">
      <c r="B20" s="72" t="str">
        <v xml:space="preserve">Al for omni excellence - 1) Tracking Lab </v>
      </c>
      <c r="C20" s="26" t="str">
        <v>Wendy CHEN</v>
      </c>
      <c r="D20" s="26" t="str">
        <v>Run</v>
      </c>
    </row>
    <row r="21" spans="2:6">
      <c r="B21" s="1" t="str">
        <v>VoC (NPS)</v>
      </c>
      <c r="C21" s="1" t="str">
        <v>Rikka CHEN</v>
      </c>
      <c r="D21" s="1" t="str">
        <v>Run</v>
      </c>
    </row>
    <row r="22" spans="2:6">
      <c r="B22" s="1" t="str">
        <v>【Gen AI Content Hub】Asset Production &amp; Distribution</v>
      </c>
      <c r="C22" s="1" t="str">
        <v>Qia CHEN</v>
      </c>
      <c r="D22" s="1" t="str">
        <v>Ideation</v>
      </c>
    </row>
    <row r="23" spans="2:6">
      <c r="B23" s="1" t="str">
        <v>【Gen AI Content Hub】Asset Production &amp; Distribution - LucIA</v>
      </c>
      <c r="C23" s="1" t="str">
        <v>Qia CHEN</v>
      </c>
      <c r="D23" s="1" t="str">
        <v>Q2-Pilot</v>
      </c>
    </row>
    <row r="24" spans="2:6">
      <c r="B24" s="1" t="str">
        <v>GEO</v>
      </c>
      <c r="C24" s="1" t="str">
        <v>Yuanne CHANG</v>
      </c>
      <c r="D24" s="1" t="str">
        <v>Ideation</v>
      </c>
    </row>
  </sheetData>
  <phoneticPr fontId="1" type="noConversion"/>
  <hyperlinks>
    <hyperlink ref="A1" location="'Maison Dimension Tracking Table'!A1" display="Back &lt;-" xr:uid="{3F841FC5-6F77-8543-8480-1665E1D80653}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743F-A5BF-BB48-AB81-42709BABA224}">
  <dimension ref="A1:D18"/>
  <sheetViews>
    <sheetView zoomScale="55" zoomScaleNormal="55" workbookViewId="0">
      <selection activeCell="B17" sqref="B17"/>
    </sheetView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Table'!V2</f>
        <v>Fred</v>
      </c>
      <c r="C2" s="99"/>
      <c r="D2" s="99"/>
    </row>
    <row r="3" spans="1:4">
      <c r="B3" s="99"/>
      <c r="C3" s="99"/>
      <c r="D3" s="99"/>
    </row>
    <row r="4" spans="1:4" ht="17.45">
      <c r="B4" s="98" t="str">
        <f>'Maison Dimension Tracking Table'!V7</f>
        <v>Rikka CHEN</v>
      </c>
      <c r="C4" s="98" t="str">
        <f>'Maison Dimension Tracking Table'!V3</f>
        <v>Total: 2</v>
      </c>
      <c r="D4" s="99"/>
    </row>
    <row r="5" spans="1:4">
      <c r="B5" s="99"/>
      <c r="C5" s="99"/>
      <c r="D5" s="99"/>
    </row>
    <row r="6" spans="1:4">
      <c r="B6" s="99"/>
      <c r="C6" s="99"/>
      <c r="D6" s="99"/>
    </row>
    <row r="7" spans="1:4" ht="21.6" thickBot="1">
      <c r="B7" s="96" t="s">
        <v>248</v>
      </c>
      <c r="C7" s="96" t="s">
        <v>73</v>
      </c>
      <c r="D7" s="96" t="s">
        <v>198</v>
      </c>
    </row>
    <row r="8" spans="1:4" ht="21">
      <c r="B8" s="72" t="str" cm="1">
        <f t="array" ref="B8:B13">_xlfn._xlws.FILTER('Maison Dimension Tracking Table'!E8:E40,'Maison Dimension Tracking Table'!V8:V40&lt;&gt;"")</f>
        <v>Enrich project scaling</v>
      </c>
      <c r="C8" s="26" t="str" cm="1">
        <f t="array" ref="C8:C13">_xlfn._xlws.FILTER('Maison Dimension Tracking Table'!D8:D40,'Maison Dimension Tracking Table'!V8:V40&lt;&gt;"")</f>
        <v>Mars YU</v>
      </c>
      <c r="D8" s="26" t="str" cm="1">
        <f t="array" ref="D8:D13">_xlfn._xlws.FILTER('Maison Dimension Tracking Table'!V8:V40,'Maison Dimension Tracking Table'!V8:V40&lt;&gt;"")</f>
        <v>Run</v>
      </c>
    </row>
    <row r="9" spans="1:4" ht="21">
      <c r="B9" s="72" t="str">
        <v>【Advanced Journey 】High potential one-timer/repeater causal inference</v>
      </c>
      <c r="C9" s="26" t="str">
        <v>Chenlong WANG</v>
      </c>
      <c r="D9" s="26" t="str">
        <v>Q3-Pilot</v>
      </c>
    </row>
    <row r="10" spans="1:4" ht="21">
      <c r="B10" s="72" t="str">
        <v>【Client Community】CRM upskilling and community</v>
      </c>
      <c r="C10" s="26" t="str">
        <v>Candy HOU</v>
      </c>
      <c r="D10" s="26" t="str">
        <v>Done</v>
      </c>
    </row>
    <row r="11" spans="1:4" ht="21">
      <c r="B11" s="72" t="str">
        <v xml:space="preserve">【Clienteling】WeCom tools benchmark and feature innovation </v>
      </c>
      <c r="C11" s="26" t="str">
        <v>Qiwen MO</v>
      </c>
      <c r="D11" s="26" t="str">
        <v>Done</v>
      </c>
    </row>
    <row r="12" spans="1:4" ht="21">
      <c r="B12" s="72" t="str">
        <v>VoC (NPS)</v>
      </c>
      <c r="C12" s="26" t="str">
        <v>Rikka CHEN</v>
      </c>
      <c r="D12" s="26" t="str">
        <v>Run</v>
      </c>
    </row>
    <row r="13" spans="1:4" ht="21">
      <c r="B13" s="72" t="str">
        <v xml:space="preserve">Al training for omni-retail </v>
      </c>
      <c r="C13" s="26" t="str">
        <v>Rikka CHEN</v>
      </c>
      <c r="D13" s="26" t="str">
        <v>Ideation</v>
      </c>
    </row>
    <row r="14" spans="1:4" ht="21">
      <c r="B14" s="72"/>
      <c r="C14" s="26"/>
      <c r="D14" s="26"/>
    </row>
    <row r="15" spans="1:4" ht="21">
      <c r="B15" s="72"/>
      <c r="C15" s="26"/>
      <c r="D15" s="26"/>
    </row>
    <row r="16" spans="1:4" ht="21">
      <c r="B16" s="72"/>
      <c r="C16" s="26"/>
      <c r="D16" s="26"/>
    </row>
    <row r="17" spans="2:4" ht="21">
      <c r="B17" s="72"/>
      <c r="C17" s="26"/>
      <c r="D17" s="26"/>
    </row>
    <row r="18" spans="2:4" ht="21">
      <c r="B18" s="72"/>
      <c r="C18" s="26"/>
      <c r="D18" s="26"/>
    </row>
  </sheetData>
  <phoneticPr fontId="1" type="noConversion"/>
  <hyperlinks>
    <hyperlink ref="A1" location="'Maison Dimension Tracking Table'!A1" display="Back &lt;-" xr:uid="{1B3377B2-70F4-8A4A-9230-63264B645FF6}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4ABB-E902-134B-A9D1-06A7539B90CC}">
  <dimension ref="A1:D18"/>
  <sheetViews>
    <sheetView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Table'!W2</f>
        <v>Hublot</v>
      </c>
      <c r="C2" s="99"/>
      <c r="D2" s="99"/>
    </row>
    <row r="3" spans="1:4">
      <c r="B3" s="99"/>
      <c r="C3" s="99"/>
      <c r="D3" s="99"/>
    </row>
    <row r="4" spans="1:4" ht="17.45">
      <c r="B4" s="98" t="str">
        <f>'Maison Dimension Tracking Table'!W7</f>
        <v>Wendy CHEN</v>
      </c>
      <c r="C4" s="98" t="str">
        <f>'Maison Dimension Tracking Table'!W3</f>
        <v>Total: 1</v>
      </c>
      <c r="D4" s="99"/>
    </row>
    <row r="5" spans="1:4">
      <c r="B5" s="99"/>
      <c r="C5" s="99"/>
      <c r="D5" s="99"/>
    </row>
    <row r="6" spans="1:4">
      <c r="B6" s="99"/>
      <c r="C6" s="99"/>
      <c r="D6" s="99"/>
    </row>
    <row r="7" spans="1:4" ht="21.6" thickBot="1">
      <c r="B7" s="96" t="s">
        <v>248</v>
      </c>
      <c r="C7" s="96" t="s">
        <v>73</v>
      </c>
      <c r="D7" s="96" t="s">
        <v>198</v>
      </c>
    </row>
    <row r="8" spans="1:4" ht="21">
      <c r="B8" s="72" t="str" cm="1">
        <f t="array" ref="B8:B9">_xlfn._xlws.FILTER('Maison Dimension Tracking Table'!E8:E40,'Maison Dimension Tracking Table'!W8:W40&lt;&gt;"")</f>
        <v>Enrich project scaling</v>
      </c>
      <c r="C8" s="26" t="str" cm="1">
        <f t="array" ref="C8:C9">_xlfn._xlws.FILTER('Maison Dimension Tracking Table'!D8:D40,'Maison Dimension Tracking Table'!W8:W40&lt;&gt;"")</f>
        <v>Mars YU</v>
      </c>
      <c r="D8" s="26" t="str" cm="1">
        <f t="array" ref="D8:D9">_xlfn._xlws.FILTER('Maison Dimension Tracking Table'!W8:W40,'Maison Dimension Tracking Table'!W8:W40&lt;&gt;"")</f>
        <v>Q1-Scale</v>
      </c>
    </row>
    <row r="9" spans="1:4" ht="21">
      <c r="B9" s="72" t="str">
        <v xml:space="preserve">【Clienteling】WeCom tools benchmark and feature innovation </v>
      </c>
      <c r="C9" s="26" t="str">
        <v>Qiwen MO</v>
      </c>
      <c r="D9" s="26" t="str">
        <v>Done</v>
      </c>
    </row>
    <row r="10" spans="1:4" ht="21">
      <c r="B10" s="72"/>
      <c r="C10" s="26"/>
      <c r="D10" s="26"/>
    </row>
    <row r="11" spans="1:4" ht="21">
      <c r="B11" s="72"/>
      <c r="C11" s="26"/>
      <c r="D11" s="26"/>
    </row>
    <row r="12" spans="1:4" ht="21">
      <c r="B12" s="72"/>
      <c r="C12" s="26"/>
      <c r="D12" s="26"/>
    </row>
    <row r="13" spans="1:4" ht="21">
      <c r="B13" s="72"/>
      <c r="C13" s="26"/>
      <c r="D13" s="26"/>
    </row>
    <row r="14" spans="1:4" ht="21">
      <c r="B14" s="72"/>
      <c r="C14" s="26"/>
      <c r="D14" s="26"/>
    </row>
    <row r="15" spans="1:4" ht="21">
      <c r="B15" s="72"/>
      <c r="C15" s="26"/>
      <c r="D15" s="26"/>
    </row>
    <row r="16" spans="1:4" ht="21">
      <c r="B16" s="72"/>
      <c r="C16" s="26"/>
      <c r="D16" s="26"/>
    </row>
    <row r="17" spans="2:4" ht="21">
      <c r="B17" s="72"/>
      <c r="C17" s="26"/>
      <c r="D17" s="26"/>
    </row>
    <row r="18" spans="2:4" ht="21">
      <c r="B18" s="72"/>
      <c r="C18" s="26"/>
      <c r="D18" s="26"/>
    </row>
  </sheetData>
  <phoneticPr fontId="1" type="noConversion"/>
  <hyperlinks>
    <hyperlink ref="A1" location="'Maison Dimension Tracking Table'!A1" display="Back &lt;-" xr:uid="{D0E09C45-4AF5-E744-8FA6-69B545839621}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61EF-9557-C943-96FC-1E698DEA15F1}">
  <dimension ref="A1:D18"/>
  <sheetViews>
    <sheetView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Table'!X2</f>
        <v>TAG Heuer</v>
      </c>
      <c r="C2" s="99"/>
      <c r="D2" s="99"/>
    </row>
    <row r="3" spans="1:4">
      <c r="B3" s="99"/>
      <c r="C3" s="99"/>
      <c r="D3" s="99"/>
    </row>
    <row r="4" spans="1:4" ht="17.45">
      <c r="B4" s="98" t="str">
        <f>'Maison Dimension Tracking Table'!Y7</f>
        <v>Qiwen MO</v>
      </c>
      <c r="C4" s="98" t="str">
        <f>'Maison Dimension Tracking Table'!Y3</f>
        <v>Total: 4</v>
      </c>
      <c r="D4" s="99"/>
    </row>
    <row r="5" spans="1:4" ht="17.45">
      <c r="B5" s="98" t="s">
        <v>267</v>
      </c>
      <c r="C5" s="99"/>
      <c r="D5" s="99"/>
    </row>
    <row r="6" spans="1:4">
      <c r="B6" s="99"/>
      <c r="C6" s="99"/>
      <c r="D6" s="99"/>
    </row>
    <row r="7" spans="1:4" ht="21.6" thickBot="1">
      <c r="B7" s="96" t="s">
        <v>248</v>
      </c>
      <c r="C7" s="96" t="s">
        <v>73</v>
      </c>
      <c r="D7" s="96" t="s">
        <v>198</v>
      </c>
    </row>
    <row r="8" spans="1:4" ht="21">
      <c r="B8" s="72" t="str" cm="1">
        <f t="array" ref="B8:B11">_xlfn._xlws.FILTER('Maison Dimension Tracking Table'!E8:E40,'Maison Dimension Tracking Table'!X8:X40&lt;&gt;"")</f>
        <v xml:space="preserve">【Clienteling】WeCom tools benchmark and feature innovation </v>
      </c>
      <c r="C8" s="26" t="str" cm="1">
        <f t="array" ref="C8:C11">_xlfn._xlws.FILTER('Maison Dimension Tracking Table'!D8:D40,'Maison Dimension Tracking Table'!X8:X40&lt;&gt;"")</f>
        <v>Qiwen MO</v>
      </c>
      <c r="D8" s="26" t="str" cm="1">
        <f t="array" ref="D8:D11">_xlfn._xlws.FILTER('Maison Dimension Tracking Table'!X8:X40,'Maison Dimension Tracking Table'!X8:X40&lt;&gt;"")</f>
        <v>Done</v>
      </c>
    </row>
    <row r="9" spans="1:4" ht="21">
      <c r="B9" s="72" t="str">
        <v>【KOS】AI solutions (scanning, content assistant, task management )</v>
      </c>
      <c r="C9" s="26" t="str">
        <v>TBD</v>
      </c>
      <c r="D9" s="26" t="str">
        <v>Ideation</v>
      </c>
    </row>
    <row r="10" spans="1:4" ht="21">
      <c r="B10" s="72" t="str">
        <v>【Gen AI Content Hub】Asset Production &amp; Distribution - LucIA</v>
      </c>
      <c r="C10" s="26" t="str">
        <v>Qia CHEN</v>
      </c>
      <c r="D10" s="26" t="str">
        <v>Ideation</v>
      </c>
    </row>
    <row r="11" spans="1:4" ht="21">
      <c r="B11" s="72" t="str">
        <v>GEO</v>
      </c>
      <c r="C11" s="26" t="str">
        <v>Yuanne CHANG</v>
      </c>
      <c r="D11" s="26" t="str">
        <v>Ideation</v>
      </c>
    </row>
    <row r="12" spans="1:4" ht="21">
      <c r="B12" s="140" t="s">
        <v>268</v>
      </c>
      <c r="C12" s="141"/>
      <c r="D12" s="141" t="s">
        <v>94</v>
      </c>
    </row>
    <row r="13" spans="1:4" ht="21">
      <c r="B13" s="72"/>
      <c r="C13" s="26"/>
      <c r="D13" s="26"/>
    </row>
    <row r="14" spans="1:4" ht="21">
      <c r="B14" s="72"/>
      <c r="C14" s="26"/>
      <c r="D14" s="26"/>
    </row>
    <row r="15" spans="1:4" ht="21">
      <c r="B15" s="72"/>
      <c r="C15" s="26"/>
      <c r="D15" s="26"/>
    </row>
    <row r="16" spans="1:4" ht="21">
      <c r="B16" s="72"/>
      <c r="C16" s="26"/>
      <c r="D16" s="26"/>
    </row>
    <row r="17" spans="2:4" ht="21">
      <c r="B17" s="72"/>
      <c r="C17" s="26"/>
      <c r="D17" s="26"/>
    </row>
    <row r="18" spans="2:4" ht="21">
      <c r="B18" s="72"/>
      <c r="C18" s="26"/>
      <c r="D18" s="26"/>
    </row>
  </sheetData>
  <phoneticPr fontId="1" type="noConversion"/>
  <hyperlinks>
    <hyperlink ref="A1" location="'Maison Dimension Tracking Table'!A1" display="Back &lt;-" xr:uid="{3AEE3CD4-696A-2B40-91C3-AB8177AA3060}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752F-AB9E-034C-B7C1-A9B49593ED88}">
  <dimension ref="A1:D18"/>
  <sheetViews>
    <sheetView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Table'!Y2</f>
        <v>Zenith</v>
      </c>
      <c r="C2" s="99"/>
      <c r="D2" s="99"/>
    </row>
    <row r="3" spans="1:4">
      <c r="B3" s="99"/>
      <c r="C3" s="99"/>
      <c r="D3" s="99"/>
    </row>
    <row r="4" spans="1:4" ht="17.45">
      <c r="B4" s="98" t="str">
        <f>'Maison Dimension Tracking Table'!Y7</f>
        <v>Qiwen MO</v>
      </c>
      <c r="C4" s="98" t="str">
        <f>'Maison Dimension Tracking Table'!Y3</f>
        <v>Total: 4</v>
      </c>
      <c r="D4" s="99"/>
    </row>
    <row r="5" spans="1:4" ht="17.45">
      <c r="B5" s="98" t="s">
        <v>67</v>
      </c>
      <c r="C5" s="99"/>
      <c r="D5" s="99"/>
    </row>
    <row r="6" spans="1:4">
      <c r="B6" s="99"/>
      <c r="C6" s="99"/>
      <c r="D6" s="99"/>
    </row>
    <row r="7" spans="1:4" ht="21.6" thickBot="1">
      <c r="B7" s="96" t="s">
        <v>248</v>
      </c>
      <c r="C7" s="96" t="s">
        <v>73</v>
      </c>
      <c r="D7" s="96" t="s">
        <v>198</v>
      </c>
    </row>
    <row r="8" spans="1:4" ht="21">
      <c r="B8" s="72" t="str" cm="1">
        <f t="array" ref="B8:B11">_xlfn._xlws.FILTER('Maison Dimension Tracking Table'!E8:E40,'Maison Dimension Tracking Table'!Y8:Y40&lt;&gt;"")</f>
        <v>Enrich project scaling</v>
      </c>
      <c r="C8" s="26" t="str" cm="1">
        <f t="array" ref="C8:C11">_xlfn._xlws.FILTER('Maison Dimension Tracking Table'!D8:D40,'Maison Dimension Tracking Table'!Y8:Y40&lt;&gt;"")</f>
        <v>Mars YU</v>
      </c>
      <c r="D8" s="26" t="str" cm="1">
        <f t="array" ref="D8:D11">_xlfn._xlws.FILTER('Maison Dimension Tracking Table'!Y8:Y40,'Maison Dimension Tracking Table'!Y8:Y40&lt;&gt;"")</f>
        <v>Q4-Scale</v>
      </c>
    </row>
    <row r="9" spans="1:4" ht="21">
      <c r="B9" s="72" t="str">
        <v xml:space="preserve">Al training for omni-retail </v>
      </c>
      <c r="C9" s="26" t="str">
        <v>Rikka CHEN</v>
      </c>
      <c r="D9" s="26" t="str">
        <v>Ideation</v>
      </c>
    </row>
    <row r="10" spans="1:4" ht="21">
      <c r="B10" s="72" t="str">
        <v>【Gen AI Content Hub】Asset Production &amp; Distribution</v>
      </c>
      <c r="C10" s="26" t="str">
        <v>Qia CHEN</v>
      </c>
      <c r="D10" s="26" t="str">
        <v>Q2-Pilot</v>
      </c>
    </row>
    <row r="11" spans="1:4" ht="21">
      <c r="B11" s="72" t="str">
        <v>GEO</v>
      </c>
      <c r="C11" s="26" t="str">
        <v>Yuanne CHANG</v>
      </c>
      <c r="D11" s="26" t="str">
        <v>Ideation</v>
      </c>
    </row>
    <row r="12" spans="1:4" ht="21">
      <c r="B12" s="72"/>
      <c r="C12" s="26"/>
      <c r="D12" s="26"/>
    </row>
    <row r="13" spans="1:4" ht="21">
      <c r="B13" s="72"/>
      <c r="C13" s="26"/>
      <c r="D13" s="26"/>
    </row>
    <row r="14" spans="1:4" ht="21">
      <c r="B14" s="72"/>
      <c r="C14" s="26"/>
      <c r="D14" s="26"/>
    </row>
    <row r="15" spans="1:4" ht="21">
      <c r="B15" s="72"/>
      <c r="C15" s="26"/>
      <c r="D15" s="26"/>
    </row>
    <row r="16" spans="1:4" ht="21">
      <c r="B16" s="72"/>
      <c r="C16" s="26"/>
      <c r="D16" s="26"/>
    </row>
    <row r="17" spans="2:4" ht="21">
      <c r="B17" s="72"/>
      <c r="C17" s="26"/>
      <c r="D17" s="26"/>
    </row>
    <row r="18" spans="2:4" ht="21">
      <c r="B18" s="72"/>
      <c r="C18" s="26"/>
      <c r="D18" s="26"/>
    </row>
  </sheetData>
  <phoneticPr fontId="1" type="noConversion"/>
  <hyperlinks>
    <hyperlink ref="A1" location="'Maison Dimension Tracking Table'!A1" display="Back &lt;-" xr:uid="{A5707F86-1905-F14F-9D04-A2F76B0B6C51}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4572-6467-4E4E-B5A6-46C49B859D02}">
  <dimension ref="A1:N95"/>
  <sheetViews>
    <sheetView workbookViewId="0"/>
  </sheetViews>
  <sheetFormatPr defaultColWidth="10.875" defaultRowHeight="15"/>
  <cols>
    <col min="1" max="1" width="18" style="1" customWidth="1"/>
    <col min="2" max="2" width="134.5" style="1" customWidth="1"/>
    <col min="3" max="3" width="25.5" style="1" customWidth="1"/>
    <col min="4" max="4" width="10.875" style="1"/>
    <col min="5" max="5" width="13" style="1" bestFit="1" customWidth="1"/>
    <col min="6" max="8" width="10.875" style="1"/>
    <col min="9" max="9" width="33" style="1" customWidth="1"/>
    <col min="10" max="16384" width="10.875" style="1"/>
  </cols>
  <sheetData>
    <row r="1" spans="1:10">
      <c r="A1" s="115" t="s">
        <v>192</v>
      </c>
    </row>
    <row r="2" spans="1:10" ht="25.5">
      <c r="B2" s="100" t="str">
        <f>'Maison Dimension Tracking Table'!Z2</f>
        <v>Perfume Christine Dior</v>
      </c>
      <c r="C2" s="101"/>
      <c r="D2" s="101"/>
    </row>
    <row r="3" spans="1:10">
      <c r="B3" s="101"/>
      <c r="C3" s="101"/>
      <c r="D3" s="101"/>
    </row>
    <row r="4" spans="1:10" ht="17.45">
      <c r="B4" s="102" t="str">
        <f>'Maison Dimension Tracking Table'!Z7</f>
        <v>Chenlong WANG</v>
      </c>
      <c r="C4" s="102" t="str">
        <f>'Maison Dimension Tracking Table'!Z3</f>
        <v>Total: 6</v>
      </c>
      <c r="D4" s="101"/>
    </row>
    <row r="5" spans="1:10" ht="17.45">
      <c r="B5" s="139" t="s">
        <v>269</v>
      </c>
      <c r="C5" s="101"/>
      <c r="D5" s="101"/>
    </row>
    <row r="6" spans="1:10">
      <c r="B6" s="101"/>
      <c r="C6" s="101"/>
      <c r="D6" s="101"/>
    </row>
    <row r="7" spans="1:10" ht="21.6" thickBot="1">
      <c r="B7" s="103" t="s">
        <v>248</v>
      </c>
      <c r="C7" s="103" t="s">
        <v>73</v>
      </c>
      <c r="D7" s="103" t="s">
        <v>198</v>
      </c>
    </row>
    <row r="8" spans="1:10" ht="21">
      <c r="B8" s="104" t="str" cm="1">
        <f t="array" ref="B8:B16">_xlfn._xlws.FILTER('Maison Dimension Tracking Table'!E8:E40,'Maison Dimension Tracking Table'!Z8:Z40&lt;&gt;"")</f>
        <v>Enrich project scaling</v>
      </c>
      <c r="C8" s="105" t="str" cm="1">
        <f t="array" ref="C8:C16">_xlfn._xlws.FILTER('Maison Dimension Tracking Table'!D8:D40,'Maison Dimension Tracking Table'!Z8:Z40&lt;&gt;"")</f>
        <v>Mars YU</v>
      </c>
      <c r="D8" s="105" t="str" cm="1">
        <f t="array" ref="D8:D16">_xlfn._xlws.FILTER('Maison Dimension Tracking Table'!Z8:Z40,'Maison Dimension Tracking Table'!Z8:Z40&lt;&gt;"")</f>
        <v>Ideation</v>
      </c>
    </row>
    <row r="9" spans="1:10" ht="21">
      <c r="B9" s="72" t="str">
        <v>【Clienteling】Gen AI Client Knowledge</v>
      </c>
      <c r="C9" s="26" t="str">
        <v>Chenlong WANG</v>
      </c>
      <c r="D9" s="26" t="str">
        <v>Q3-Pilot</v>
      </c>
    </row>
    <row r="10" spans="1:10" ht="21">
      <c r="B10" s="72" t="str">
        <v xml:space="preserve">【Marketing Automation 】Personalized journeys through QA migration, upgrades, and orchestration </v>
      </c>
      <c r="C10" s="26" t="str">
        <v>Qiwen MO</v>
      </c>
      <c r="D10" s="26" t="str">
        <v>Q1-Scale</v>
      </c>
    </row>
    <row r="11" spans="1:10" ht="21">
      <c r="B11" s="72" t="str">
        <v>【Client Community】CRM upskilling and community</v>
      </c>
      <c r="C11" s="26" t="str">
        <v>Candy HOU</v>
      </c>
      <c r="D11" s="26" t="str">
        <v>Done</v>
      </c>
    </row>
    <row r="12" spans="1:10" ht="21">
      <c r="B12" s="72" t="str">
        <v xml:space="preserve">【Clienteling】WeCom tools benchmark and feature innovation </v>
      </c>
      <c r="C12" s="26" t="str">
        <v>Qiwen MO</v>
      </c>
      <c r="D12" s="26" t="str">
        <v>Done</v>
      </c>
    </row>
    <row r="13" spans="1:10" ht="21">
      <c r="B13" s="72" t="str">
        <v>China AI omni landscape strategy playbook 2) Agentic commerce</v>
      </c>
      <c r="C13" s="26" t="str">
        <v>Wendy CHEN</v>
      </c>
      <c r="D13" s="26" t="str">
        <v>Ideation</v>
      </c>
    </row>
    <row r="14" spans="1:10" ht="21">
      <c r="B14" s="72" t="str">
        <v>VoC (NPS)</v>
      </c>
      <c r="C14" s="26" t="str">
        <v>Rikka CHEN</v>
      </c>
      <c r="D14" s="26" t="str">
        <v>Run</v>
      </c>
    </row>
    <row r="15" spans="1:10" ht="21">
      <c r="B15" s="72" t="str">
        <v xml:space="preserve">Marketing Mix Modeling  </v>
      </c>
      <c r="C15" s="26" t="str">
        <v>Qia CHEN</v>
      </c>
      <c r="D15" s="26" t="str">
        <v>Q4-Pilot</v>
      </c>
    </row>
    <row r="16" spans="1:10" ht="21">
      <c r="A16" s="153"/>
      <c r="B16" s="72" t="str">
        <v>GEO</v>
      </c>
      <c r="C16" s="26" t="str">
        <v>Yuanne CHANG</v>
      </c>
      <c r="D16" s="26" t="str">
        <v>Ideation</v>
      </c>
      <c r="I16" s="108" t="s">
        <v>155</v>
      </c>
      <c r="J16" s="109" t="s">
        <v>164</v>
      </c>
    </row>
    <row r="17" spans="2:10" ht="21">
      <c r="B17" s="72"/>
      <c r="C17" s="26"/>
      <c r="D17" s="26"/>
      <c r="I17" s="108" t="s">
        <v>166</v>
      </c>
      <c r="J17" s="109" t="s">
        <v>168</v>
      </c>
    </row>
    <row r="18" spans="2:10" ht="21">
      <c r="B18" s="72"/>
      <c r="C18" s="26"/>
      <c r="D18" s="26"/>
      <c r="I18" s="108" t="s">
        <v>169</v>
      </c>
      <c r="J18" s="109" t="s">
        <v>168</v>
      </c>
    </row>
    <row r="19" spans="2:10" ht="16.5">
      <c r="I19" s="108" t="s">
        <v>176</v>
      </c>
      <c r="J19" s="109" t="s">
        <v>181</v>
      </c>
    </row>
    <row r="20" spans="2:10" ht="16.5">
      <c r="I20" s="108" t="s">
        <v>182</v>
      </c>
      <c r="J20" s="109" t="s">
        <v>181</v>
      </c>
    </row>
    <row r="27" spans="2:10" ht="22.5">
      <c r="I27" s="107"/>
    </row>
    <row r="81" spans="1:14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</row>
    <row r="84" spans="1:14" ht="21">
      <c r="B84" s="72" t="s">
        <v>270</v>
      </c>
      <c r="C84" s="72"/>
      <c r="D84" s="72"/>
      <c r="E84" s="128">
        <v>46128</v>
      </c>
    </row>
    <row r="86" spans="1:14" ht="17.45">
      <c r="B86" s="98" t="s">
        <v>271</v>
      </c>
    </row>
    <row r="89" spans="1:14" ht="21">
      <c r="B89" s="149" t="s">
        <v>272</v>
      </c>
    </row>
    <row r="90" spans="1:14" ht="21">
      <c r="B90" s="137" t="s">
        <v>273</v>
      </c>
    </row>
    <row r="91" spans="1:14" ht="21">
      <c r="B91" s="137" t="s">
        <v>274</v>
      </c>
    </row>
    <row r="92" spans="1:14" ht="21">
      <c r="B92" s="137" t="s">
        <v>275</v>
      </c>
    </row>
    <row r="93" spans="1:14" ht="21">
      <c r="B93" s="137" t="s">
        <v>276</v>
      </c>
    </row>
    <row r="94" spans="1:14" ht="21">
      <c r="B94" s="137" t="s">
        <v>277</v>
      </c>
    </row>
    <row r="95" spans="1:14" ht="21">
      <c r="B95" s="137"/>
    </row>
  </sheetData>
  <phoneticPr fontId="1" type="noConversion"/>
  <hyperlinks>
    <hyperlink ref="A1" location="'Maison Dimension Tracking Table'!A1" display="Back &lt;-" xr:uid="{DC401884-3C1B-E041-B93C-BF66E89F7655}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E9828-2F4B-DA40-A377-F90DE42DB233}">
  <dimension ref="A1:E33"/>
  <sheetViews>
    <sheetView zoomScale="74" zoomScaleNormal="70" workbookViewId="0"/>
  </sheetViews>
  <sheetFormatPr defaultColWidth="10.875" defaultRowHeight="15"/>
  <cols>
    <col min="1" max="1" width="10.875" style="1"/>
    <col min="2" max="2" width="134.5" style="1" customWidth="1"/>
    <col min="3" max="3" width="26.375" style="1" bestFit="1" customWidth="1"/>
    <col min="4" max="4" width="19" style="1" customWidth="1"/>
    <col min="5" max="5" width="45" style="1" customWidth="1"/>
    <col min="6" max="16384" width="10.875" style="1"/>
  </cols>
  <sheetData>
    <row r="1" spans="1:5">
      <c r="A1" s="115" t="s">
        <v>192</v>
      </c>
    </row>
    <row r="2" spans="1:5" ht="25.5">
      <c r="B2" s="97" t="str">
        <f>'Maison Dimension Tracking Table'!AA2</f>
        <v>Guerlain</v>
      </c>
      <c r="C2" s="99"/>
      <c r="D2" s="99"/>
    </row>
    <row r="3" spans="1:5">
      <c r="B3" s="99"/>
      <c r="C3" s="99"/>
      <c r="D3" s="99"/>
    </row>
    <row r="4" spans="1:5" ht="17.45">
      <c r="B4" s="98" t="str">
        <f>'Maison Dimension Tracking Table'!AA7</f>
        <v>Rikka CHEN</v>
      </c>
      <c r="C4" s="98" t="str">
        <f>'Maison Dimension Tracking Table'!AA3</f>
        <v>Total: 9</v>
      </c>
      <c r="D4" s="99"/>
    </row>
    <row r="5" spans="1:5">
      <c r="B5" s="99"/>
      <c r="C5" s="99"/>
      <c r="D5" s="99"/>
    </row>
    <row r="6" spans="1:5">
      <c r="B6" s="99"/>
      <c r="C6" s="99"/>
      <c r="D6" s="99"/>
    </row>
    <row r="7" spans="1:5" ht="21.6" thickBot="1">
      <c r="B7" s="96" t="s">
        <v>248</v>
      </c>
      <c r="C7" s="96" t="s">
        <v>73</v>
      </c>
      <c r="D7" s="96" t="s">
        <v>198</v>
      </c>
      <c r="E7" s="96" t="s">
        <v>249</v>
      </c>
    </row>
    <row r="8" spans="1:5" ht="23.1">
      <c r="B8" s="118" t="str" cm="1">
        <f t="array" ref="B8:B19">_xlfn._xlws.FILTER('Maison Dimension Tracking Table'!E8:E40,'Maison Dimension Tracking Table'!AA8:AA40&lt;&gt;"")</f>
        <v>Enrich project scaling</v>
      </c>
      <c r="C8" s="26" t="str" cm="1">
        <f t="array" ref="C8:C19">_xlfn._xlws.FILTER('Maison Dimension Tracking Table'!D8:D40,'Maison Dimension Tracking Table'!AA8:AA40&lt;&gt;"")</f>
        <v>Mars YU</v>
      </c>
      <c r="D8" s="26" t="str" cm="1">
        <f t="array" ref="D8:D19">_xlfn._xlws.FILTER('Maison Dimension Tracking Table'!AA8:AA40,'Maison Dimension Tracking Table'!AA8:AA40&lt;&gt;"")</f>
        <v>Ideation</v>
      </c>
      <c r="E8" s="116" t="s">
        <v>278</v>
      </c>
    </row>
    <row r="9" spans="1:5" ht="23.1">
      <c r="B9" s="118" t="str">
        <v xml:space="preserve">【Marketing Automation 】Personalized journeys through QA migration, upgrades, and orchestration </v>
      </c>
      <c r="C9" s="26" t="str">
        <v>Qiwen MO</v>
      </c>
      <c r="D9" s="26" t="str">
        <v>Q1-Scale</v>
      </c>
      <c r="E9" s="116"/>
    </row>
    <row r="10" spans="1:5" ht="23.1">
      <c r="B10" s="118" t="str">
        <v xml:space="preserve">【Clienteling】Gen AI Contextual Outreach </v>
      </c>
      <c r="C10" s="26" t="str">
        <v>Candy HOU</v>
      </c>
      <c r="D10" s="26" t="str">
        <v>Q3-Pilot</v>
      </c>
      <c r="E10" s="116"/>
    </row>
    <row r="11" spans="1:5" ht="23.1">
      <c r="B11" s="118" t="str">
        <v>【Client Community】CRM upskilling and community</v>
      </c>
      <c r="C11" s="26" t="str">
        <v>Candy HOU</v>
      </c>
      <c r="D11" s="26" t="str">
        <v>Done</v>
      </c>
      <c r="E11" s="116"/>
    </row>
    <row r="12" spans="1:5" ht="23.1">
      <c r="B12" s="118" t="str">
        <v xml:space="preserve">【Clienteling】WeCom tools benchmark and feature innovation </v>
      </c>
      <c r="C12" s="26" t="str">
        <v>Qiwen MO</v>
      </c>
      <c r="D12" s="26" t="str">
        <v>Done</v>
      </c>
      <c r="E12" s="130" t="s">
        <v>279</v>
      </c>
    </row>
    <row r="13" spans="1:5" ht="23.1">
      <c r="B13" s="118" t="str">
        <v>【KOS】AI solutions (scanning, content assistant, task management )</v>
      </c>
      <c r="C13" s="26" t="str">
        <v>TBD</v>
      </c>
      <c r="D13" s="26" t="str">
        <v>Q3-Pilot</v>
      </c>
      <c r="E13" s="117" t="s">
        <v>280</v>
      </c>
    </row>
    <row r="14" spans="1:5" ht="23.1">
      <c r="B14" s="118" t="str">
        <v>China AI omni landscape strategy playbook 2) Agentic commerce</v>
      </c>
      <c r="C14" s="26" t="str">
        <v>Wendy CHEN</v>
      </c>
      <c r="D14" s="26" t="str">
        <v>Q3-Pilot</v>
      </c>
      <c r="E14" s="126" t="s">
        <v>281</v>
      </c>
    </row>
    <row r="15" spans="1:5" ht="23.1">
      <c r="B15" s="118" t="str">
        <v>VoC (NPS)</v>
      </c>
      <c r="C15" s="26" t="str">
        <v>Rikka CHEN</v>
      </c>
      <c r="D15" s="26" t="str">
        <v>Run</v>
      </c>
      <c r="E15" s="130" t="s">
        <v>282</v>
      </c>
    </row>
    <row r="16" spans="1:5" ht="23.1">
      <c r="B16" s="125" t="str">
        <v xml:space="preserve">Al training for omni-retail </v>
      </c>
      <c r="C16" s="26" t="str">
        <v>Rikka CHEN</v>
      </c>
      <c r="D16" s="26" t="str">
        <v>Q4-Pilot</v>
      </c>
      <c r="E16" s="130" t="s">
        <v>283</v>
      </c>
    </row>
    <row r="17" spans="2:5" ht="23.1">
      <c r="B17" s="125" t="str">
        <v>【Gen AI Content Hub】Asset Production &amp; Distribution</v>
      </c>
      <c r="C17" s="26" t="str">
        <v>Qia CHEN</v>
      </c>
      <c r="D17" s="26" t="str">
        <v>Ideation</v>
      </c>
      <c r="E17" s="116"/>
    </row>
    <row r="18" spans="2:5" ht="23.1">
      <c r="B18" s="125" t="str">
        <v xml:space="preserve">Marketing Mix Modeling  </v>
      </c>
      <c r="C18" s="26" t="str">
        <v>Qia CHEN</v>
      </c>
      <c r="D18" s="26" t="str">
        <v>Ideation</v>
      </c>
      <c r="E18" s="116"/>
    </row>
    <row r="19" spans="2:5" ht="23.1">
      <c r="B19" s="125" t="str">
        <v>GEO</v>
      </c>
      <c r="C19" s="26" t="str">
        <v>Yuanne CHANG</v>
      </c>
      <c r="D19" s="26" t="str">
        <v>Q3-Pilot</v>
      </c>
      <c r="E19" s="117"/>
    </row>
    <row r="20" spans="2:5" ht="23.1">
      <c r="B20" s="125"/>
      <c r="C20" s="26"/>
      <c r="D20" s="26"/>
      <c r="E20" s="117"/>
    </row>
    <row r="21" spans="2:5" ht="23.1">
      <c r="B21" s="125"/>
      <c r="C21" s="26"/>
      <c r="D21" s="26"/>
      <c r="E21" s="117"/>
    </row>
    <row r="22" spans="2:5" ht="23.1">
      <c r="B22" s="125"/>
      <c r="C22" s="26"/>
      <c r="D22" s="26"/>
      <c r="E22" s="117"/>
    </row>
    <row r="23" spans="2:5" ht="23.1">
      <c r="B23" s="125"/>
      <c r="C23" s="26"/>
      <c r="D23" s="26"/>
      <c r="E23" s="117"/>
    </row>
    <row r="24" spans="2:5" ht="23.1">
      <c r="B24" s="125"/>
      <c r="C24" s="26"/>
      <c r="D24" s="26"/>
      <c r="E24" s="117"/>
    </row>
    <row r="25" spans="2:5" ht="15.95">
      <c r="C25" s="26"/>
      <c r="D25" s="26"/>
      <c r="E25" s="117"/>
    </row>
    <row r="26" spans="2:5" ht="15.95">
      <c r="C26" s="26"/>
      <c r="D26" s="26"/>
      <c r="E26" s="117"/>
    </row>
    <row r="27" spans="2:5" ht="15.95">
      <c r="C27" s="26"/>
      <c r="D27" s="26"/>
      <c r="E27" s="117"/>
    </row>
    <row r="28" spans="2:5" ht="15.95">
      <c r="C28" s="26"/>
      <c r="E28" s="117"/>
    </row>
    <row r="29" spans="2:5" ht="15.95">
      <c r="E29" s="117"/>
    </row>
    <row r="30" spans="2:5" ht="15.95">
      <c r="E30" s="117"/>
    </row>
    <row r="31" spans="2:5" ht="15.95">
      <c r="E31" s="117"/>
    </row>
    <row r="32" spans="2:5" ht="15.95">
      <c r="E32" s="117"/>
    </row>
    <row r="33" spans="5:5" ht="15.95">
      <c r="E33" s="117"/>
    </row>
  </sheetData>
  <autoFilter ref="A7:E7" xr:uid="{ECBE9828-2F4B-DA40-A377-F90DE42DB233}"/>
  <phoneticPr fontId="1" type="noConversion"/>
  <hyperlinks>
    <hyperlink ref="A1" location="'Maison Dimension Tracking Table'!A1" display="Back &lt;-" xr:uid="{2151B3FF-0526-FE41-A2F8-8F88BAA5A1C1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9965-4676-8B47-857A-E3972CF66324}">
  <dimension ref="A1:D18"/>
  <sheetViews>
    <sheetView zoomScaleNormal="100" workbookViewId="0"/>
  </sheetViews>
  <sheetFormatPr defaultColWidth="10.875" defaultRowHeight="15"/>
  <cols>
    <col min="1" max="1" width="10.875" style="1"/>
    <col min="2" max="2" width="134.5" style="1" customWidth="1"/>
    <col min="3" max="3" width="25.5" style="1" customWidth="1"/>
    <col min="4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Table'!AB2</f>
        <v>Beauty Division</v>
      </c>
      <c r="C2" s="99"/>
      <c r="D2" s="99"/>
    </row>
    <row r="3" spans="1:4">
      <c r="B3" s="99"/>
      <c r="C3" s="99"/>
      <c r="D3" s="99"/>
    </row>
    <row r="4" spans="1:4" ht="17.45">
      <c r="B4" s="98" t="str">
        <f>'Maison Dimension Tracking Table'!AB7</f>
        <v>Wendy CHEN</v>
      </c>
      <c r="C4" s="98" t="str">
        <f>'Maison Dimension Tracking Table'!AB3</f>
        <v>Total: 4</v>
      </c>
      <c r="D4" s="99"/>
    </row>
    <row r="5" spans="1:4">
      <c r="B5" s="99"/>
      <c r="C5" s="99"/>
      <c r="D5" s="99"/>
    </row>
    <row r="6" spans="1:4">
      <c r="B6" s="99"/>
      <c r="C6" s="99"/>
      <c r="D6" s="99"/>
    </row>
    <row r="7" spans="1:4" ht="21.6" thickBot="1">
      <c r="B7" s="96" t="s">
        <v>248</v>
      </c>
      <c r="C7" s="96" t="s">
        <v>73</v>
      </c>
      <c r="D7" s="96" t="s">
        <v>198</v>
      </c>
    </row>
    <row r="8" spans="1:4" ht="21">
      <c r="B8" s="72" t="str" cm="1">
        <f t="array" ref="B8:B13">_xlfn._xlws.FILTER('Maison Dimension Tracking Table'!E8:E40,'Maison Dimension Tracking Table'!AB8:AB40&lt;&gt;"")</f>
        <v>【Advanced Journey 】Product Recom DREAM 2.0</v>
      </c>
      <c r="C8" s="26" t="str" cm="1">
        <f t="array" ref="C8:C13">_xlfn._xlws.FILTER('Maison Dimension Tracking Table'!D8:D40,'Maison Dimension Tracking Table'!AB8:AB40&lt;&gt;"")</f>
        <v>Chenlong WANG</v>
      </c>
      <c r="D8" s="26" t="str" cm="1">
        <f t="array" ref="D8:D13">_xlfn._xlws.FILTER('Maison Dimension Tracking Table'!AB8:AB40,'Maison Dimension Tracking Table'!AB8:AB40&lt;&gt;"")</f>
        <v>Ideation</v>
      </c>
    </row>
    <row r="9" spans="1:4" ht="21">
      <c r="B9" s="72" t="str">
        <v xml:space="preserve">【Clienteling】Gen AI Contextual Outreach </v>
      </c>
      <c r="C9" s="26" t="str">
        <v>Candy HOU</v>
      </c>
      <c r="D9" s="26" t="str">
        <v>Q3-Pilot</v>
      </c>
    </row>
    <row r="10" spans="1:4" ht="21">
      <c r="B10" s="72" t="str">
        <v>【Client Community】CRM upskilling and community</v>
      </c>
      <c r="C10" s="26" t="str">
        <v>Candy HOU</v>
      </c>
      <c r="D10" s="26" t="str">
        <v>Done</v>
      </c>
    </row>
    <row r="11" spans="1:4" ht="21">
      <c r="B11" s="72" t="str">
        <v>【KOS】AI solutions (scanning, content assistant, task management )</v>
      </c>
      <c r="C11" s="26" t="str">
        <v>TBD</v>
      </c>
      <c r="D11" s="26" t="str">
        <v>Q3-Pilot</v>
      </c>
    </row>
    <row r="12" spans="1:4" ht="21">
      <c r="B12" s="72" t="str">
        <v>VoC (NPS)</v>
      </c>
      <c r="C12" s="26" t="str">
        <v>Rikka CHEN</v>
      </c>
      <c r="D12" s="26" t="str">
        <v>Run</v>
      </c>
    </row>
    <row r="13" spans="1:4" ht="21">
      <c r="B13" s="72" t="str">
        <v>【Gen AI Content Hub】Asset Production &amp; Distribution - LucIA</v>
      </c>
      <c r="C13" s="26" t="str">
        <v>Qia CHEN</v>
      </c>
      <c r="D13" s="26" t="str">
        <v>Q2-Pilot</v>
      </c>
    </row>
    <row r="14" spans="1:4" ht="21">
      <c r="B14" s="72"/>
      <c r="C14" s="26"/>
      <c r="D14" s="26"/>
    </row>
    <row r="15" spans="1:4" ht="21">
      <c r="B15" s="72"/>
      <c r="C15" s="26"/>
      <c r="D15" s="26"/>
    </row>
    <row r="16" spans="1:4" ht="21">
      <c r="B16" s="72"/>
      <c r="C16" s="26"/>
      <c r="D16" s="26"/>
    </row>
    <row r="17" spans="2:4" ht="21">
      <c r="B17" s="72"/>
      <c r="C17" s="26"/>
      <c r="D17" s="26"/>
    </row>
    <row r="18" spans="2:4" ht="21">
      <c r="B18" s="72"/>
      <c r="C18" s="26"/>
      <c r="D18" s="26"/>
    </row>
  </sheetData>
  <phoneticPr fontId="1" type="noConversion"/>
  <hyperlinks>
    <hyperlink ref="A1" location="'Maison Dimension Tracking Table'!A1" display="Back &lt;-" xr:uid="{93D7A47A-BBF9-1F40-A54E-063E8CDEF1A9}"/>
  </hyperlinks>
  <pageMargins left="0.7" right="0.7" top="0.75" bottom="0.75" header="0.3" footer="0.3"/>
  <pageSetup paperSize="9" orientation="portrait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458F-0985-7647-A2D8-037063579529}">
  <dimension ref="A1:G28"/>
  <sheetViews>
    <sheetView topLeftCell="A2" zoomScale="78" workbookViewId="0">
      <selection activeCell="B18" sqref="B18"/>
    </sheetView>
  </sheetViews>
  <sheetFormatPr defaultColWidth="10.875" defaultRowHeight="15"/>
  <cols>
    <col min="1" max="1" width="11.5" style="1" bestFit="1" customWidth="1"/>
    <col min="2" max="2" width="134.5" style="1" customWidth="1"/>
    <col min="3" max="3" width="25.5" style="1" customWidth="1"/>
    <col min="4" max="5" width="10.875" style="1"/>
    <col min="6" max="6" width="118.5" style="1" customWidth="1"/>
    <col min="7" max="7" width="57" style="1" customWidth="1"/>
    <col min="8" max="16384" width="10.875" style="1"/>
  </cols>
  <sheetData>
    <row r="1" spans="1:7">
      <c r="A1" s="115" t="s">
        <v>284</v>
      </c>
    </row>
    <row r="2" spans="1:7" ht="25.5">
      <c r="A2" s="150"/>
      <c r="B2" s="97" t="str">
        <f>'Maison Dimension Tracking Table'!AC2</f>
        <v>Sephora</v>
      </c>
      <c r="C2" s="151"/>
      <c r="D2" s="99"/>
    </row>
    <row r="3" spans="1:7">
      <c r="A3" s="150"/>
      <c r="B3" s="151"/>
      <c r="C3" s="151"/>
      <c r="D3" s="99"/>
    </row>
    <row r="4" spans="1:7" ht="17.45">
      <c r="A4" s="150"/>
      <c r="B4" s="98" t="str">
        <f>'Maison Dimension Tracking Table'!AC7</f>
        <v>Qia CHEN</v>
      </c>
      <c r="C4" s="98" t="str">
        <f>'Maison Dimension Tracking Table'!AC3</f>
        <v>Total: 6</v>
      </c>
      <c r="D4" s="99"/>
    </row>
    <row r="5" spans="1:7">
      <c r="A5" s="150" t="s">
        <v>285</v>
      </c>
      <c r="B5" s="151" t="s">
        <v>286</v>
      </c>
      <c r="C5" s="151"/>
      <c r="D5" s="99"/>
    </row>
    <row r="6" spans="1:7">
      <c r="A6" s="152"/>
      <c r="B6" s="151"/>
      <c r="C6" s="151"/>
      <c r="D6" s="99"/>
    </row>
    <row r="7" spans="1:7" ht="21.6" thickBot="1">
      <c r="A7" s="150"/>
      <c r="B7" s="96" t="s">
        <v>287</v>
      </c>
      <c r="C7" s="96" t="s">
        <v>73</v>
      </c>
      <c r="D7" s="96" t="s">
        <v>198</v>
      </c>
      <c r="F7" s="96" t="s">
        <v>288</v>
      </c>
      <c r="G7" s="96" t="s">
        <v>198</v>
      </c>
    </row>
    <row r="8" spans="1:7" ht="21">
      <c r="A8" s="150"/>
      <c r="B8" s="140" t="str" cm="1">
        <f t="array" ref="B8:B14">_xlfn._xlws.FILTER('Maison Dimension Tracking Table'!E8:E40,'Maison Dimension Tracking Table'!AC8:AC40&lt;&gt;"")</f>
        <v>Enrich project scaling</v>
      </c>
      <c r="C8" s="26" t="str" cm="1">
        <f t="array" ref="C8:C14">_xlfn._xlws.FILTER('Maison Dimension Tracking Table'!D8:D40,'Maison Dimension Tracking Table'!AC8:AC40&lt;&gt;"")</f>
        <v>Mars YU</v>
      </c>
      <c r="D8" s="26" t="str" cm="1">
        <f t="array" ref="D8:D14">_xlfn._xlws.FILTER('Maison Dimension Tracking Table'!AC8:AC40,'Maison Dimension Tracking Table'!AC8:AC40&lt;&gt;"")</f>
        <v>Q4-Pilot</v>
      </c>
      <c r="F8" s="72" t="s">
        <v>289</v>
      </c>
      <c r="G8" s="72" t="s">
        <v>290</v>
      </c>
    </row>
    <row r="9" spans="1:7" ht="21">
      <c r="A9" s="150"/>
      <c r="B9" s="140" t="str">
        <v>China AI omni landscape strategy playbook 2) Agentic commerce</v>
      </c>
      <c r="C9" s="26" t="str">
        <v>Wendy CHEN</v>
      </c>
      <c r="D9" s="26" t="str">
        <v>Q4-Pilot</v>
      </c>
      <c r="F9" s="72" t="s">
        <v>291</v>
      </c>
      <c r="G9" s="72" t="s">
        <v>292</v>
      </c>
    </row>
    <row r="10" spans="1:7" ht="21">
      <c r="A10" s="150"/>
      <c r="B10" s="110" t="str">
        <v>VoC (NPS)</v>
      </c>
      <c r="C10" s="26" t="str">
        <v>Rikka CHEN</v>
      </c>
      <c r="D10" s="26" t="str">
        <v>Run</v>
      </c>
      <c r="F10" s="72" t="s">
        <v>293</v>
      </c>
      <c r="G10" s="72" t="s">
        <v>292</v>
      </c>
    </row>
    <row r="11" spans="1:7" ht="21">
      <c r="A11" s="150"/>
      <c r="B11" s="140" t="str">
        <v xml:space="preserve">Al training for omni-retail </v>
      </c>
      <c r="C11" s="26" t="str">
        <v>Rikka CHEN</v>
      </c>
      <c r="D11" s="26" t="str">
        <v>Q4-Pilot</v>
      </c>
      <c r="F11" s="72" t="s">
        <v>294</v>
      </c>
      <c r="G11" s="72" t="s">
        <v>295</v>
      </c>
    </row>
    <row r="12" spans="1:7" ht="21">
      <c r="A12" s="150"/>
      <c r="B12" s="140" t="str">
        <v>【Gen AI Content Hub】Asset Production &amp; Distribution</v>
      </c>
      <c r="C12" s="26" t="str">
        <v>Qia CHEN</v>
      </c>
      <c r="D12" s="26" t="str">
        <v>Q3-Pilot</v>
      </c>
      <c r="F12" s="72" t="s">
        <v>296</v>
      </c>
      <c r="G12" s="72" t="s">
        <v>292</v>
      </c>
    </row>
    <row r="13" spans="1:7" ht="21">
      <c r="A13" s="150"/>
      <c r="B13" s="72" t="str">
        <v>【Gen AI Content Hub】Asset Production &amp; Distribution - LucIA</v>
      </c>
      <c r="C13" s="26" t="str">
        <v>Qia CHEN</v>
      </c>
      <c r="D13" s="26" t="str">
        <v>Q2-Scale</v>
      </c>
      <c r="F13" s="72" t="s">
        <v>297</v>
      </c>
      <c r="G13" s="72" t="s">
        <v>292</v>
      </c>
    </row>
    <row r="14" spans="1:7" ht="21">
      <c r="A14" s="150"/>
      <c r="B14" s="72" t="str">
        <v>GEO</v>
      </c>
      <c r="C14" s="26" t="str">
        <v>Yuanne CHANG</v>
      </c>
      <c r="D14" s="26" t="str">
        <v>Q4-Pilot</v>
      </c>
      <c r="F14" s="72" t="s">
        <v>298</v>
      </c>
      <c r="G14" s="72" t="s">
        <v>292</v>
      </c>
    </row>
    <row r="15" spans="1:7" ht="21">
      <c r="A15" s="150"/>
      <c r="B15" s="72"/>
      <c r="C15" s="26"/>
      <c r="D15" s="26"/>
      <c r="F15" s="72" t="s">
        <v>299</v>
      </c>
      <c r="G15" s="72" t="s">
        <v>295</v>
      </c>
    </row>
    <row r="16" spans="1:7" ht="21">
      <c r="A16" s="150"/>
      <c r="B16" s="72"/>
      <c r="C16" s="26"/>
      <c r="D16" s="26"/>
      <c r="F16" s="72" t="s">
        <v>300</v>
      </c>
      <c r="G16" s="72" t="s">
        <v>295</v>
      </c>
    </row>
    <row r="17" spans="1:7" ht="21">
      <c r="A17" s="150"/>
      <c r="B17" s="72"/>
      <c r="C17" s="26"/>
      <c r="D17" s="26"/>
      <c r="F17" s="72" t="s">
        <v>301</v>
      </c>
      <c r="G17" s="72" t="s">
        <v>302</v>
      </c>
    </row>
    <row r="18" spans="1:7" ht="21">
      <c r="A18" s="150"/>
      <c r="B18" s="153"/>
      <c r="C18" s="26"/>
      <c r="D18" s="26"/>
      <c r="F18" s="72" t="s">
        <v>303</v>
      </c>
      <c r="G18" s="72" t="s">
        <v>302</v>
      </c>
    </row>
    <row r="19" spans="1:7" ht="21">
      <c r="A19" s="150"/>
      <c r="B19" s="150"/>
      <c r="C19" s="150"/>
      <c r="F19" s="72" t="s">
        <v>304</v>
      </c>
      <c r="G19" s="72" t="s">
        <v>305</v>
      </c>
    </row>
    <row r="20" spans="1:7" ht="21">
      <c r="A20" s="150"/>
      <c r="B20" s="150"/>
      <c r="C20" s="150"/>
      <c r="F20" s="72" t="s">
        <v>306</v>
      </c>
      <c r="G20" s="72" t="s">
        <v>295</v>
      </c>
    </row>
    <row r="21" spans="1:7" ht="21">
      <c r="A21" s="150"/>
      <c r="B21" s="26" t="s">
        <v>307</v>
      </c>
      <c r="C21" s="150"/>
      <c r="F21" s="72" t="s">
        <v>308</v>
      </c>
      <c r="G21" s="72" t="s">
        <v>292</v>
      </c>
    </row>
    <row r="22" spans="1:7">
      <c r="A22" s="150"/>
      <c r="B22" s="150" t="s">
        <v>309</v>
      </c>
      <c r="C22" s="150"/>
    </row>
    <row r="23" spans="1:7">
      <c r="A23" s="150"/>
      <c r="B23" s="150" t="s">
        <v>310</v>
      </c>
      <c r="C23" s="150"/>
    </row>
    <row r="24" spans="1:7">
      <c r="A24" s="150"/>
      <c r="B24" s="150"/>
      <c r="C24" s="150"/>
    </row>
    <row r="25" spans="1:7">
      <c r="A25" s="150"/>
      <c r="B25" s="26" t="s">
        <v>311</v>
      </c>
      <c r="C25" s="150"/>
    </row>
    <row r="26" spans="1:7">
      <c r="A26" s="150"/>
      <c r="B26" s="150" t="s">
        <v>312</v>
      </c>
      <c r="C26" s="150"/>
    </row>
    <row r="27" spans="1:7">
      <c r="A27" s="150"/>
      <c r="B27" s="150" t="s">
        <v>313</v>
      </c>
      <c r="C27" s="150"/>
    </row>
    <row r="28" spans="1:7">
      <c r="A28" s="150"/>
      <c r="B28" s="150" t="s">
        <v>314</v>
      </c>
      <c r="C28" s="150"/>
    </row>
  </sheetData>
  <phoneticPr fontId="1" type="noConversion"/>
  <hyperlinks>
    <hyperlink ref="A1" location="'Maison Dimension Tracking Table'!A1" display="Back &lt;-" xr:uid="{0D693C21-BBB9-4242-997D-3DB22DDC7645}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0A5E-7095-8243-B9F1-3C163EA295D1}">
  <dimension ref="A1:D9"/>
  <sheetViews>
    <sheetView workbookViewId="0"/>
  </sheetViews>
  <sheetFormatPr defaultColWidth="10.875" defaultRowHeight="15"/>
  <cols>
    <col min="1" max="1" width="10.875" style="1"/>
    <col min="2" max="2" width="149" style="1" customWidth="1"/>
    <col min="3" max="3" width="25.375" style="1" customWidth="1"/>
    <col min="4" max="4" width="21" style="1" customWidth="1"/>
    <col min="5" max="16384" width="10.875" style="1"/>
  </cols>
  <sheetData>
    <row r="1" spans="1:4">
      <c r="A1" s="115" t="s">
        <v>192</v>
      </c>
    </row>
    <row r="2" spans="1:4" ht="25.5">
      <c r="B2" s="97" t="str">
        <f>'Maison Dimension Tracking Table'!AD2</f>
        <v>MHD</v>
      </c>
      <c r="C2" s="99"/>
      <c r="D2" s="99"/>
    </row>
    <row r="3" spans="1:4">
      <c r="B3" s="99"/>
      <c r="C3" s="99"/>
      <c r="D3" s="99"/>
    </row>
    <row r="4" spans="1:4" ht="17.45">
      <c r="B4" s="98" t="str">
        <f>'Maison Dimension Tracking Table'!AD7</f>
        <v>Mars Yu</v>
      </c>
      <c r="C4" s="98" t="str">
        <f>'Maison Dimension Tracking Table'!AD3</f>
        <v>Total: 1</v>
      </c>
      <c r="D4" s="99"/>
    </row>
    <row r="5" spans="1:4">
      <c r="B5" s="99"/>
      <c r="C5" s="99"/>
      <c r="D5" s="99"/>
    </row>
    <row r="6" spans="1:4">
      <c r="B6" s="99"/>
      <c r="C6" s="99"/>
      <c r="D6" s="99"/>
    </row>
    <row r="7" spans="1:4" ht="21.6" thickBot="1">
      <c r="B7" s="96" t="s">
        <v>248</v>
      </c>
      <c r="C7" s="96" t="s">
        <v>73</v>
      </c>
      <c r="D7" s="96" t="s">
        <v>198</v>
      </c>
    </row>
    <row r="8" spans="1:4" ht="21">
      <c r="B8" s="72" t="str" cm="1">
        <f t="array" ref="B8:B9">_xlfn._xlws.FILTER('Maison Dimension Tracking Table'!E8:E40,'Maison Dimension Tracking Table'!AD8:AD40&lt;&gt;"")</f>
        <v>Enrich project scaling</v>
      </c>
      <c r="C8" s="26" t="str" cm="1">
        <f t="array" ref="C8:C9">_xlfn._xlws.FILTER('Maison Dimension Tracking Table'!D8:D40,'Maison Dimension Tracking Table'!AD8:AD40&lt;&gt;"")</f>
        <v>Mars YU</v>
      </c>
      <c r="D8" s="26" t="str" cm="1">
        <f t="array" ref="D8:D9">_xlfn._xlws.FILTER('Maison Dimension Tracking Table'!AD8:AD40,'Maison Dimension Tracking Table'!AD8:AD40&lt;&gt;"")</f>
        <v>Q3-Scale</v>
      </c>
    </row>
    <row r="9" spans="1:4" ht="21">
      <c r="B9" s="72" t="str">
        <v>【Client Community】CRM upskilling and community</v>
      </c>
      <c r="C9" s="26" t="str">
        <v>Candy HOU</v>
      </c>
      <c r="D9" s="26" t="str">
        <v>Done</v>
      </c>
    </row>
  </sheetData>
  <phoneticPr fontId="1" type="noConversion"/>
  <hyperlinks>
    <hyperlink ref="A1" location="'Maison Dimension Tracking Table'!A1" display="Back &lt;-" xr:uid="{7EAD2A6D-C88D-9649-B640-DB57D831145A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6CA8-B646-D145-A176-6AE432670B12}">
  <dimension ref="C3:G43"/>
  <sheetViews>
    <sheetView zoomScale="125" workbookViewId="0">
      <selection activeCell="D48" sqref="D48"/>
    </sheetView>
  </sheetViews>
  <sheetFormatPr defaultColWidth="11" defaultRowHeight="15"/>
  <cols>
    <col min="1" max="2" width="11" style="1"/>
    <col min="3" max="3" width="40.5" style="1" customWidth="1"/>
    <col min="4" max="4" width="7.5" style="1" bestFit="1" customWidth="1"/>
    <col min="5" max="5" width="103" style="1" customWidth="1"/>
    <col min="6" max="6" width="184.5" style="1" customWidth="1"/>
    <col min="7" max="7" width="25.875" style="1" customWidth="1"/>
    <col min="8" max="16384" width="11" style="1"/>
  </cols>
  <sheetData>
    <row r="3" spans="3:7" ht="15.6" thickBot="1"/>
    <row r="4" spans="3:7" ht="15.6" thickBot="1">
      <c r="C4" s="11" t="s">
        <v>315</v>
      </c>
      <c r="D4" s="12" t="s">
        <v>316</v>
      </c>
      <c r="E4" s="13" t="s">
        <v>317</v>
      </c>
      <c r="F4" s="14" t="s">
        <v>318</v>
      </c>
      <c r="G4" s="15" t="s">
        <v>319</v>
      </c>
    </row>
    <row r="5" spans="3:7" ht="15.6" thickBot="1">
      <c r="C5" s="240" t="s">
        <v>91</v>
      </c>
      <c r="D5" s="243" t="s">
        <v>320</v>
      </c>
      <c r="E5" s="16" t="s">
        <v>321</v>
      </c>
      <c r="F5" s="17" t="s">
        <v>322</v>
      </c>
      <c r="G5" s="18" t="s">
        <v>323</v>
      </c>
    </row>
    <row r="6" spans="3:7" ht="15.6" thickBot="1">
      <c r="C6" s="241"/>
      <c r="D6" s="244"/>
      <c r="E6" s="2" t="s">
        <v>324</v>
      </c>
      <c r="F6" s="3" t="s">
        <v>325</v>
      </c>
      <c r="G6" s="6" t="s">
        <v>323</v>
      </c>
    </row>
    <row r="7" spans="3:7" ht="15.6" thickBot="1">
      <c r="C7" s="241"/>
      <c r="D7" s="244"/>
      <c r="E7" s="2" t="s">
        <v>326</v>
      </c>
      <c r="F7" s="3" t="s">
        <v>327</v>
      </c>
      <c r="G7" s="6" t="s">
        <v>328</v>
      </c>
    </row>
    <row r="8" spans="3:7" ht="15.6" thickBot="1">
      <c r="C8" s="241"/>
      <c r="D8" s="244"/>
      <c r="E8" s="2" t="s">
        <v>329</v>
      </c>
      <c r="F8" s="3" t="s">
        <v>330</v>
      </c>
      <c r="G8" s="6" t="s">
        <v>323</v>
      </c>
    </row>
    <row r="9" spans="3:7" ht="15.6" thickBot="1">
      <c r="C9" s="241"/>
      <c r="D9" s="244"/>
      <c r="E9" s="2" t="s">
        <v>331</v>
      </c>
      <c r="F9" s="3" t="s">
        <v>332</v>
      </c>
      <c r="G9" s="6" t="s">
        <v>333</v>
      </c>
    </row>
    <row r="10" spans="3:7" ht="15.6" thickBot="1">
      <c r="C10" s="241"/>
      <c r="D10" s="244"/>
      <c r="E10" s="2" t="s">
        <v>334</v>
      </c>
      <c r="F10" s="3" t="s">
        <v>335</v>
      </c>
      <c r="G10" s="6" t="s">
        <v>328</v>
      </c>
    </row>
    <row r="11" spans="3:7" ht="15.6" thickBot="1">
      <c r="C11" s="241"/>
      <c r="D11" s="244"/>
      <c r="E11" s="2" t="s">
        <v>336</v>
      </c>
      <c r="F11" s="3" t="s">
        <v>337</v>
      </c>
      <c r="G11" s="6" t="s">
        <v>333</v>
      </c>
    </row>
    <row r="12" spans="3:7" ht="15.6" thickBot="1">
      <c r="C12" s="241"/>
      <c r="D12" s="244"/>
      <c r="E12" s="2" t="s">
        <v>338</v>
      </c>
      <c r="F12" s="3" t="s">
        <v>339</v>
      </c>
      <c r="G12" s="6" t="s">
        <v>340</v>
      </c>
    </row>
    <row r="13" spans="3:7" ht="15.6" thickBot="1">
      <c r="C13" s="241"/>
      <c r="D13" s="244"/>
      <c r="E13" s="2" t="s">
        <v>341</v>
      </c>
      <c r="F13" s="3" t="s">
        <v>342</v>
      </c>
      <c r="G13" s="6" t="s">
        <v>340</v>
      </c>
    </row>
    <row r="14" spans="3:7" ht="15.6" thickBot="1">
      <c r="C14" s="241"/>
      <c r="D14" s="244"/>
      <c r="E14" s="2" t="s">
        <v>343</v>
      </c>
      <c r="F14" s="3" t="s">
        <v>344</v>
      </c>
      <c r="G14" s="6" t="s">
        <v>340</v>
      </c>
    </row>
    <row r="15" spans="3:7" ht="15.6" thickBot="1">
      <c r="C15" s="242"/>
      <c r="D15" s="245"/>
      <c r="E15" s="2" t="s">
        <v>345</v>
      </c>
      <c r="F15" s="3" t="s">
        <v>346</v>
      </c>
      <c r="G15" s="6" t="s">
        <v>340</v>
      </c>
    </row>
    <row r="16" spans="3:7" ht="15.6" thickBot="1">
      <c r="C16" s="246" t="s">
        <v>347</v>
      </c>
      <c r="D16" s="247" t="s">
        <v>348</v>
      </c>
      <c r="E16" s="2" t="s">
        <v>349</v>
      </c>
      <c r="F16" s="3" t="s">
        <v>350</v>
      </c>
      <c r="G16" s="6" t="s">
        <v>351</v>
      </c>
    </row>
    <row r="17" spans="3:7" ht="15.6" thickBot="1">
      <c r="C17" s="241"/>
      <c r="D17" s="244"/>
      <c r="E17" s="2" t="s">
        <v>352</v>
      </c>
      <c r="F17" s="3" t="s">
        <v>353</v>
      </c>
      <c r="G17" s="6" t="s">
        <v>354</v>
      </c>
    </row>
    <row r="18" spans="3:7" ht="15.6" thickBot="1">
      <c r="C18" s="241"/>
      <c r="D18" s="244"/>
      <c r="E18" s="2" t="s">
        <v>355</v>
      </c>
      <c r="F18" s="3" t="s">
        <v>356</v>
      </c>
      <c r="G18" s="6" t="s">
        <v>357</v>
      </c>
    </row>
    <row r="19" spans="3:7" ht="15.6" thickBot="1">
      <c r="C19" s="241"/>
      <c r="D19" s="244"/>
      <c r="E19" s="2" t="s">
        <v>358</v>
      </c>
      <c r="F19" s="3" t="s">
        <v>359</v>
      </c>
      <c r="G19" s="6" t="s">
        <v>357</v>
      </c>
    </row>
    <row r="20" spans="3:7" ht="15.6" thickBot="1">
      <c r="C20" s="241"/>
      <c r="D20" s="244"/>
      <c r="E20" s="2" t="s">
        <v>360</v>
      </c>
      <c r="F20" s="3" t="s">
        <v>361</v>
      </c>
      <c r="G20" s="6" t="s">
        <v>357</v>
      </c>
    </row>
    <row r="21" spans="3:7" ht="15.6" thickBot="1">
      <c r="C21" s="241"/>
      <c r="D21" s="244"/>
      <c r="E21" s="2" t="s">
        <v>362</v>
      </c>
      <c r="F21" s="3" t="s">
        <v>363</v>
      </c>
      <c r="G21" s="6" t="s">
        <v>357</v>
      </c>
    </row>
    <row r="22" spans="3:7" ht="15.6" thickBot="1">
      <c r="C22" s="241"/>
      <c r="D22" s="244"/>
      <c r="E22" s="2" t="s">
        <v>364</v>
      </c>
      <c r="F22" s="3" t="s">
        <v>335</v>
      </c>
      <c r="G22" s="7" t="s">
        <v>357</v>
      </c>
    </row>
    <row r="23" spans="3:7" ht="15.6" thickBot="1">
      <c r="C23" s="241"/>
      <c r="D23" s="244"/>
      <c r="E23" s="2" t="s">
        <v>365</v>
      </c>
      <c r="F23" s="3" t="s">
        <v>335</v>
      </c>
      <c r="G23" s="7" t="s">
        <v>357</v>
      </c>
    </row>
    <row r="24" spans="3:7" ht="15.6" thickBot="1">
      <c r="C24" s="241"/>
      <c r="D24" s="244"/>
      <c r="E24" s="2" t="s">
        <v>366</v>
      </c>
      <c r="F24" s="3" t="s">
        <v>367</v>
      </c>
      <c r="G24" s="7" t="s">
        <v>354</v>
      </c>
    </row>
    <row r="25" spans="3:7" ht="15.6" thickBot="1">
      <c r="C25" s="242"/>
      <c r="D25" s="245"/>
      <c r="E25" s="5" t="s">
        <v>368</v>
      </c>
      <c r="F25" s="4" t="s">
        <v>335</v>
      </c>
      <c r="G25" s="7" t="s">
        <v>369</v>
      </c>
    </row>
    <row r="26" spans="3:7" ht="15.6" thickBot="1">
      <c r="C26" s="246" t="s">
        <v>370</v>
      </c>
      <c r="D26" s="247" t="s">
        <v>371</v>
      </c>
      <c r="E26" s="2" t="s">
        <v>372</v>
      </c>
      <c r="F26" s="3" t="s">
        <v>373</v>
      </c>
      <c r="G26" s="6" t="s">
        <v>371</v>
      </c>
    </row>
    <row r="27" spans="3:7" ht="15.6" thickBot="1">
      <c r="C27" s="241"/>
      <c r="D27" s="244"/>
      <c r="E27" s="2" t="s">
        <v>374</v>
      </c>
      <c r="F27" s="3" t="s">
        <v>375</v>
      </c>
      <c r="G27" s="6" t="s">
        <v>376</v>
      </c>
    </row>
    <row r="28" spans="3:7" ht="15.6" thickBot="1">
      <c r="C28" s="241"/>
      <c r="D28" s="244"/>
      <c r="E28" s="2" t="s">
        <v>377</v>
      </c>
      <c r="F28" s="3" t="s">
        <v>378</v>
      </c>
      <c r="G28" s="6" t="s">
        <v>379</v>
      </c>
    </row>
    <row r="29" spans="3:7" ht="15.6" thickBot="1">
      <c r="C29" s="241"/>
      <c r="D29" s="244"/>
      <c r="E29" s="2" t="s">
        <v>380</v>
      </c>
      <c r="F29" s="3" t="s">
        <v>381</v>
      </c>
      <c r="G29" s="6" t="s">
        <v>382</v>
      </c>
    </row>
    <row r="30" spans="3:7" ht="15.6" thickBot="1">
      <c r="C30" s="241"/>
      <c r="D30" s="244"/>
      <c r="E30" s="2" t="s">
        <v>383</v>
      </c>
      <c r="F30" s="3" t="s">
        <v>384</v>
      </c>
      <c r="G30" s="6" t="s">
        <v>385</v>
      </c>
    </row>
    <row r="31" spans="3:7" ht="15.6" thickBot="1">
      <c r="C31" s="248"/>
      <c r="D31" s="249"/>
      <c r="E31" s="8" t="s">
        <v>386</v>
      </c>
      <c r="F31" s="9" t="s">
        <v>387</v>
      </c>
      <c r="G31" s="10" t="s">
        <v>371</v>
      </c>
    </row>
    <row r="38" spans="3:3" ht="15.95">
      <c r="C38" s="20" t="s">
        <v>388</v>
      </c>
    </row>
    <row r="39" spans="3:3" ht="15.95">
      <c r="C39" s="20" t="s">
        <v>389</v>
      </c>
    </row>
    <row r="40" spans="3:3" ht="15.95">
      <c r="C40" s="20" t="s">
        <v>390</v>
      </c>
    </row>
    <row r="41" spans="3:3" ht="15.95">
      <c r="C41" s="20" t="s">
        <v>391</v>
      </c>
    </row>
    <row r="42" spans="3:3" ht="15.95">
      <c r="C42" s="20" t="s">
        <v>392</v>
      </c>
    </row>
    <row r="43" spans="3:3" ht="15.95">
      <c r="C43" s="20" t="s">
        <v>393</v>
      </c>
    </row>
  </sheetData>
  <mergeCells count="6">
    <mergeCell ref="C5:C15"/>
    <mergeCell ref="D5:D15"/>
    <mergeCell ref="C16:C25"/>
    <mergeCell ref="D16:D25"/>
    <mergeCell ref="C26:C31"/>
    <mergeCell ref="D26:D31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A293-FC9F-7344-87AA-37EE53A73E84}">
  <dimension ref="A1:AM26"/>
  <sheetViews>
    <sheetView zoomScale="125" workbookViewId="0">
      <pane xSplit="3" ySplit="4" topLeftCell="G5" activePane="bottomRight" state="frozen"/>
      <selection pane="bottomRight" sqref="A1:C26"/>
      <selection pane="bottomLeft" activeCell="A2" sqref="A2"/>
      <selection pane="topRight" activeCell="B1" sqref="B1"/>
    </sheetView>
  </sheetViews>
  <sheetFormatPr defaultColWidth="42.5" defaultRowHeight="15"/>
  <cols>
    <col min="1" max="1" width="17.5" style="1" customWidth="1"/>
    <col min="2" max="2" width="39.375" style="1" customWidth="1"/>
    <col min="3" max="3" width="19.5" style="1" customWidth="1"/>
    <col min="4" max="4" width="43.5" style="1" customWidth="1"/>
    <col min="5" max="16384" width="42.5" style="1"/>
  </cols>
  <sheetData>
    <row r="1" spans="1:39" ht="17.25" customHeight="1" thickBot="1">
      <c r="A1" s="60"/>
      <c r="B1" s="60"/>
      <c r="C1" s="61"/>
      <c r="D1" s="250" t="s">
        <v>90</v>
      </c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0" t="s">
        <v>394</v>
      </c>
      <c r="R1" s="250"/>
      <c r="S1" s="250"/>
      <c r="T1" s="250"/>
      <c r="U1" s="250"/>
      <c r="V1" s="250"/>
      <c r="W1" s="250"/>
      <c r="X1" s="250"/>
      <c r="Y1" s="250"/>
      <c r="Z1" s="250"/>
      <c r="AA1" s="252" t="s">
        <v>395</v>
      </c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</row>
    <row r="2" spans="1:39" ht="30">
      <c r="A2" s="257" t="s">
        <v>396</v>
      </c>
      <c r="B2" s="257" t="s">
        <v>397</v>
      </c>
      <c r="C2" s="257" t="s">
        <v>398</v>
      </c>
      <c r="D2" s="26" t="s">
        <v>93</v>
      </c>
      <c r="E2" s="57" t="s">
        <v>399</v>
      </c>
      <c r="F2" s="57" t="s">
        <v>400</v>
      </c>
      <c r="G2" s="57" t="s">
        <v>401</v>
      </c>
      <c r="H2" s="48" t="s">
        <v>402</v>
      </c>
      <c r="I2" s="58" t="s">
        <v>403</v>
      </c>
      <c r="J2" s="48" t="s">
        <v>404</v>
      </c>
      <c r="K2" s="48" t="s">
        <v>405</v>
      </c>
      <c r="L2" s="57" t="s">
        <v>406</v>
      </c>
      <c r="M2" s="59" t="s">
        <v>407</v>
      </c>
      <c r="N2" s="57" t="s">
        <v>408</v>
      </c>
      <c r="O2" s="48" t="s">
        <v>409</v>
      </c>
      <c r="P2" s="62" t="s">
        <v>410</v>
      </c>
      <c r="Q2" s="63" t="s">
        <v>321</v>
      </c>
      <c r="R2" s="48" t="s">
        <v>324</v>
      </c>
      <c r="S2" s="48" t="s">
        <v>411</v>
      </c>
      <c r="T2" s="48" t="s">
        <v>412</v>
      </c>
      <c r="U2" s="48" t="s">
        <v>413</v>
      </c>
      <c r="V2" s="48" t="s">
        <v>336</v>
      </c>
      <c r="W2" s="48" t="s">
        <v>414</v>
      </c>
      <c r="X2" s="48" t="s">
        <v>341</v>
      </c>
      <c r="Y2" s="48" t="s">
        <v>343</v>
      </c>
      <c r="Z2" s="64" t="s">
        <v>345</v>
      </c>
      <c r="AA2" s="48" t="s">
        <v>349</v>
      </c>
      <c r="AB2" s="48" t="s">
        <v>415</v>
      </c>
      <c r="AC2" s="48" t="s">
        <v>355</v>
      </c>
      <c r="AD2" s="48" t="s">
        <v>358</v>
      </c>
      <c r="AE2" s="48" t="s">
        <v>360</v>
      </c>
      <c r="AF2" s="48" t="s">
        <v>362</v>
      </c>
      <c r="AG2" s="48" t="s">
        <v>416</v>
      </c>
      <c r="AH2" s="48" t="s">
        <v>365</v>
      </c>
      <c r="AI2" s="48" t="s">
        <v>366</v>
      </c>
      <c r="AJ2" s="48" t="s">
        <v>331</v>
      </c>
      <c r="AK2" s="48" t="s">
        <v>417</v>
      </c>
      <c r="AL2" s="64" t="s">
        <v>418</v>
      </c>
    </row>
    <row r="3" spans="1:39">
      <c r="A3" s="258"/>
      <c r="B3" s="258"/>
      <c r="C3" s="258"/>
      <c r="D3" s="67" t="s">
        <v>419</v>
      </c>
      <c r="E3" s="57" t="s">
        <v>84</v>
      </c>
      <c r="F3" s="57" t="s">
        <v>84</v>
      </c>
      <c r="G3" s="57" t="s">
        <v>81</v>
      </c>
      <c r="H3" s="57" t="s">
        <v>84</v>
      </c>
      <c r="I3" s="57" t="s">
        <v>84</v>
      </c>
      <c r="J3" s="68" t="s">
        <v>84</v>
      </c>
      <c r="K3" s="48" t="s">
        <v>79</v>
      </c>
      <c r="L3" s="57" t="s">
        <v>79</v>
      </c>
      <c r="M3" s="57" t="s">
        <v>84</v>
      </c>
      <c r="N3" s="68" t="s">
        <v>84</v>
      </c>
      <c r="O3" s="48" t="s">
        <v>84</v>
      </c>
      <c r="P3" s="69" t="s">
        <v>420</v>
      </c>
      <c r="Q3" s="48" t="s">
        <v>85</v>
      </c>
      <c r="R3" s="48" t="s">
        <v>85</v>
      </c>
      <c r="S3" s="48" t="s">
        <v>83</v>
      </c>
      <c r="T3" s="48" t="s">
        <v>85</v>
      </c>
      <c r="U3" s="48" t="s">
        <v>83</v>
      </c>
      <c r="V3" s="48" t="s">
        <v>85</v>
      </c>
      <c r="W3" s="48" t="s">
        <v>154</v>
      </c>
      <c r="X3" s="48" t="s">
        <v>154</v>
      </c>
      <c r="Y3" s="48" t="s">
        <v>154</v>
      </c>
      <c r="Z3" s="48" t="s">
        <v>154</v>
      </c>
      <c r="AA3" s="63" t="s">
        <v>86</v>
      </c>
      <c r="AB3" s="48" t="s">
        <v>88</v>
      </c>
      <c r="AC3" s="48" t="s">
        <v>78</v>
      </c>
      <c r="AD3" s="48" t="s">
        <v>78</v>
      </c>
      <c r="AE3" s="48" t="s">
        <v>78</v>
      </c>
      <c r="AF3" s="48" t="s">
        <v>78</v>
      </c>
      <c r="AG3" s="48" t="s">
        <v>78</v>
      </c>
      <c r="AH3" s="48" t="s">
        <v>78</v>
      </c>
      <c r="AI3" s="48" t="s">
        <v>88</v>
      </c>
      <c r="AJ3" s="48" t="s">
        <v>86</v>
      </c>
      <c r="AK3" s="48" t="s">
        <v>76</v>
      </c>
      <c r="AL3" s="66" t="s">
        <v>80</v>
      </c>
    </row>
    <row r="4" spans="1:39" ht="15.95" customHeight="1">
      <c r="A4" s="259"/>
      <c r="B4" s="259"/>
      <c r="C4" s="258"/>
      <c r="D4" s="1" t="str">
        <f>_xlfn.TEXTJOIN("   |   ",TRUE,"Q1: "&amp;COUNTIF(D5:D26,"Q1"),"Q2: "&amp;COUNTIF(D5:D26,"Q2"),"Q3: "&amp;COUNTIF(D5:D26,"Q3"),"Q4: "&amp;COUNTIF(D5:D26,"Q4"),"Pros: "&amp;COUNTIF(D5:D26,"Prospect"))</f>
        <v>Q1: 2   |   Q2: 1   |   Q3: 0   |   Q4: 0   |   Pros: 2</v>
      </c>
      <c r="E4" s="1" t="str">
        <f>_xlfn.TEXTJOIN("   |   ",TRUE,"Q1: "&amp;COUNTIF(E5:E26,"Q1"),"Q2: "&amp;COUNTIF(E5:E26,"Q2"),"Q3: "&amp;COUNTIF(E5:E26,"Q3"),"Q4: "&amp;COUNTIF(E5:E26,"Q4"),"Pros: "&amp;COUNTIF(E5:E26,"Prospect"))</f>
        <v>Q1: 1   |   Q2: 0   |   Q3: 3   |   Q4: 0   |   Pros: 0</v>
      </c>
      <c r="F4" s="1" t="str">
        <f>_xlfn.TEXTJOIN("   |   ",TRUE,"Q1: "&amp;COUNTIF(F5:F26,"Q1"),"Q2: "&amp;COUNTIF(F5:F26,"Q2"),"Q3: "&amp;COUNTIF(F5:F26,"Q3"),"Q4: "&amp;COUNTIF(F5:F26,"Q4"),"Pros: "&amp;COUNTIF(F5:F26,"Prospect"))</f>
        <v>Q1: 0   |   Q2: 0   |   Q3: 0   |   Q4: 1   |   Pros: 0</v>
      </c>
      <c r="G4" s="1" t="str">
        <f t="shared" ref="G4:L4" si="0">_xlfn.TEXTJOIN("   |   ",TRUE,"Q1: "&amp;COUNTIF(G5:G26,"Q1"),"Q2: "&amp;COUNTIF(G5:G26,"Q2"),"Q3: "&amp;COUNTIF(G5:G26,"Q3"),"Q4: "&amp;COUNTIF(G5:G26,"Q4"),"Pros: "&amp;COUNTIF(G5:G26,"Prospect"))</f>
        <v>Q1: 0   |   Q2: 0   |   Q3: 0   |   Q4: 1   |   Pros: 0</v>
      </c>
      <c r="H4" s="1" t="str">
        <f t="shared" si="0"/>
        <v>Q1: 1   |   Q2: 0   |   Q3: 1   |   Q4: 0   |   Pros: 0</v>
      </c>
      <c r="I4" s="1" t="str">
        <f t="shared" si="0"/>
        <v>Q1: 0   |   Q2: 1   |   Q3: 1   |   Q4: 0   |   Pros: 0</v>
      </c>
      <c r="J4" s="1" t="str">
        <f t="shared" si="0"/>
        <v>Q1: 0   |   Q2: 3   |   Q3: 3   |   Q4: 0   |   Pros: 0</v>
      </c>
      <c r="K4" s="1" t="str">
        <f t="shared" si="0"/>
        <v>Q1: 1   |   Q2: 1   |   Q3: 0   |   Q4: 0   |   Pros: 0</v>
      </c>
      <c r="L4" s="1" t="str">
        <f t="shared" si="0"/>
        <v>Q1: 0   |   Q2: 0   |   Q3: 1   |   Q4: 0   |   Pros: 0</v>
      </c>
      <c r="M4" s="1" t="str">
        <f t="shared" ref="M4" si="1">_xlfn.TEXTJOIN("   |   ",TRUE,"Q1: "&amp;COUNTIF(M5:M26,"Q1"),"Q2: "&amp;COUNTIF(M5:M26,"Q2"),"Q3: "&amp;COUNTIF(M5:M26,"Q3"),"Q4: "&amp;COUNTIF(M5:M26,"Q4"),"Pros: "&amp;COUNTIF(M5:M26,"Prospect"))</f>
        <v>Q1: 0   |   Q2: 0   |   Q3: 0   |   Q4: 1   |   Pros: 0</v>
      </c>
      <c r="N4" s="1" t="str">
        <f t="shared" ref="N4" si="2">_xlfn.TEXTJOIN("   |   ",TRUE,"Q1: "&amp;COUNTIF(N5:N26,"Q1"),"Q2: "&amp;COUNTIF(N5:N26,"Q2"),"Q3: "&amp;COUNTIF(N5:N26,"Q3"),"Q4: "&amp;COUNTIF(N5:N26,"Q4"),"Pros: "&amp;COUNTIF(N5:N26,"Prospect"))</f>
        <v>Q1: 0   |   Q2: 1   |   Q3: 0   |   Q4: 1   |   Pros: 0</v>
      </c>
      <c r="O4" s="1" t="str">
        <f t="shared" ref="O4" si="3">_xlfn.TEXTJOIN("   |   ",TRUE,"Q1: "&amp;COUNTIF(O5:O26,"Q1"),"Q2: "&amp;COUNTIF(O5:O26,"Q2"),"Q3: "&amp;COUNTIF(O5:O26,"Q3"),"Q4: "&amp;COUNTIF(O5:O26,"Q4"),"Pros: "&amp;COUNTIF(O5:O26,"Prospect"))</f>
        <v>Q1: 0   |   Q2: 1   |   Q3: 0   |   Q4: 0   |   Pros: 0</v>
      </c>
      <c r="P4" s="1" t="str">
        <f t="shared" ref="P4:Q4" si="4">_xlfn.TEXTJOIN("   |   ",TRUE,"Q1: "&amp;COUNTIF(P5:P26,"Q1"),"Q2: "&amp;COUNTIF(P5:P26,"Q2"),"Q3: "&amp;COUNTIF(P5:P26,"Q3"),"Q4: "&amp;COUNTIF(P5:P26,"Q4"),"Pros: "&amp;COUNTIF(P5:P26,"Prospect"))</f>
        <v>Q1: 0   |   Q2: 0   |   Q3: 2   |   Q4: 0   |   Pros: 0</v>
      </c>
      <c r="Q4" s="1" t="str">
        <f t="shared" si="4"/>
        <v>Q1: 2   |   Q2: 1   |   Q3: 1   |   Q4: 5   |   Pros: 0</v>
      </c>
      <c r="R4" s="1" t="str">
        <f t="shared" ref="R4" si="5">_xlfn.TEXTJOIN("   |   ",TRUE,"Q1: "&amp;COUNTIF(R5:R26,"Q1"),"Q2: "&amp;COUNTIF(R5:R26,"Q2"),"Q3: "&amp;COUNTIF(R5:R26,"Q3"),"Q4: "&amp;COUNTIF(R5:R26,"Q4"),"Pros: "&amp;COUNTIF(R5:R26,"Prospect"))</f>
        <v>Q1: 0   |   Q2: 2   |   Q3: 1   |   Q4: 0   |   Pros: 0</v>
      </c>
      <c r="S4" s="1" t="str">
        <f t="shared" ref="S4" si="6">_xlfn.TEXTJOIN("   |   ",TRUE,"Q1: "&amp;COUNTIF(S5:S26,"Q1"),"Q2: "&amp;COUNTIF(S5:S26,"Q2"),"Q3: "&amp;COUNTIF(S5:S26,"Q3"),"Q4: "&amp;COUNTIF(S5:S26,"Q4"),"Pros: "&amp;COUNTIF(S5:S26,"Prospect"))</f>
        <v>Q1: 1   |   Q2: 1   |   Q3: 0   |   Q4: 0   |   Pros: 1</v>
      </c>
      <c r="T4" s="1" t="str">
        <f t="shared" ref="T4" si="7">_xlfn.TEXTJOIN("   |   ",TRUE,"Q1: "&amp;COUNTIF(T5:T26,"Q1"),"Q2: "&amp;COUNTIF(T5:T26,"Q2"),"Q3: "&amp;COUNTIF(T5:T26,"Q3"),"Q4: "&amp;COUNTIF(T5:T26,"Q4"),"Pros: "&amp;COUNTIF(T5:T26,"Prospect"))</f>
        <v>Q1: 0   |   Q2: 1   |   Q3: 0   |   Q4: 1   |   Pros: 0</v>
      </c>
      <c r="U4" s="1" t="str">
        <f t="shared" ref="U4" si="8">_xlfn.TEXTJOIN("   |   ",TRUE,"Q1: "&amp;COUNTIF(U5:U26,"Q1"),"Q2: "&amp;COUNTIF(U5:U26,"Q2"),"Q3: "&amp;COUNTIF(U5:U26,"Q3"),"Q4: "&amp;COUNTIF(U5:U26,"Q4"),"Pros: "&amp;COUNTIF(U5:U26,"Prospect"))</f>
        <v>Q1: 0   |   Q2: 0   |   Q3: 0   |   Q4: 0   |   Pros: 3</v>
      </c>
      <c r="V4" s="1" t="str">
        <f t="shared" ref="V4" si="9">_xlfn.TEXTJOIN("   |   ",TRUE,"Q1: "&amp;COUNTIF(V5:V26,"Q1"),"Q2: "&amp;COUNTIF(V5:V26,"Q2"),"Q3: "&amp;COUNTIF(V5:V26,"Q3"),"Q4: "&amp;COUNTIF(V5:V26,"Q4"),"Pros: "&amp;COUNTIF(V5:V26,"Prospect"))</f>
        <v>Q1: 0   |   Q2: 0   |   Q3: 0   |   Q4: 1   |   Pros: 0</v>
      </c>
      <c r="W4" s="1" t="str">
        <f t="shared" ref="W4" si="10">_xlfn.TEXTJOIN("   |   ",TRUE,"Q1: "&amp;COUNTIF(W5:W26,"Q1"),"Q2: "&amp;COUNTIF(W5:W26,"Q2"),"Q3: "&amp;COUNTIF(W5:W26,"Q3"),"Q4: "&amp;COUNTIF(W5:W26,"Q4"),"Pros: "&amp;COUNTIF(W5:W26,"Prospect"))</f>
        <v>Q1: 0   |   Q2: 0   |   Q3: 0   |   Q4: 0   |   Pros: 0</v>
      </c>
      <c r="X4" s="1" t="str">
        <f t="shared" ref="X4" si="11">_xlfn.TEXTJOIN("   |   ",TRUE,"Q1: "&amp;COUNTIF(X5:X26,"Q1"),"Q2: "&amp;COUNTIF(X5:X26,"Q2"),"Q3: "&amp;COUNTIF(X5:X26,"Q3"),"Q4: "&amp;COUNTIF(X5:X26,"Q4"),"Pros: "&amp;COUNTIF(X5:X26,"Prospect"))</f>
        <v>Q1: 0   |   Q2: 0   |   Q3: 0   |   Q4: 0   |   Pros: 0</v>
      </c>
      <c r="Y4" s="1" t="str">
        <f t="shared" ref="Y4" si="12">_xlfn.TEXTJOIN("   |   ",TRUE,"Q1: "&amp;COUNTIF(Y5:Y26,"Q1"),"Q2: "&amp;COUNTIF(Y5:Y26,"Q2"),"Q3: "&amp;COUNTIF(Y5:Y26,"Q3"),"Q4: "&amp;COUNTIF(Y5:Y26,"Q4"),"Pros: "&amp;COUNTIF(Y5:Y26,"Prospect"))</f>
        <v>Q1: 0   |   Q2: 0   |   Q3: 0   |   Q4: 0   |   Pros: 0</v>
      </c>
      <c r="Z4" s="1" t="str">
        <f t="shared" ref="Z4" si="13">_xlfn.TEXTJOIN("   |   ",TRUE,"Q1: "&amp;COUNTIF(Z5:Z26,"Q1"),"Q2: "&amp;COUNTIF(Z5:Z26,"Q2"),"Q3: "&amp;COUNTIF(Z5:Z26,"Q3"),"Q4: "&amp;COUNTIF(Z5:Z26,"Q4"),"Pros: "&amp;COUNTIF(Z5:Z26,"Prospect"))</f>
        <v>Q1: 0   |   Q2: 0   |   Q3: 0   |   Q4: 0   |   Pros: 0</v>
      </c>
      <c r="AA4" s="1" t="str">
        <f t="shared" ref="AA4" si="14">_xlfn.TEXTJOIN("   |   ",TRUE,"Q1: "&amp;COUNTIF(AA5:AA26,"Q1"),"Q2: "&amp;COUNTIF(AA5:AA26,"Q2"),"Q3: "&amp;COUNTIF(AA5:AA26,"Q3"),"Q4: "&amp;COUNTIF(AA5:AA26,"Q4"),"Pros: "&amp;COUNTIF(AA5:AA26,"Prospect"))</f>
        <v>Q1: 11   |   Q2: 3   |   Q3: 0   |   Q4: 0   |   Pros: 1</v>
      </c>
      <c r="AB4" s="1" t="str">
        <f t="shared" ref="AB4" si="15">_xlfn.TEXTJOIN("   |   ",TRUE,"Q1: "&amp;COUNTIF(AB5:AB26,"Q1"),"Q2: "&amp;COUNTIF(AB5:AB26,"Q2"),"Q3: "&amp;COUNTIF(AB5:AB26,"Q3"),"Q4: "&amp;COUNTIF(AB5:AB26,"Q4"),"Pros: "&amp;COUNTIF(AB5:AB26,"Prospect"))</f>
        <v>Q1: 2   |   Q2: 0   |   Q3: 0   |   Q4: 0   |   Pros: 5</v>
      </c>
      <c r="AC4" s="1" t="str">
        <f t="shared" ref="AC4" si="16">_xlfn.TEXTJOIN("   |   ",TRUE,"Q1: "&amp;COUNTIF(AC5:AC26,"Q1"),"Q2: "&amp;COUNTIF(AC5:AC26,"Q2"),"Q3: "&amp;COUNTIF(AC5:AC26,"Q3"),"Q4: "&amp;COUNTIF(AC5:AC26,"Q4"),"Pros: "&amp;COUNTIF(AC5:AC26,"Prospect"))</f>
        <v>Q1: 1   |   Q2: 1   |   Q3: 0   |   Q4: 0   |   Pros: 0</v>
      </c>
      <c r="AD4" s="1" t="str">
        <f t="shared" ref="AD4" si="17">_xlfn.TEXTJOIN("   |   ",TRUE,"Q1: "&amp;COUNTIF(AD5:AD26,"Q1"),"Q2: "&amp;COUNTIF(AD5:AD26,"Q2"),"Q3: "&amp;COUNTIF(AD5:AD26,"Q3"),"Q4: "&amp;COUNTIF(AD5:AD26,"Q4"),"Pros: "&amp;COUNTIF(AD5:AD26,"Prospect"))</f>
        <v>Q1: 0   |   Q2: 1   |   Q3: 0   |   Q4: 0   |   Pros: 2</v>
      </c>
      <c r="AE4" s="1" t="str">
        <f t="shared" ref="AE4" si="18">_xlfn.TEXTJOIN("   |   ",TRUE,"Q1: "&amp;COUNTIF(AE5:AE26,"Q1"),"Q2: "&amp;COUNTIF(AE5:AE26,"Q2"),"Q3: "&amp;COUNTIF(AE5:AE26,"Q3"),"Q4: "&amp;COUNTIF(AE5:AE26,"Q4"),"Pros: "&amp;COUNTIF(AE5:AE26,"Prospect"))</f>
        <v>Q1: 3   |   Q2: 1   |   Q3: 0   |   Q4: 0   |   Pros: 2</v>
      </c>
      <c r="AF4" s="1" t="str">
        <f t="shared" ref="AF4" si="19">_xlfn.TEXTJOIN("   |   ",TRUE,"Q1: "&amp;COUNTIF(AF5:AF26,"Q1"),"Q2: "&amp;COUNTIF(AF5:AF26,"Q2"),"Q3: "&amp;COUNTIF(AF5:AF26,"Q3"),"Q4: "&amp;COUNTIF(AF5:AF26,"Q4"),"Pros: "&amp;COUNTIF(AF5:AF26,"Prospect"))</f>
        <v>Q1: 0   |   Q2: 0   |   Q3: 0   |   Q4: 0   |   Pros: 2</v>
      </c>
      <c r="AG4" s="1" t="str">
        <f t="shared" ref="AG4" si="20">_xlfn.TEXTJOIN("   |   ",TRUE,"Q1: "&amp;COUNTIF(AG5:AG26,"Q1"),"Q2: "&amp;COUNTIF(AG5:AG26,"Q2"),"Q3: "&amp;COUNTIF(AG5:AG26,"Q3"),"Q4: "&amp;COUNTIF(AG5:AG26,"Q4"),"Pros: "&amp;COUNTIF(AG5:AG26,"Prospect"))</f>
        <v>Q1: 10   |   Q2: 0   |   Q3: 0   |   Q4: 0   |   Pros: 0</v>
      </c>
      <c r="AH4" s="1" t="str">
        <f t="shared" ref="AH4" si="21">_xlfn.TEXTJOIN("   |   ",TRUE,"Q1: "&amp;COUNTIF(AH5:AH26,"Q1"),"Q2: "&amp;COUNTIF(AH5:AH26,"Q2"),"Q3: "&amp;COUNTIF(AH5:AH26,"Q3"),"Q4: "&amp;COUNTIF(AH5:AH26,"Q4"),"Pros: "&amp;COUNTIF(AH5:AH26,"Prospect"))</f>
        <v>Q1: 11   |   Q2: 0   |   Q3: 0   |   Q4: 0   |   Pros: 1</v>
      </c>
      <c r="AI4" s="1" t="str">
        <f t="shared" ref="AI4" si="22">_xlfn.TEXTJOIN("   |   ",TRUE,"Q1: "&amp;COUNTIF(AI5:AI26,"Q1"),"Q2: "&amp;COUNTIF(AI5:AI26,"Q2"),"Q3: "&amp;COUNTIF(AI5:AI26,"Q3"),"Q4: "&amp;COUNTIF(AI5:AI26,"Q4"),"Pros: "&amp;COUNTIF(AI5:AI26,"Prospect"))</f>
        <v>Q1: 1   |   Q2: 0   |   Q3: 0   |   Q4: 0   |   Pros: 2</v>
      </c>
      <c r="AJ4" s="1" t="str">
        <f t="shared" ref="AJ4" si="23">_xlfn.TEXTJOIN("   |   ",TRUE,"Q1: "&amp;COUNTIF(AJ5:AJ26,"Q1"),"Q2: "&amp;COUNTIF(AJ5:AJ26,"Q2"),"Q3: "&amp;COUNTIF(AJ5:AJ26,"Q3"),"Q4: "&amp;COUNTIF(AJ5:AJ26,"Q4"),"Pros: "&amp;COUNTIF(AJ5:AJ26,"Prospect"))</f>
        <v>Q1: 1   |   Q2: 0   |   Q3: 1   |   Q4: 0   |   Pros: 2</v>
      </c>
      <c r="AK4" s="1" t="str">
        <f t="shared" ref="AK4" si="24">_xlfn.TEXTJOIN("   |   ",TRUE,"Q1: "&amp;COUNTIF(AK5:AK26,"Q1"),"Q2: "&amp;COUNTIF(AK5:AK26,"Q2"),"Q3: "&amp;COUNTIF(AK5:AK26,"Q3"),"Q4: "&amp;COUNTIF(AK5:AK26,"Q4"),"Pros: "&amp;COUNTIF(AK5:AK26,"Prospect"))</f>
        <v>Q1: 0   |   Q2: 0   |   Q3: 0   |   Q4: 0   |   Pros: 2</v>
      </c>
      <c r="AL4" s="65" t="str">
        <f t="shared" ref="AL4" si="25">_xlfn.TEXTJOIN("   |   ",TRUE,"Q1: "&amp;COUNTIF(AL5:AL26,"Q1"),"Q2: "&amp;COUNTIF(AL5:AL26,"Q2"),"Q3: "&amp;COUNTIF(AL5:AL26,"Q3"),"Q4: "&amp;COUNTIF(AL5:AL26,"Q4"),"Pros: "&amp;COUNTIF(AL5:AL26,"Prospect"))</f>
        <v>Q1: 0   |   Q2: 0   |   Q3: 0   |   Q4: 0   |   Pros: 3</v>
      </c>
    </row>
    <row r="5" spans="1:39" ht="15.95">
      <c r="A5" s="50" t="s">
        <v>421</v>
      </c>
      <c r="B5" s="26" t="s">
        <v>422</v>
      </c>
      <c r="C5" s="1" t="s">
        <v>76</v>
      </c>
      <c r="D5" s="22" t="s">
        <v>423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 t="s">
        <v>424</v>
      </c>
      <c r="R5" s="21" t="s">
        <v>425</v>
      </c>
      <c r="S5" s="21"/>
      <c r="T5" s="21"/>
      <c r="U5" s="37" t="s">
        <v>423</v>
      </c>
      <c r="V5" s="21" t="s">
        <v>424</v>
      </c>
      <c r="W5" s="32"/>
      <c r="X5" s="32"/>
      <c r="Y5" s="32"/>
      <c r="Z5" s="32"/>
      <c r="AA5" s="21" t="s">
        <v>426</v>
      </c>
      <c r="AB5" s="37" t="s">
        <v>423</v>
      </c>
      <c r="AC5" s="21" t="s">
        <v>426</v>
      </c>
      <c r="AD5" s="21"/>
      <c r="AE5" s="21"/>
      <c r="AF5" s="37" t="s">
        <v>423</v>
      </c>
      <c r="AG5" s="21"/>
      <c r="AH5" s="21"/>
      <c r="AI5" s="21"/>
      <c r="AJ5" s="37"/>
      <c r="AK5" s="22" t="s">
        <v>423</v>
      </c>
      <c r="AL5" s="53"/>
    </row>
    <row r="6" spans="1:39" ht="15.95">
      <c r="A6" s="50"/>
      <c r="B6" s="26" t="s">
        <v>31</v>
      </c>
      <c r="C6" s="1" t="s">
        <v>77</v>
      </c>
      <c r="D6" s="22" t="s">
        <v>423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33"/>
      <c r="V6" s="43"/>
      <c r="W6" s="22"/>
      <c r="X6" s="22"/>
      <c r="Y6" s="22"/>
      <c r="Z6" s="22"/>
      <c r="AA6" s="22" t="s">
        <v>426</v>
      </c>
      <c r="AB6" s="22"/>
      <c r="AC6" s="22"/>
      <c r="AD6" s="22"/>
      <c r="AE6" s="22"/>
      <c r="AF6" s="22"/>
      <c r="AG6" s="22" t="s">
        <v>426</v>
      </c>
      <c r="AH6" s="22" t="s">
        <v>426</v>
      </c>
      <c r="AI6" s="22" t="s">
        <v>426</v>
      </c>
      <c r="AJ6" s="22"/>
      <c r="AK6" s="22"/>
      <c r="AL6" s="30"/>
    </row>
    <row r="7" spans="1:39" ht="15.95">
      <c r="A7" s="50"/>
      <c r="B7" s="26" t="s">
        <v>32</v>
      </c>
      <c r="C7" s="1" t="s">
        <v>76</v>
      </c>
      <c r="D7" s="22"/>
      <c r="E7" s="22" t="s">
        <v>390</v>
      </c>
      <c r="F7" s="22"/>
      <c r="G7" s="22"/>
      <c r="H7" s="22"/>
      <c r="I7" s="22"/>
      <c r="J7" s="22" t="s">
        <v>425</v>
      </c>
      <c r="K7" s="22"/>
      <c r="L7" s="22"/>
      <c r="M7" s="22"/>
      <c r="N7" s="22" t="s">
        <v>424</v>
      </c>
      <c r="O7" s="22"/>
      <c r="P7" s="22"/>
      <c r="Q7" s="22"/>
      <c r="R7" s="22"/>
      <c r="S7" s="22"/>
      <c r="T7" s="22" t="s">
        <v>424</v>
      </c>
      <c r="U7" s="33"/>
      <c r="V7" s="43"/>
      <c r="W7" s="33"/>
      <c r="X7" s="33"/>
      <c r="Y7" s="33"/>
      <c r="Z7" s="33"/>
      <c r="AA7" s="22" t="s">
        <v>426</v>
      </c>
      <c r="AB7" s="22" t="s">
        <v>423</v>
      </c>
      <c r="AC7" s="22"/>
      <c r="AD7" s="22" t="s">
        <v>423</v>
      </c>
      <c r="AE7" s="22" t="s">
        <v>426</v>
      </c>
      <c r="AF7" s="22"/>
      <c r="AG7" s="22" t="s">
        <v>426</v>
      </c>
      <c r="AH7" s="22" t="s">
        <v>426</v>
      </c>
      <c r="AI7" s="22"/>
      <c r="AJ7" s="22"/>
      <c r="AK7" s="22"/>
      <c r="AL7" s="30"/>
    </row>
    <row r="8" spans="1:39" ht="15.95">
      <c r="A8" s="50"/>
      <c r="B8" s="26" t="s">
        <v>33</v>
      </c>
      <c r="C8" s="1" t="s">
        <v>78</v>
      </c>
      <c r="D8" s="22"/>
      <c r="E8" s="22" t="s">
        <v>425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 t="s">
        <v>427</v>
      </c>
      <c r="R8" s="22"/>
      <c r="S8" s="22"/>
      <c r="T8" s="22"/>
      <c r="U8" s="33"/>
      <c r="V8" s="43"/>
      <c r="W8" s="33"/>
      <c r="X8" s="33"/>
      <c r="Y8" s="33"/>
      <c r="Z8" s="33"/>
      <c r="AA8" s="22" t="s">
        <v>423</v>
      </c>
      <c r="AB8" s="22" t="s">
        <v>426</v>
      </c>
      <c r="AC8" s="22"/>
      <c r="AD8" s="22"/>
      <c r="AE8" s="22"/>
      <c r="AF8" s="22"/>
      <c r="AG8" s="22" t="s">
        <v>426</v>
      </c>
      <c r="AH8" s="22" t="s">
        <v>426</v>
      </c>
      <c r="AI8" s="22"/>
      <c r="AJ8" s="22" t="s">
        <v>426</v>
      </c>
      <c r="AK8" s="22"/>
      <c r="AL8" s="30"/>
    </row>
    <row r="9" spans="1:39" ht="15.95">
      <c r="A9" s="50"/>
      <c r="B9" s="26" t="s">
        <v>34</v>
      </c>
      <c r="C9" s="1" t="s">
        <v>79</v>
      </c>
      <c r="D9" s="22"/>
      <c r="E9" s="22"/>
      <c r="F9" s="22"/>
      <c r="G9" s="22"/>
      <c r="H9" s="22"/>
      <c r="I9" s="22"/>
      <c r="J9" s="22" t="s">
        <v>427</v>
      </c>
      <c r="K9" s="22"/>
      <c r="L9" s="22" t="s">
        <v>425</v>
      </c>
      <c r="M9" s="22" t="s">
        <v>424</v>
      </c>
      <c r="N9" s="22"/>
      <c r="O9" s="22"/>
      <c r="P9" s="22"/>
      <c r="Q9" s="22" t="s">
        <v>424</v>
      </c>
      <c r="R9" s="22"/>
      <c r="S9" s="22"/>
      <c r="T9" s="22"/>
      <c r="U9" s="33"/>
      <c r="V9" s="43"/>
      <c r="W9" s="33"/>
      <c r="X9" s="33"/>
      <c r="Y9" s="33"/>
      <c r="Z9" s="33"/>
      <c r="AA9" s="22" t="s">
        <v>427</v>
      </c>
      <c r="AB9" s="22"/>
      <c r="AC9" s="22" t="s">
        <v>427</v>
      </c>
      <c r="AD9" s="22"/>
      <c r="AE9" s="22" t="s">
        <v>423</v>
      </c>
      <c r="AF9" s="22"/>
      <c r="AG9" s="22" t="s">
        <v>426</v>
      </c>
      <c r="AH9" s="22" t="s">
        <v>426</v>
      </c>
      <c r="AI9" s="22"/>
      <c r="AJ9" s="22"/>
      <c r="AK9" s="22"/>
      <c r="AL9" s="30"/>
    </row>
    <row r="10" spans="1:39" ht="15.95">
      <c r="A10" s="50"/>
      <c r="B10" s="26" t="s">
        <v>35</v>
      </c>
      <c r="C10" s="1" t="s">
        <v>154</v>
      </c>
      <c r="D10" s="22" t="s">
        <v>426</v>
      </c>
      <c r="E10" s="22" t="s">
        <v>426</v>
      </c>
      <c r="F10" s="22"/>
      <c r="G10" s="22"/>
      <c r="H10" s="22"/>
      <c r="I10" s="22" t="s">
        <v>427</v>
      </c>
      <c r="J10" s="22" t="s">
        <v>425</v>
      </c>
      <c r="K10" s="22"/>
      <c r="L10" s="22"/>
      <c r="M10" s="22"/>
      <c r="N10" s="22"/>
      <c r="O10" s="22"/>
      <c r="P10" s="22"/>
      <c r="Q10" s="22" t="s">
        <v>425</v>
      </c>
      <c r="R10" s="22"/>
      <c r="S10" s="22"/>
      <c r="T10" s="22"/>
      <c r="U10" s="33"/>
      <c r="V10" s="43"/>
      <c r="W10" s="33"/>
      <c r="X10" s="33"/>
      <c r="Y10" s="33"/>
      <c r="Z10" s="33"/>
      <c r="AA10" s="22" t="s">
        <v>427</v>
      </c>
      <c r="AB10" s="22" t="s">
        <v>423</v>
      </c>
      <c r="AC10" s="22"/>
      <c r="AD10" s="22"/>
      <c r="AE10" s="22"/>
      <c r="AF10" s="22"/>
      <c r="AG10" s="22" t="s">
        <v>426</v>
      </c>
      <c r="AH10" s="22" t="s">
        <v>423</v>
      </c>
      <c r="AI10" s="22"/>
      <c r="AJ10" s="22" t="s">
        <v>423</v>
      </c>
      <c r="AK10" s="22"/>
      <c r="AL10" s="22"/>
      <c r="AM10" s="40"/>
    </row>
    <row r="11" spans="1:39" ht="15.95">
      <c r="A11" s="50"/>
      <c r="B11" s="26" t="s">
        <v>36</v>
      </c>
      <c r="C11" s="1" t="s">
        <v>81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 t="s">
        <v>424</v>
      </c>
      <c r="R11" s="22"/>
      <c r="S11" s="22"/>
      <c r="T11" s="22"/>
      <c r="U11" s="33"/>
      <c r="V11" s="43"/>
      <c r="W11" s="22"/>
      <c r="X11" s="33"/>
      <c r="Y11" s="33"/>
      <c r="Z11" s="33"/>
      <c r="AA11" s="22"/>
      <c r="AB11" s="22" t="s">
        <v>426</v>
      </c>
      <c r="AC11" s="22"/>
      <c r="AD11" s="22"/>
      <c r="AE11" s="22"/>
      <c r="AF11" s="22" t="s">
        <v>423</v>
      </c>
      <c r="AG11" s="22" t="s">
        <v>426</v>
      </c>
      <c r="AH11" s="22" t="s">
        <v>426</v>
      </c>
      <c r="AI11" s="22"/>
      <c r="AJ11" s="22"/>
      <c r="AK11" s="22"/>
      <c r="AL11" s="30"/>
    </row>
    <row r="12" spans="1:39" ht="15.95">
      <c r="A12" s="50"/>
      <c r="B12" s="26" t="s">
        <v>37</v>
      </c>
      <c r="C12" s="1" t="s">
        <v>154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33"/>
      <c r="V12" s="47"/>
      <c r="W12" s="22"/>
      <c r="X12" s="33"/>
      <c r="Y12" s="33"/>
      <c r="Z12" s="33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30"/>
    </row>
    <row r="13" spans="1:39" ht="15.95">
      <c r="A13" s="50"/>
      <c r="B13" s="26" t="s">
        <v>38</v>
      </c>
      <c r="C13" s="1" t="s">
        <v>80</v>
      </c>
      <c r="D13" s="22" t="s">
        <v>427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33"/>
      <c r="V13" s="43"/>
      <c r="W13" s="33"/>
      <c r="X13" s="33"/>
      <c r="Y13" s="33"/>
      <c r="Z13" s="33"/>
      <c r="AA13" s="22"/>
      <c r="AB13" s="22" t="s">
        <v>423</v>
      </c>
      <c r="AC13" s="22"/>
      <c r="AD13" s="22"/>
      <c r="AE13" s="22"/>
      <c r="AF13" s="22" t="s">
        <v>428</v>
      </c>
      <c r="AG13" s="22"/>
      <c r="AH13" s="22" t="s">
        <v>426</v>
      </c>
      <c r="AI13" s="22"/>
      <c r="AJ13" s="22" t="s">
        <v>423</v>
      </c>
      <c r="AK13" s="22"/>
      <c r="AL13" s="30"/>
    </row>
    <row r="14" spans="1:39" ht="15.95">
      <c r="A14" s="50"/>
      <c r="B14" s="26" t="s">
        <v>39</v>
      </c>
      <c r="C14" s="1" t="s">
        <v>154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33"/>
      <c r="Y14" s="33"/>
      <c r="Z14" s="33"/>
      <c r="AA14" s="22"/>
      <c r="AB14" s="22"/>
      <c r="AC14" s="22"/>
      <c r="AD14" s="22"/>
      <c r="AE14" s="22"/>
      <c r="AF14" s="22"/>
      <c r="AG14" s="22"/>
      <c r="AH14" s="22" t="s">
        <v>426</v>
      </c>
      <c r="AI14" s="22"/>
      <c r="AJ14" s="22"/>
      <c r="AK14" s="22"/>
      <c r="AL14" s="30"/>
    </row>
    <row r="15" spans="1:39" ht="15.95">
      <c r="A15" s="51"/>
      <c r="B15" s="31" t="s">
        <v>40</v>
      </c>
      <c r="C15" s="70" t="s">
        <v>78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41"/>
      <c r="V15" s="44"/>
      <c r="W15" s="23"/>
      <c r="X15" s="34"/>
      <c r="Y15" s="34"/>
      <c r="Z15" s="34"/>
      <c r="AA15" s="23" t="s">
        <v>426</v>
      </c>
      <c r="AB15" s="22"/>
      <c r="AC15" s="23"/>
      <c r="AD15" s="38" t="s">
        <v>423</v>
      </c>
      <c r="AE15" s="23" t="s">
        <v>427</v>
      </c>
      <c r="AF15" s="38" t="s">
        <v>428</v>
      </c>
      <c r="AG15" s="23"/>
      <c r="AH15" s="23" t="s">
        <v>426</v>
      </c>
      <c r="AI15" s="22" t="s">
        <v>423</v>
      </c>
      <c r="AJ15" s="38"/>
      <c r="AK15" s="38"/>
      <c r="AL15" s="54"/>
    </row>
    <row r="16" spans="1:39" ht="15.95">
      <c r="A16" s="49" t="s">
        <v>429</v>
      </c>
      <c r="B16" s="27" t="s">
        <v>41</v>
      </c>
      <c r="C16" s="1" t="s">
        <v>83</v>
      </c>
      <c r="D16" s="22"/>
      <c r="E16" s="22"/>
      <c r="F16" s="22"/>
      <c r="G16" s="22" t="s">
        <v>424</v>
      </c>
      <c r="H16" s="22" t="s">
        <v>425</v>
      </c>
      <c r="I16" s="22" t="s">
        <v>425</v>
      </c>
      <c r="J16" s="22" t="s">
        <v>425</v>
      </c>
      <c r="K16" s="22" t="s">
        <v>426</v>
      </c>
      <c r="L16" s="22"/>
      <c r="M16" s="22"/>
      <c r="N16" s="22"/>
      <c r="O16" s="22"/>
      <c r="P16" s="22" t="s">
        <v>425</v>
      </c>
      <c r="Q16" s="22" t="s">
        <v>426</v>
      </c>
      <c r="R16" s="22" t="s">
        <v>427</v>
      </c>
      <c r="S16" s="22" t="s">
        <v>426</v>
      </c>
      <c r="T16" s="22"/>
      <c r="U16" s="33"/>
      <c r="V16" s="43"/>
      <c r="W16" s="33"/>
      <c r="X16" s="33"/>
      <c r="Y16" s="33"/>
      <c r="Z16" s="33"/>
      <c r="AA16" s="22" t="s">
        <v>427</v>
      </c>
      <c r="AB16" s="39" t="s">
        <v>423</v>
      </c>
      <c r="AC16" s="22"/>
      <c r="AD16" s="22"/>
      <c r="AE16" s="22" t="s">
        <v>426</v>
      </c>
      <c r="AF16" s="22" t="s">
        <v>428</v>
      </c>
      <c r="AG16" s="22" t="s">
        <v>426</v>
      </c>
      <c r="AH16" s="22" t="s">
        <v>426</v>
      </c>
      <c r="AI16" s="39" t="s">
        <v>423</v>
      </c>
      <c r="AJ16" s="22"/>
      <c r="AK16" s="39" t="s">
        <v>423</v>
      </c>
      <c r="AL16" s="30"/>
    </row>
    <row r="17" spans="1:38" ht="15.95">
      <c r="A17" s="50"/>
      <c r="B17" s="26" t="s">
        <v>42</v>
      </c>
      <c r="C17" s="1" t="s">
        <v>84</v>
      </c>
      <c r="D17" s="22"/>
      <c r="E17" s="22"/>
      <c r="F17" s="22" t="s">
        <v>424</v>
      </c>
      <c r="G17" s="22"/>
      <c r="H17" s="22" t="s">
        <v>426</v>
      </c>
      <c r="I17" s="22"/>
      <c r="J17" s="22" t="s">
        <v>427</v>
      </c>
      <c r="K17" s="22" t="s">
        <v>427</v>
      </c>
      <c r="L17" s="22"/>
      <c r="M17" s="22"/>
      <c r="N17" s="22"/>
      <c r="O17" s="22" t="s">
        <v>427</v>
      </c>
      <c r="P17" s="22" t="s">
        <v>425</v>
      </c>
      <c r="Q17" s="22"/>
      <c r="R17" s="22" t="s">
        <v>427</v>
      </c>
      <c r="S17" s="22" t="s">
        <v>427</v>
      </c>
      <c r="T17" s="22"/>
      <c r="U17" s="33"/>
      <c r="V17" s="43"/>
      <c r="W17" s="33"/>
      <c r="X17" s="33"/>
      <c r="Y17" s="33"/>
      <c r="Z17" s="33"/>
      <c r="AA17" s="22" t="s">
        <v>426</v>
      </c>
      <c r="AB17" s="22"/>
      <c r="AC17" s="22"/>
      <c r="AD17" s="22" t="s">
        <v>427</v>
      </c>
      <c r="AE17" s="22"/>
      <c r="AF17" s="22" t="s">
        <v>428</v>
      </c>
      <c r="AG17" s="22" t="s">
        <v>426</v>
      </c>
      <c r="AH17" s="22" t="s">
        <v>426</v>
      </c>
      <c r="AI17" s="22"/>
      <c r="AJ17" s="22"/>
      <c r="AK17" s="22"/>
      <c r="AL17" s="30"/>
    </row>
    <row r="18" spans="1:38" ht="15.95">
      <c r="A18" s="50"/>
      <c r="B18" s="26" t="s">
        <v>43</v>
      </c>
      <c r="C18" s="1" t="s">
        <v>85</v>
      </c>
      <c r="D18" s="22"/>
      <c r="E18" s="22"/>
      <c r="F18" s="22"/>
      <c r="G18" s="22"/>
      <c r="H18" s="22"/>
      <c r="I18" s="22"/>
      <c r="J18" s="22" t="s">
        <v>427</v>
      </c>
      <c r="K18" s="22"/>
      <c r="L18" s="22"/>
      <c r="M18" s="22"/>
      <c r="N18" s="22"/>
      <c r="O18" s="22"/>
      <c r="P18" s="22"/>
      <c r="Q18" s="22" t="s">
        <v>426</v>
      </c>
      <c r="R18" s="22"/>
      <c r="S18" s="22"/>
      <c r="T18" s="22"/>
      <c r="U18" s="33"/>
      <c r="V18" s="43"/>
      <c r="W18" s="33"/>
      <c r="X18" s="33"/>
      <c r="Y18" s="33"/>
      <c r="Z18" s="33"/>
      <c r="AA18" s="22" t="s">
        <v>426</v>
      </c>
      <c r="AB18" s="22"/>
      <c r="AC18" s="22"/>
      <c r="AD18" s="22"/>
      <c r="AE18" s="22" t="s">
        <v>426</v>
      </c>
      <c r="AF18" s="22"/>
      <c r="AG18" s="22" t="s">
        <v>426</v>
      </c>
      <c r="AH18" s="22" t="s">
        <v>426</v>
      </c>
      <c r="AI18" s="22"/>
      <c r="AJ18" s="22"/>
      <c r="AK18" s="22"/>
      <c r="AL18" s="30"/>
    </row>
    <row r="19" spans="1:38" ht="15.95">
      <c r="A19" s="50"/>
      <c r="B19" s="26" t="s">
        <v>44</v>
      </c>
      <c r="C19" s="1" t="s">
        <v>86</v>
      </c>
      <c r="D19" s="22"/>
      <c r="E19" s="22" t="s">
        <v>425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33"/>
      <c r="V19" s="43"/>
      <c r="W19" s="22"/>
      <c r="X19" s="33"/>
      <c r="Y19" s="33"/>
      <c r="Z19" s="33"/>
      <c r="AA19" s="22" t="s">
        <v>426</v>
      </c>
      <c r="AB19" s="22"/>
      <c r="AC19" s="22"/>
      <c r="AD19" s="22"/>
      <c r="AE19" s="22"/>
      <c r="AF19" s="22" t="s">
        <v>428</v>
      </c>
      <c r="AG19" s="22" t="s">
        <v>426</v>
      </c>
      <c r="AH19" s="22"/>
      <c r="AI19" s="22"/>
      <c r="AJ19" s="22"/>
      <c r="AK19" s="22"/>
      <c r="AL19" s="30"/>
    </row>
    <row r="20" spans="1:38" ht="15.95">
      <c r="A20" s="50"/>
      <c r="B20" s="26" t="s">
        <v>45</v>
      </c>
      <c r="C20" s="1" t="s">
        <v>78</v>
      </c>
      <c r="D20" s="22" t="s">
        <v>426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43"/>
      <c r="W20" s="22"/>
      <c r="X20" s="33"/>
      <c r="Y20" s="33"/>
      <c r="Z20" s="33"/>
      <c r="AA20" s="22"/>
      <c r="AB20" s="22"/>
      <c r="AC20" s="22"/>
      <c r="AD20" s="22"/>
      <c r="AE20" s="22" t="s">
        <v>423</v>
      </c>
      <c r="AF20" s="22"/>
      <c r="AG20" s="22"/>
      <c r="AH20" s="22"/>
      <c r="AI20" s="22"/>
      <c r="AJ20" s="22"/>
      <c r="AK20" s="22"/>
      <c r="AL20" s="30"/>
    </row>
    <row r="21" spans="1:38" ht="15.95">
      <c r="A21" s="50"/>
      <c r="B21" s="26" t="s">
        <v>46</v>
      </c>
      <c r="C21" s="1" t="s">
        <v>85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43"/>
      <c r="W21" s="22"/>
      <c r="X21" s="33"/>
      <c r="Y21" s="33"/>
      <c r="Z21" s="33"/>
      <c r="AA21" s="22"/>
      <c r="AB21" s="22"/>
      <c r="AC21" s="22"/>
      <c r="AD21" s="22"/>
      <c r="AE21" s="22"/>
      <c r="AF21" s="22" t="s">
        <v>428</v>
      </c>
      <c r="AG21" s="22"/>
      <c r="AH21" s="22"/>
      <c r="AI21" s="22"/>
      <c r="AJ21" s="22"/>
      <c r="AK21" s="22"/>
      <c r="AL21" s="30"/>
    </row>
    <row r="22" spans="1:38" ht="15.95">
      <c r="A22" s="51"/>
      <c r="B22" s="31" t="s">
        <v>47</v>
      </c>
      <c r="C22" s="70" t="s">
        <v>85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33"/>
      <c r="V22" s="22"/>
      <c r="W22" s="22"/>
      <c r="X22" s="33"/>
      <c r="Y22" s="33"/>
      <c r="Z22" s="33"/>
      <c r="AA22" s="22"/>
      <c r="AB22" s="22"/>
      <c r="AC22" s="22"/>
      <c r="AD22" s="22"/>
      <c r="AE22" s="22"/>
      <c r="AF22" s="22" t="s">
        <v>428</v>
      </c>
      <c r="AG22" s="22"/>
      <c r="AH22" s="22"/>
      <c r="AI22" s="22"/>
      <c r="AJ22" s="38"/>
      <c r="AK22" s="38"/>
      <c r="AL22" s="54"/>
    </row>
    <row r="23" spans="1:38" ht="15.95">
      <c r="A23" s="254" t="s">
        <v>27</v>
      </c>
      <c r="B23" s="27" t="s">
        <v>48</v>
      </c>
      <c r="C23" s="1" t="s">
        <v>84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 t="s">
        <v>427</v>
      </c>
      <c r="O23" s="24"/>
      <c r="P23" s="24"/>
      <c r="Q23" s="24" t="s">
        <v>424</v>
      </c>
      <c r="R23" s="24"/>
      <c r="S23" s="24"/>
      <c r="T23" s="24" t="s">
        <v>427</v>
      </c>
      <c r="U23" s="39" t="s">
        <v>423</v>
      </c>
      <c r="V23" s="45"/>
      <c r="W23" s="24"/>
      <c r="X23" s="24"/>
      <c r="Y23" s="35"/>
      <c r="Z23" s="35"/>
      <c r="AA23" s="24" t="s">
        <v>426</v>
      </c>
      <c r="AB23" s="24"/>
      <c r="AC23" s="24"/>
      <c r="AD23" s="24"/>
      <c r="AE23" s="24"/>
      <c r="AF23" s="24" t="s">
        <v>428</v>
      </c>
      <c r="AG23" s="24"/>
      <c r="AH23" s="24"/>
      <c r="AI23" s="24"/>
      <c r="AJ23" s="22"/>
      <c r="AK23" s="22"/>
      <c r="AL23" s="55" t="s">
        <v>423</v>
      </c>
    </row>
    <row r="24" spans="1:38" ht="15.95">
      <c r="A24" s="255"/>
      <c r="B24" s="26" t="s">
        <v>49</v>
      </c>
      <c r="C24" s="1" t="s">
        <v>83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 t="s">
        <v>423</v>
      </c>
      <c r="V24" s="43"/>
      <c r="W24" s="22"/>
      <c r="X24" s="22"/>
      <c r="Y24" s="33"/>
      <c r="Z24" s="33"/>
      <c r="AA24" s="22" t="s">
        <v>426</v>
      </c>
      <c r="AB24" s="22"/>
      <c r="AC24" s="22"/>
      <c r="AD24" s="22"/>
      <c r="AE24" s="22"/>
      <c r="AF24" s="22" t="s">
        <v>428</v>
      </c>
      <c r="AG24" s="22"/>
      <c r="AH24" s="22"/>
      <c r="AI24" s="22"/>
      <c r="AJ24" s="22"/>
      <c r="AK24" s="22"/>
      <c r="AL24" s="30" t="s">
        <v>423</v>
      </c>
    </row>
    <row r="25" spans="1:38" ht="29.45">
      <c r="A25" s="256"/>
      <c r="B25" s="28" t="s">
        <v>430</v>
      </c>
      <c r="C25" s="70" t="s">
        <v>78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38" t="s">
        <v>423</v>
      </c>
      <c r="T25" s="23"/>
      <c r="U25" s="33"/>
      <c r="V25" s="44"/>
      <c r="W25" s="23"/>
      <c r="X25" s="23"/>
      <c r="Y25" s="34"/>
      <c r="Z25" s="34"/>
      <c r="AA25" s="23" t="s">
        <v>426</v>
      </c>
      <c r="AB25" s="23"/>
      <c r="AC25" s="23"/>
      <c r="AD25" s="23"/>
      <c r="AE25" s="23"/>
      <c r="AF25" s="23" t="s">
        <v>428</v>
      </c>
      <c r="AG25" s="23"/>
      <c r="AH25" s="23"/>
      <c r="AI25" s="23"/>
      <c r="AJ25" s="38" t="s">
        <v>425</v>
      </c>
      <c r="AK25" s="38"/>
      <c r="AL25" s="30" t="s">
        <v>423</v>
      </c>
    </row>
    <row r="26" spans="1:38" ht="15.95">
      <c r="A26" s="19" t="s">
        <v>28</v>
      </c>
      <c r="B26" s="29" t="s">
        <v>51</v>
      </c>
      <c r="C26" s="71" t="s">
        <v>88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 t="s">
        <v>424</v>
      </c>
      <c r="R26" s="25"/>
      <c r="S26" s="42"/>
      <c r="T26" s="25"/>
      <c r="U26" s="25"/>
      <c r="V26" s="46"/>
      <c r="W26" s="25"/>
      <c r="X26" s="25"/>
      <c r="Y26" s="36"/>
      <c r="Z26" s="36"/>
      <c r="AA26" s="25" t="s">
        <v>426</v>
      </c>
      <c r="AB26" s="25"/>
      <c r="AC26" s="25"/>
      <c r="AD26" s="25"/>
      <c r="AE26" s="25"/>
      <c r="AF26" s="25" t="s">
        <v>428</v>
      </c>
      <c r="AG26" s="25"/>
      <c r="AH26" s="25"/>
      <c r="AI26" s="25"/>
      <c r="AJ26" s="42"/>
      <c r="AK26" s="52"/>
      <c r="AL26" s="56"/>
    </row>
  </sheetData>
  <autoFilter ref="B2:B26" xr:uid="{3115A293-FC9F-7344-87AA-37EE53A73E84}"/>
  <mergeCells count="7">
    <mergeCell ref="D1:P1"/>
    <mergeCell ref="Q1:Z1"/>
    <mergeCell ref="AA1:AL1"/>
    <mergeCell ref="A23:A25"/>
    <mergeCell ref="A2:A4"/>
    <mergeCell ref="B2:B4"/>
    <mergeCell ref="C2:C4"/>
  </mergeCells>
  <phoneticPr fontId="1" type="noConversion"/>
  <conditionalFormatting sqref="D5:D26">
    <cfRule type="iconSet" priority="1208">
      <iconSet iconSet="3Signs">
        <cfvo type="percent" val="0"/>
        <cfvo type="percent" val="33"/>
        <cfvo type="percent" val="67"/>
      </iconSet>
    </cfRule>
  </conditionalFormatting>
  <conditionalFormatting sqref="D5:K26">
    <cfRule type="cellIs" dxfId="959" priority="1107" operator="equal">
      <formula>"Q1"</formula>
    </cfRule>
  </conditionalFormatting>
  <conditionalFormatting sqref="E5:E26">
    <cfRule type="iconSet" priority="1158">
      <iconSet iconSet="3Signs">
        <cfvo type="percent" val="0"/>
        <cfvo type="percent" val="33"/>
        <cfvo type="percent" val="67"/>
      </iconSet>
    </cfRule>
  </conditionalFormatting>
  <conditionalFormatting sqref="F5:F26">
    <cfRule type="iconSet" priority="1148">
      <iconSet iconSet="3Signs">
        <cfvo type="percent" val="0"/>
        <cfvo type="percent" val="33"/>
        <cfvo type="percent" val="67"/>
      </iconSet>
    </cfRule>
  </conditionalFormatting>
  <conditionalFormatting sqref="G5:G26">
    <cfRule type="iconSet" priority="1138">
      <iconSet iconSet="3Signs">
        <cfvo type="percent" val="0"/>
        <cfvo type="percent" val="33"/>
        <cfvo type="percent" val="67"/>
      </iconSet>
    </cfRule>
  </conditionalFormatting>
  <conditionalFormatting sqref="H5:H26">
    <cfRule type="iconSet" priority="1128">
      <iconSet iconSet="3Signs">
        <cfvo type="percent" val="0"/>
        <cfvo type="percent" val="33"/>
        <cfvo type="percent" val="67"/>
      </iconSet>
    </cfRule>
  </conditionalFormatting>
  <conditionalFormatting sqref="I5:J26">
    <cfRule type="iconSet" priority="1118">
      <iconSet iconSet="3Signs">
        <cfvo type="percent" val="0"/>
        <cfvo type="percent" val="33"/>
        <cfvo type="percent" val="67"/>
      </iconSet>
    </cfRule>
  </conditionalFormatting>
  <conditionalFormatting sqref="K5:K26">
    <cfRule type="iconSet" priority="1108">
      <iconSet iconSet="3Signs">
        <cfvo type="percent" val="0"/>
        <cfvo type="percent" val="33"/>
        <cfvo type="percent" val="67"/>
      </iconSet>
    </cfRule>
    <cfRule type="iconSet" priority="1098">
      <iconSet iconSet="3Signs">
        <cfvo type="percent" val="0"/>
        <cfvo type="percent" val="33"/>
        <cfvo type="percent" val="67"/>
      </iconSet>
    </cfRule>
    <cfRule type="cellIs" dxfId="958" priority="1097" operator="equal">
      <formula>"Q1"</formula>
    </cfRule>
  </conditionalFormatting>
  <conditionalFormatting sqref="L5:L26">
    <cfRule type="iconSet" priority="1068">
      <iconSet iconSet="3Signs">
        <cfvo type="percent" val="0"/>
        <cfvo type="percent" val="33"/>
        <cfvo type="percent" val="67"/>
      </iconSet>
    </cfRule>
  </conditionalFormatting>
  <conditionalFormatting sqref="L5:M26">
    <cfRule type="cellIs" dxfId="957" priority="1066" operator="equal">
      <formula>"Q1"</formula>
    </cfRule>
  </conditionalFormatting>
  <conditionalFormatting sqref="M5:M26">
    <cfRule type="iconSet" priority="1067">
      <iconSet iconSet="3Signs">
        <cfvo type="percent" val="0"/>
        <cfvo type="percent" val="33"/>
        <cfvo type="percent" val="67"/>
      </iconSet>
    </cfRule>
  </conditionalFormatting>
  <conditionalFormatting sqref="N5:N26">
    <cfRule type="iconSet" priority="1088">
      <iconSet iconSet="3Signs">
        <cfvo type="percent" val="0"/>
        <cfvo type="percent" val="33"/>
        <cfvo type="percent" val="67"/>
      </iconSet>
    </cfRule>
    <cfRule type="cellIs" dxfId="956" priority="1087" operator="equal">
      <formula>"Q1"</formula>
    </cfRule>
    <cfRule type="iconSet" priority="1078">
      <iconSet iconSet="3Signs">
        <cfvo type="percent" val="0"/>
        <cfvo type="percent" val="33"/>
        <cfvo type="percent" val="67"/>
      </iconSet>
    </cfRule>
    <cfRule type="cellIs" dxfId="955" priority="1077" operator="equal">
      <formula>"Q1"</formula>
    </cfRule>
  </conditionalFormatting>
  <conditionalFormatting sqref="O5:P26">
    <cfRule type="iconSet" priority="1057">
      <iconSet iconSet="3Signs">
        <cfvo type="percent" val="0"/>
        <cfvo type="percent" val="33"/>
        <cfvo type="percent" val="67"/>
      </iconSet>
    </cfRule>
    <cfRule type="cellIs" dxfId="954" priority="1056" operator="equal">
      <formula>"Q1"</formula>
    </cfRule>
  </conditionalFormatting>
  <conditionalFormatting sqref="Q5:Q26">
    <cfRule type="iconSet" priority="986">
      <iconSet iconSet="3Signs">
        <cfvo type="percent" val="0"/>
        <cfvo type="percent" val="33"/>
        <cfvo type="percent" val="67"/>
      </iconSet>
    </cfRule>
    <cfRule type="iconSet" priority="974">
      <iconSet iconSet="3Signs">
        <cfvo type="percent" val="0"/>
        <cfvo type="percent" val="33"/>
        <cfvo type="percent" val="67"/>
      </iconSet>
    </cfRule>
    <cfRule type="iconSet" priority="996">
      <iconSet iconSet="3Signs">
        <cfvo type="percent" val="0"/>
        <cfvo type="percent" val="33"/>
        <cfvo type="percent" val="67"/>
      </iconSet>
    </cfRule>
  </conditionalFormatting>
  <conditionalFormatting sqref="Q5:R26">
    <cfRule type="cellIs" dxfId="953" priority="973" operator="equal">
      <formula>"Q1"</formula>
    </cfRule>
    <cfRule type="cellIs" dxfId="952" priority="984" operator="equal">
      <formula>"Q1"</formula>
    </cfRule>
  </conditionalFormatting>
  <conditionalFormatting sqref="Q5:Z26">
    <cfRule type="cellIs" dxfId="951" priority="995" operator="equal">
      <formula>"Q1"</formula>
    </cfRule>
  </conditionalFormatting>
  <conditionalFormatting sqref="R5:R26">
    <cfRule type="iconSet" priority="985">
      <iconSet iconSet="3Signs">
        <cfvo type="percent" val="0"/>
        <cfvo type="percent" val="33"/>
        <cfvo type="percent" val="67"/>
      </iconSet>
    </cfRule>
    <cfRule type="iconSet" priority="975">
      <iconSet iconSet="3Signs">
        <cfvo type="percent" val="0"/>
        <cfvo type="percent" val="33"/>
        <cfvo type="percent" val="67"/>
      </iconSet>
    </cfRule>
  </conditionalFormatting>
  <conditionalFormatting sqref="R5:T26">
    <cfRule type="iconSet" priority="1006">
      <iconSet iconSet="3Signs">
        <cfvo type="percent" val="0"/>
        <cfvo type="percent" val="33"/>
        <cfvo type="percent" val="67"/>
      </iconSet>
    </cfRule>
    <cfRule type="cellIs" dxfId="950" priority="1005" operator="equal">
      <formula>"Q1"</formula>
    </cfRule>
    <cfRule type="iconSet" priority="1026">
      <iconSet iconSet="3Signs">
        <cfvo type="percent" val="0"/>
        <cfvo type="percent" val="33"/>
        <cfvo type="percent" val="67"/>
      </iconSet>
    </cfRule>
    <cfRule type="cellIs" dxfId="949" priority="1025" operator="equal">
      <formula>"Q1"</formula>
    </cfRule>
    <cfRule type="iconSet" priority="1016">
      <iconSet iconSet="3Signs">
        <cfvo type="percent" val="0"/>
        <cfvo type="percent" val="33"/>
        <cfvo type="percent" val="67"/>
      </iconSet>
    </cfRule>
    <cfRule type="cellIs" dxfId="948" priority="1015" operator="equal">
      <formula>"Q1"</formula>
    </cfRule>
  </conditionalFormatting>
  <conditionalFormatting sqref="R5:Z26">
    <cfRule type="iconSet" priority="1037">
      <iconSet iconSet="3Signs">
        <cfvo type="percent" val="0"/>
        <cfvo type="percent" val="33"/>
        <cfvo type="percent" val="67"/>
      </iconSet>
    </cfRule>
    <cfRule type="cellIs" dxfId="947" priority="1036" operator="equal">
      <formula>"Q1"</formula>
    </cfRule>
    <cfRule type="cellIs" dxfId="946" priority="1046" operator="equal">
      <formula>"Q1"</formula>
    </cfRule>
    <cfRule type="iconSet" priority="1047">
      <iconSet iconSet="3Signs">
        <cfvo type="percent" val="0"/>
        <cfvo type="percent" val="33"/>
        <cfvo type="percent" val="67"/>
      </iconSet>
    </cfRule>
    <cfRule type="iconSet" priority="1027">
      <iconSet iconSet="3Signs">
        <cfvo type="percent" val="0"/>
        <cfvo type="percent" val="33"/>
        <cfvo type="percent" val="67"/>
      </iconSet>
    </cfRule>
  </conditionalFormatting>
  <conditionalFormatting sqref="S25">
    <cfRule type="iconSet" priority="964">
      <iconSet iconSet="3Signs">
        <cfvo type="percent" val="0"/>
        <cfvo type="percent" val="33"/>
        <cfvo type="percent" val="67"/>
      </iconSet>
    </cfRule>
    <cfRule type="cellIs" dxfId="945" priority="963" operator="equal">
      <formula>"Q1"</formula>
    </cfRule>
  </conditionalFormatting>
  <conditionalFormatting sqref="U5">
    <cfRule type="iconSet" priority="954">
      <iconSet iconSet="3Signs">
        <cfvo type="percent" val="0"/>
        <cfvo type="percent" val="33"/>
        <cfvo type="percent" val="67"/>
      </iconSet>
    </cfRule>
    <cfRule type="cellIs" dxfId="944" priority="953" operator="equal">
      <formula>"Q1"</formula>
    </cfRule>
  </conditionalFormatting>
  <conditionalFormatting sqref="U23:U24">
    <cfRule type="cellIs" dxfId="943" priority="943" operator="equal">
      <formula>"Q1"</formula>
    </cfRule>
    <cfRule type="iconSet" priority="944">
      <iconSet iconSet="3Signs">
        <cfvo type="percent" val="0"/>
        <cfvo type="percent" val="33"/>
        <cfvo type="percent" val="67"/>
      </iconSet>
    </cfRule>
  </conditionalFormatting>
  <conditionalFormatting sqref="AA8">
    <cfRule type="iconSet" priority="884">
      <iconSet iconSet="3Signs">
        <cfvo type="percent" val="0"/>
        <cfvo type="percent" val="33"/>
        <cfvo type="percent" val="67"/>
      </iconSet>
    </cfRule>
    <cfRule type="iconSet" priority="883">
      <iconSet iconSet="3Signs">
        <cfvo type="percent" val="0"/>
        <cfvo type="percent" val="33"/>
        <cfvo type="percent" val="67"/>
      </iconSet>
    </cfRule>
    <cfRule type="cellIs" dxfId="942" priority="882" operator="equal">
      <formula>"Q1"</formula>
    </cfRule>
    <cfRule type="iconSet" priority="904">
      <iconSet iconSet="3Signs">
        <cfvo type="percent" val="0"/>
        <cfvo type="percent" val="33"/>
        <cfvo type="percent" val="67"/>
      </iconSet>
    </cfRule>
    <cfRule type="cellIs" dxfId="941" priority="903" operator="equal">
      <formula>"Q1"</formula>
    </cfRule>
    <cfRule type="iconSet" priority="894">
      <iconSet iconSet="3Signs">
        <cfvo type="percent" val="0"/>
        <cfvo type="percent" val="33"/>
        <cfvo type="percent" val="67"/>
      </iconSet>
    </cfRule>
    <cfRule type="cellIs" dxfId="940" priority="893" operator="equal">
      <formula>"Q1"</formula>
    </cfRule>
  </conditionalFormatting>
  <conditionalFormatting sqref="AA26:AJ26 AA5:AI25 AL5:AL23 AL26">
    <cfRule type="iconSet" priority="924">
      <iconSet iconSet="3Signs">
        <cfvo type="percent" val="0"/>
        <cfvo type="percent" val="33"/>
        <cfvo type="percent" val="67"/>
      </iconSet>
    </cfRule>
    <cfRule type="iconSet" priority="914">
      <iconSet iconSet="3Signs">
        <cfvo type="percent" val="0"/>
        <cfvo type="percent" val="33"/>
        <cfvo type="percent" val="67"/>
      </iconSet>
    </cfRule>
    <cfRule type="iconSet" priority="925">
      <iconSet iconSet="3Signs">
        <cfvo type="percent" val="0"/>
        <cfvo type="percent" val="33"/>
        <cfvo type="percent" val="67"/>
      </iconSet>
    </cfRule>
  </conditionalFormatting>
  <conditionalFormatting sqref="AB5">
    <cfRule type="cellIs" dxfId="939" priority="872" operator="equal">
      <formula>"Q1"</formula>
    </cfRule>
    <cfRule type="iconSet" priority="863">
      <iconSet iconSet="3Signs">
        <cfvo type="percent" val="0"/>
        <cfvo type="percent" val="33"/>
        <cfvo type="percent" val="67"/>
      </iconSet>
    </cfRule>
    <cfRule type="cellIs" dxfId="938" priority="862" operator="equal">
      <formula>"Q1"</formula>
    </cfRule>
    <cfRule type="iconSet" priority="873">
      <iconSet iconSet="3Signs">
        <cfvo type="percent" val="0"/>
        <cfvo type="percent" val="33"/>
        <cfvo type="percent" val="67"/>
      </iconSet>
    </cfRule>
    <cfRule type="iconSet" priority="853">
      <iconSet iconSet="3Signs">
        <cfvo type="percent" val="0"/>
        <cfvo type="percent" val="33"/>
        <cfvo type="percent" val="67"/>
      </iconSet>
    </cfRule>
    <cfRule type="iconSet" priority="852">
      <iconSet iconSet="3Signs">
        <cfvo type="percent" val="0"/>
        <cfvo type="percent" val="33"/>
        <cfvo type="percent" val="67"/>
      </iconSet>
    </cfRule>
    <cfRule type="cellIs" dxfId="937" priority="851" operator="equal">
      <formula>"Q1"</formula>
    </cfRule>
  </conditionalFormatting>
  <conditionalFormatting sqref="AB7">
    <cfRule type="iconSet" priority="821">
      <iconSet iconSet="3Signs">
        <cfvo type="percent" val="0"/>
        <cfvo type="percent" val="33"/>
        <cfvo type="percent" val="67"/>
      </iconSet>
    </cfRule>
    <cfRule type="cellIs" dxfId="936" priority="820" operator="equal">
      <formula>"Q1"</formula>
    </cfRule>
    <cfRule type="iconSet" priority="832">
      <iconSet iconSet="3Signs">
        <cfvo type="percent" val="0"/>
        <cfvo type="percent" val="33"/>
        <cfvo type="percent" val="67"/>
      </iconSet>
    </cfRule>
    <cfRule type="iconSet" priority="842">
      <iconSet iconSet="3Signs">
        <cfvo type="percent" val="0"/>
        <cfvo type="percent" val="33"/>
        <cfvo type="percent" val="67"/>
      </iconSet>
    </cfRule>
    <cfRule type="cellIs" dxfId="935" priority="841" operator="equal">
      <formula>"Q1"</formula>
    </cfRule>
    <cfRule type="cellIs" dxfId="934" priority="831" operator="equal">
      <formula>"Q1"</formula>
    </cfRule>
    <cfRule type="iconSet" priority="822">
      <iconSet iconSet="3Signs">
        <cfvo type="percent" val="0"/>
        <cfvo type="percent" val="33"/>
        <cfvo type="percent" val="67"/>
      </iconSet>
    </cfRule>
  </conditionalFormatting>
  <conditionalFormatting sqref="AB10">
    <cfRule type="cellIs" dxfId="933" priority="800" operator="equal">
      <formula>"Q1"</formula>
    </cfRule>
    <cfRule type="cellIs" dxfId="932" priority="789" operator="equal">
      <formula>"Q1"</formula>
    </cfRule>
    <cfRule type="iconSet" priority="790">
      <iconSet iconSet="3Signs">
        <cfvo type="percent" val="0"/>
        <cfvo type="percent" val="33"/>
        <cfvo type="percent" val="67"/>
      </iconSet>
    </cfRule>
    <cfRule type="iconSet" priority="791">
      <iconSet iconSet="3Signs">
        <cfvo type="percent" val="0"/>
        <cfvo type="percent" val="33"/>
        <cfvo type="percent" val="67"/>
      </iconSet>
    </cfRule>
    <cfRule type="iconSet" priority="811">
      <iconSet iconSet="3Signs">
        <cfvo type="percent" val="0"/>
        <cfvo type="percent" val="33"/>
        <cfvo type="percent" val="67"/>
      </iconSet>
    </cfRule>
    <cfRule type="cellIs" dxfId="931" priority="810" operator="equal">
      <formula>"Q1"</formula>
    </cfRule>
    <cfRule type="iconSet" priority="801">
      <iconSet iconSet="3Signs">
        <cfvo type="percent" val="0"/>
        <cfvo type="percent" val="33"/>
        <cfvo type="percent" val="67"/>
      </iconSet>
    </cfRule>
  </conditionalFormatting>
  <conditionalFormatting sqref="AB13">
    <cfRule type="iconSet" priority="780">
      <iconSet iconSet="3Signs">
        <cfvo type="percent" val="0"/>
        <cfvo type="percent" val="33"/>
        <cfvo type="percent" val="67"/>
      </iconSet>
    </cfRule>
    <cfRule type="cellIs" dxfId="930" priority="758" operator="equal">
      <formula>"Q1"</formula>
    </cfRule>
    <cfRule type="iconSet" priority="759">
      <iconSet iconSet="3Signs">
        <cfvo type="percent" val="0"/>
        <cfvo type="percent" val="33"/>
        <cfvo type="percent" val="67"/>
      </iconSet>
    </cfRule>
    <cfRule type="iconSet" priority="760">
      <iconSet iconSet="3Signs">
        <cfvo type="percent" val="0"/>
        <cfvo type="percent" val="33"/>
        <cfvo type="percent" val="67"/>
      </iconSet>
    </cfRule>
    <cfRule type="cellIs" dxfId="929" priority="769" operator="equal">
      <formula>"Q1"</formula>
    </cfRule>
    <cfRule type="iconSet" priority="770">
      <iconSet iconSet="3Signs">
        <cfvo type="percent" val="0"/>
        <cfvo type="percent" val="33"/>
        <cfvo type="percent" val="67"/>
      </iconSet>
    </cfRule>
    <cfRule type="cellIs" dxfId="928" priority="779" operator="equal">
      <formula>"Q1"</formula>
    </cfRule>
  </conditionalFormatting>
  <conditionalFormatting sqref="AB16">
    <cfRule type="iconSet" priority="749">
      <iconSet iconSet="3Signs">
        <cfvo type="percent" val="0"/>
        <cfvo type="percent" val="33"/>
        <cfvo type="percent" val="67"/>
      </iconSet>
    </cfRule>
    <cfRule type="cellIs" dxfId="927" priority="748" operator="equal">
      <formula>"Q1"</formula>
    </cfRule>
    <cfRule type="iconSet" priority="739">
      <iconSet iconSet="3Signs">
        <cfvo type="percent" val="0"/>
        <cfvo type="percent" val="33"/>
        <cfvo type="percent" val="67"/>
      </iconSet>
    </cfRule>
    <cfRule type="cellIs" dxfId="926" priority="738" operator="equal">
      <formula>"Q1"</formula>
    </cfRule>
    <cfRule type="iconSet" priority="729">
      <iconSet iconSet="3Signs">
        <cfvo type="percent" val="0"/>
        <cfvo type="percent" val="33"/>
        <cfvo type="percent" val="67"/>
      </iconSet>
    </cfRule>
    <cfRule type="iconSet" priority="728">
      <iconSet iconSet="3Signs">
        <cfvo type="percent" val="0"/>
        <cfvo type="percent" val="33"/>
        <cfvo type="percent" val="67"/>
      </iconSet>
    </cfRule>
    <cfRule type="cellIs" dxfId="925" priority="727" operator="equal">
      <formula>"Q1"</formula>
    </cfRule>
  </conditionalFormatting>
  <conditionalFormatting sqref="AD7">
    <cfRule type="iconSet" priority="718">
      <iconSet iconSet="3Signs">
        <cfvo type="percent" val="0"/>
        <cfvo type="percent" val="33"/>
        <cfvo type="percent" val="67"/>
      </iconSet>
    </cfRule>
    <cfRule type="cellIs" dxfId="924" priority="717" operator="equal">
      <formula>"Q1"</formula>
    </cfRule>
    <cfRule type="iconSet" priority="708">
      <iconSet iconSet="3Signs">
        <cfvo type="percent" val="0"/>
        <cfvo type="percent" val="33"/>
        <cfvo type="percent" val="67"/>
      </iconSet>
    </cfRule>
    <cfRule type="cellIs" dxfId="923" priority="707" operator="equal">
      <formula>"Q1"</formula>
    </cfRule>
    <cfRule type="iconSet" priority="698">
      <iconSet iconSet="3Signs">
        <cfvo type="percent" val="0"/>
        <cfvo type="percent" val="33"/>
        <cfvo type="percent" val="67"/>
      </iconSet>
    </cfRule>
    <cfRule type="iconSet" priority="697">
      <iconSet iconSet="3Signs">
        <cfvo type="percent" val="0"/>
        <cfvo type="percent" val="33"/>
        <cfvo type="percent" val="67"/>
      </iconSet>
    </cfRule>
    <cfRule type="cellIs" dxfId="922" priority="696" operator="equal">
      <formula>"Q1"</formula>
    </cfRule>
  </conditionalFormatting>
  <conditionalFormatting sqref="AD15">
    <cfRule type="cellIs" dxfId="921" priority="634" operator="equal">
      <formula>"Q1"</formula>
    </cfRule>
    <cfRule type="iconSet" priority="635">
      <iconSet iconSet="3Signs">
        <cfvo type="percent" val="0"/>
        <cfvo type="percent" val="33"/>
        <cfvo type="percent" val="67"/>
      </iconSet>
    </cfRule>
    <cfRule type="iconSet" priority="636">
      <iconSet iconSet="3Signs">
        <cfvo type="percent" val="0"/>
        <cfvo type="percent" val="33"/>
        <cfvo type="percent" val="67"/>
      </iconSet>
    </cfRule>
    <cfRule type="iconSet" priority="656">
      <iconSet iconSet="3Signs">
        <cfvo type="percent" val="0"/>
        <cfvo type="percent" val="33"/>
        <cfvo type="percent" val="67"/>
      </iconSet>
    </cfRule>
    <cfRule type="cellIs" dxfId="920" priority="655" operator="equal">
      <formula>"Q1"</formula>
    </cfRule>
    <cfRule type="iconSet" priority="646">
      <iconSet iconSet="3Signs">
        <cfvo type="percent" val="0"/>
        <cfvo type="percent" val="33"/>
        <cfvo type="percent" val="67"/>
      </iconSet>
    </cfRule>
    <cfRule type="cellIs" dxfId="919" priority="645" operator="equal">
      <formula>"Q1"</formula>
    </cfRule>
  </conditionalFormatting>
  <conditionalFormatting sqref="AE9">
    <cfRule type="cellIs" dxfId="918" priority="676" operator="equal">
      <formula>"Q1"</formula>
    </cfRule>
    <cfRule type="iconSet" priority="667">
      <iconSet iconSet="3Signs">
        <cfvo type="percent" val="0"/>
        <cfvo type="percent" val="33"/>
        <cfvo type="percent" val="67"/>
      </iconSet>
    </cfRule>
    <cfRule type="iconSet" priority="666">
      <iconSet iconSet="3Signs">
        <cfvo type="percent" val="0"/>
        <cfvo type="percent" val="33"/>
        <cfvo type="percent" val="67"/>
      </iconSet>
    </cfRule>
    <cfRule type="iconSet" priority="687">
      <iconSet iconSet="3Signs">
        <cfvo type="percent" val="0"/>
        <cfvo type="percent" val="33"/>
        <cfvo type="percent" val="67"/>
      </iconSet>
    </cfRule>
    <cfRule type="cellIs" dxfId="917" priority="686" operator="equal">
      <formula>"Q1"</formula>
    </cfRule>
    <cfRule type="iconSet" priority="677">
      <iconSet iconSet="3Signs">
        <cfvo type="percent" val="0"/>
        <cfvo type="percent" val="33"/>
        <cfvo type="percent" val="67"/>
      </iconSet>
    </cfRule>
    <cfRule type="cellIs" dxfId="916" priority="665" operator="equal">
      <formula>"Q1"</formula>
    </cfRule>
  </conditionalFormatting>
  <conditionalFormatting sqref="AE20">
    <cfRule type="cellIs" dxfId="915" priority="614" operator="equal">
      <formula>"Q1"</formula>
    </cfRule>
    <cfRule type="iconSet" priority="615">
      <iconSet iconSet="3Signs">
        <cfvo type="percent" val="0"/>
        <cfvo type="percent" val="33"/>
        <cfvo type="percent" val="67"/>
      </iconSet>
    </cfRule>
    <cfRule type="cellIs" dxfId="914" priority="624" operator="equal">
      <formula>"Q1"</formula>
    </cfRule>
    <cfRule type="iconSet" priority="625">
      <iconSet iconSet="3Signs">
        <cfvo type="percent" val="0"/>
        <cfvo type="percent" val="33"/>
        <cfvo type="percent" val="67"/>
      </iconSet>
    </cfRule>
    <cfRule type="cellIs" dxfId="913" priority="603" operator="equal">
      <formula>"Q1"</formula>
    </cfRule>
    <cfRule type="iconSet" priority="604">
      <iconSet iconSet="3Signs">
        <cfvo type="percent" val="0"/>
        <cfvo type="percent" val="33"/>
        <cfvo type="percent" val="67"/>
      </iconSet>
    </cfRule>
    <cfRule type="iconSet" priority="605">
      <iconSet iconSet="3Signs">
        <cfvo type="percent" val="0"/>
        <cfvo type="percent" val="33"/>
        <cfvo type="percent" val="67"/>
      </iconSet>
    </cfRule>
  </conditionalFormatting>
  <conditionalFormatting sqref="AF5">
    <cfRule type="cellIs" dxfId="912" priority="562" operator="equal">
      <formula>"Q1"</formula>
    </cfRule>
    <cfRule type="iconSet" priority="563">
      <iconSet iconSet="3Signs">
        <cfvo type="percent" val="0"/>
        <cfvo type="percent" val="33"/>
        <cfvo type="percent" val="67"/>
      </iconSet>
    </cfRule>
    <cfRule type="cellIs" dxfId="911" priority="541" operator="equal">
      <formula>"Q1"</formula>
    </cfRule>
    <cfRule type="iconSet" priority="542">
      <iconSet iconSet="3Signs">
        <cfvo type="percent" val="0"/>
        <cfvo type="percent" val="33"/>
        <cfvo type="percent" val="67"/>
      </iconSet>
    </cfRule>
    <cfRule type="iconSet" priority="543">
      <iconSet iconSet="3Signs">
        <cfvo type="percent" val="0"/>
        <cfvo type="percent" val="33"/>
        <cfvo type="percent" val="67"/>
      </iconSet>
    </cfRule>
    <cfRule type="cellIs" dxfId="910" priority="552" operator="equal">
      <formula>"Q1"</formula>
    </cfRule>
    <cfRule type="iconSet" priority="553">
      <iconSet iconSet="3Signs">
        <cfvo type="percent" val="0"/>
        <cfvo type="percent" val="33"/>
        <cfvo type="percent" val="67"/>
      </iconSet>
    </cfRule>
  </conditionalFormatting>
  <conditionalFormatting sqref="AF11">
    <cfRule type="cellIs" dxfId="909" priority="583" operator="equal">
      <formula>"Q1"</formula>
    </cfRule>
    <cfRule type="cellIs" dxfId="908" priority="593" operator="equal">
      <formula>"Q1"</formula>
    </cfRule>
    <cfRule type="iconSet" priority="594">
      <iconSet iconSet="3Signs">
        <cfvo type="percent" val="0"/>
        <cfvo type="percent" val="33"/>
        <cfvo type="percent" val="67"/>
      </iconSet>
    </cfRule>
    <cfRule type="cellIs" dxfId="907" priority="572" operator="equal">
      <formula>"Q1"</formula>
    </cfRule>
    <cfRule type="iconSet" priority="573">
      <iconSet iconSet="3Signs">
        <cfvo type="percent" val="0"/>
        <cfvo type="percent" val="33"/>
        <cfvo type="percent" val="67"/>
      </iconSet>
    </cfRule>
    <cfRule type="iconSet" priority="574">
      <iconSet iconSet="3Signs">
        <cfvo type="percent" val="0"/>
        <cfvo type="percent" val="33"/>
        <cfvo type="percent" val="67"/>
      </iconSet>
    </cfRule>
    <cfRule type="iconSet" priority="584">
      <iconSet iconSet="3Signs">
        <cfvo type="percent" val="0"/>
        <cfvo type="percent" val="33"/>
        <cfvo type="percent" val="67"/>
      </iconSet>
    </cfRule>
  </conditionalFormatting>
  <conditionalFormatting sqref="AH10">
    <cfRule type="iconSet" priority="532">
      <iconSet iconSet="3Signs">
        <cfvo type="percent" val="0"/>
        <cfvo type="percent" val="33"/>
        <cfvo type="percent" val="67"/>
      </iconSet>
    </cfRule>
    <cfRule type="iconSet" priority="522">
      <iconSet iconSet="3Signs">
        <cfvo type="percent" val="0"/>
        <cfvo type="percent" val="33"/>
        <cfvo type="percent" val="67"/>
      </iconSet>
    </cfRule>
    <cfRule type="cellIs" dxfId="906" priority="521" operator="equal">
      <formula>"Q1"</formula>
    </cfRule>
    <cfRule type="cellIs" dxfId="905" priority="531" operator="equal">
      <formula>"Q1"</formula>
    </cfRule>
    <cfRule type="iconSet" priority="511">
      <iconSet iconSet="3Signs">
        <cfvo type="percent" val="0"/>
        <cfvo type="percent" val="33"/>
        <cfvo type="percent" val="67"/>
      </iconSet>
    </cfRule>
    <cfRule type="cellIs" dxfId="904" priority="510" operator="equal">
      <formula>"Q1"</formula>
    </cfRule>
    <cfRule type="iconSet" priority="512">
      <iconSet iconSet="3Signs">
        <cfvo type="percent" val="0"/>
        <cfvo type="percent" val="33"/>
        <cfvo type="percent" val="67"/>
      </iconSet>
    </cfRule>
  </conditionalFormatting>
  <conditionalFormatting sqref="AI15">
    <cfRule type="cellIs" dxfId="903" priority="490" operator="equal">
      <formula>"Q1"</formula>
    </cfRule>
    <cfRule type="iconSet" priority="481">
      <iconSet iconSet="3Signs">
        <cfvo type="percent" val="0"/>
        <cfvo type="percent" val="33"/>
        <cfvo type="percent" val="67"/>
      </iconSet>
    </cfRule>
    <cfRule type="iconSet" priority="480">
      <iconSet iconSet="3Signs">
        <cfvo type="percent" val="0"/>
        <cfvo type="percent" val="33"/>
        <cfvo type="percent" val="67"/>
      </iconSet>
    </cfRule>
    <cfRule type="cellIs" dxfId="902" priority="479" operator="equal">
      <formula>"Q1"</formula>
    </cfRule>
    <cfRule type="iconSet" priority="501">
      <iconSet iconSet="3Signs">
        <cfvo type="percent" val="0"/>
        <cfvo type="percent" val="33"/>
        <cfvo type="percent" val="67"/>
      </iconSet>
    </cfRule>
    <cfRule type="cellIs" dxfId="901" priority="500" operator="equal">
      <formula>"Q1"</formula>
    </cfRule>
    <cfRule type="iconSet" priority="491">
      <iconSet iconSet="3Signs">
        <cfvo type="percent" val="0"/>
        <cfvo type="percent" val="33"/>
        <cfvo type="percent" val="67"/>
      </iconSet>
    </cfRule>
  </conditionalFormatting>
  <conditionalFormatting sqref="AI16">
    <cfRule type="iconSet" priority="475">
      <iconSet iconSet="3Signs">
        <cfvo type="percent" val="0"/>
        <cfvo type="percent" val="33"/>
        <cfvo type="percent" val="67"/>
      </iconSet>
    </cfRule>
    <cfRule type="cellIs" dxfId="900" priority="474" operator="equal">
      <formula>"Q1"</formula>
    </cfRule>
    <cfRule type="iconSet" priority="465">
      <iconSet iconSet="3Signs">
        <cfvo type="percent" val="0"/>
        <cfvo type="percent" val="33"/>
        <cfvo type="percent" val="67"/>
      </iconSet>
    </cfRule>
    <cfRule type="cellIs" dxfId="899" priority="464" operator="equal">
      <formula>"Q1"</formula>
    </cfRule>
    <cfRule type="iconSet" priority="455">
      <iconSet iconSet="3Signs">
        <cfvo type="percent" val="0"/>
        <cfvo type="percent" val="33"/>
        <cfvo type="percent" val="67"/>
      </iconSet>
    </cfRule>
    <cfRule type="iconSet" priority="454">
      <iconSet iconSet="3Signs">
        <cfvo type="percent" val="0"/>
        <cfvo type="percent" val="33"/>
        <cfvo type="percent" val="67"/>
      </iconSet>
    </cfRule>
    <cfRule type="cellIs" dxfId="898" priority="453" operator="equal">
      <formula>"Q1"</formula>
    </cfRule>
  </conditionalFormatting>
  <conditionalFormatting sqref="AJ5:AJ9 AJ11:AJ12 AJ14:AJ25 AK22">
    <cfRule type="iconSet" priority="351">
      <iconSet iconSet="3Signs">
        <cfvo type="percent" val="0"/>
        <cfvo type="percent" val="33"/>
        <cfvo type="percent" val="67"/>
      </iconSet>
    </cfRule>
    <cfRule type="iconSet" priority="362">
      <iconSet iconSet="3Signs">
        <cfvo type="percent" val="0"/>
        <cfvo type="percent" val="33"/>
        <cfvo type="percent" val="67"/>
      </iconSet>
    </cfRule>
    <cfRule type="iconSet" priority="361">
      <iconSet iconSet="3Signs">
        <cfvo type="percent" val="0"/>
        <cfvo type="percent" val="33"/>
        <cfvo type="percent" val="67"/>
      </iconSet>
    </cfRule>
  </conditionalFormatting>
  <conditionalFormatting sqref="AJ5:AJ9 AJ11:AK12 AJ14:AJ25 AK22">
    <cfRule type="cellIs" dxfId="897" priority="360" operator="equal">
      <formula>"Q1"</formula>
    </cfRule>
  </conditionalFormatting>
  <conditionalFormatting sqref="AJ5:AJ12">
    <cfRule type="cellIs" dxfId="896" priority="350" operator="equal">
      <formula>"Q1"</formula>
    </cfRule>
  </conditionalFormatting>
  <conditionalFormatting sqref="AJ5:AJ25 AK16:AK24">
    <cfRule type="cellIs" dxfId="895" priority="371" operator="equal">
      <formula>"Q1"</formula>
    </cfRule>
  </conditionalFormatting>
  <conditionalFormatting sqref="AJ10">
    <cfRule type="iconSet" priority="309">
      <iconSet iconSet="3Signs">
        <cfvo type="percent" val="0"/>
        <cfvo type="percent" val="33"/>
        <cfvo type="percent" val="67"/>
      </iconSet>
    </cfRule>
    <cfRule type="iconSet" priority="341">
      <iconSet iconSet="3Signs">
        <cfvo type="percent" val="0"/>
        <cfvo type="percent" val="33"/>
        <cfvo type="percent" val="67"/>
      </iconSet>
    </cfRule>
    <cfRule type="iconSet" priority="340">
      <iconSet iconSet="3Signs">
        <cfvo type="percent" val="0"/>
        <cfvo type="percent" val="33"/>
        <cfvo type="percent" val="67"/>
      </iconSet>
    </cfRule>
    <cfRule type="iconSet" priority="339">
      <iconSet iconSet="3Signs">
        <cfvo type="percent" val="0"/>
        <cfvo type="percent" val="33"/>
        <cfvo type="percent" val="67"/>
      </iconSet>
    </cfRule>
    <cfRule type="iconSet" priority="329">
      <iconSet iconSet="3Signs">
        <cfvo type="percent" val="0"/>
        <cfvo type="percent" val="33"/>
        <cfvo type="percent" val="67"/>
      </iconSet>
    </cfRule>
    <cfRule type="cellIs" dxfId="894" priority="328" operator="equal">
      <formula>"Q1"</formula>
    </cfRule>
    <cfRule type="iconSet" priority="319">
      <iconSet iconSet="3Signs">
        <cfvo type="percent" val="0"/>
        <cfvo type="percent" val="33"/>
        <cfvo type="percent" val="67"/>
      </iconSet>
    </cfRule>
    <cfRule type="cellIs" dxfId="893" priority="318" operator="equal">
      <formula>"Q1"</formula>
    </cfRule>
    <cfRule type="cellIs" dxfId="892" priority="307" operator="equal">
      <formula>"Q1"</formula>
    </cfRule>
    <cfRule type="iconSet" priority="308">
      <iconSet iconSet="3Signs">
        <cfvo type="percent" val="0"/>
        <cfvo type="percent" val="33"/>
        <cfvo type="percent" val="67"/>
      </iconSet>
    </cfRule>
  </conditionalFormatting>
  <conditionalFormatting sqref="AJ13">
    <cfRule type="cellIs" dxfId="891" priority="276" operator="equal">
      <formula>"Q1"</formula>
    </cfRule>
    <cfRule type="iconSet" priority="287">
      <iconSet iconSet="3Signs">
        <cfvo type="percent" val="0"/>
        <cfvo type="percent" val="33"/>
        <cfvo type="percent" val="67"/>
      </iconSet>
    </cfRule>
    <cfRule type="iconSet" priority="288">
      <iconSet iconSet="3Signs">
        <cfvo type="percent" val="0"/>
        <cfvo type="percent" val="33"/>
        <cfvo type="percent" val="67"/>
      </iconSet>
    </cfRule>
    <cfRule type="iconSet" priority="289">
      <iconSet iconSet="3Signs">
        <cfvo type="percent" val="0"/>
        <cfvo type="percent" val="33"/>
        <cfvo type="percent" val="67"/>
      </iconSet>
    </cfRule>
    <cfRule type="iconSet" priority="277">
      <iconSet iconSet="3Signs">
        <cfvo type="percent" val="0"/>
        <cfvo type="percent" val="33"/>
        <cfvo type="percent" val="67"/>
      </iconSet>
    </cfRule>
    <cfRule type="cellIs" dxfId="890" priority="255" operator="equal">
      <formula>"Q1"</formula>
    </cfRule>
    <cfRule type="iconSet" priority="256">
      <iconSet iconSet="3Signs">
        <cfvo type="percent" val="0"/>
        <cfvo type="percent" val="33"/>
        <cfvo type="percent" val="67"/>
      </iconSet>
    </cfRule>
    <cfRule type="iconSet" priority="257">
      <iconSet iconSet="3Signs">
        <cfvo type="percent" val="0"/>
        <cfvo type="percent" val="33"/>
        <cfvo type="percent" val="67"/>
      </iconSet>
    </cfRule>
    <cfRule type="cellIs" dxfId="889" priority="266" operator="equal">
      <formula>"Q1"</formula>
    </cfRule>
    <cfRule type="iconSet" priority="267">
      <iconSet iconSet="3Signs">
        <cfvo type="percent" val="0"/>
        <cfvo type="percent" val="33"/>
        <cfvo type="percent" val="67"/>
      </iconSet>
    </cfRule>
  </conditionalFormatting>
  <conditionalFormatting sqref="AJ13:AJ25 AK22">
    <cfRule type="cellIs" dxfId="888" priority="298" operator="equal">
      <formula>"Q1"</formula>
    </cfRule>
  </conditionalFormatting>
  <conditionalFormatting sqref="AJ10:AK10">
    <cfRule type="cellIs" dxfId="887" priority="338" operator="equal">
      <formula>"Q1"</formula>
    </cfRule>
  </conditionalFormatting>
  <conditionalFormatting sqref="AJ13:AK13">
    <cfRule type="cellIs" dxfId="886" priority="286" operator="equal">
      <formula>"Q1"</formula>
    </cfRule>
  </conditionalFormatting>
  <conditionalFormatting sqref="AK5">
    <cfRule type="iconSet" priority="414">
      <iconSet iconSet="3Signs">
        <cfvo type="percent" val="0"/>
        <cfvo type="percent" val="33"/>
        <cfvo type="percent" val="67"/>
      </iconSet>
    </cfRule>
    <cfRule type="iconSet" priority="413">
      <iconSet iconSet="3Signs">
        <cfvo type="percent" val="0"/>
        <cfvo type="percent" val="33"/>
        <cfvo type="percent" val="67"/>
      </iconSet>
    </cfRule>
    <cfRule type="cellIs" dxfId="885" priority="412" operator="equal">
      <formula>"Q1"</formula>
    </cfRule>
    <cfRule type="iconSet" priority="403">
      <iconSet iconSet="3Signs">
        <cfvo type="percent" val="0"/>
        <cfvo type="percent" val="33"/>
        <cfvo type="percent" val="67"/>
      </iconSet>
    </cfRule>
    <cfRule type="iconSet" priority="402">
      <iconSet iconSet="3Signs">
        <cfvo type="percent" val="0"/>
        <cfvo type="percent" val="33"/>
        <cfvo type="percent" val="67"/>
      </iconSet>
    </cfRule>
    <cfRule type="cellIs" dxfId="884" priority="401" operator="equal">
      <formula>"Q1"</formula>
    </cfRule>
    <cfRule type="iconSet" priority="392">
      <iconSet iconSet="3Signs">
        <cfvo type="percent" val="0"/>
        <cfvo type="percent" val="33"/>
        <cfvo type="percent" val="67"/>
      </iconSet>
    </cfRule>
    <cfRule type="cellIs" dxfId="883" priority="391" operator="equal">
      <formula>"Q1"</formula>
    </cfRule>
    <cfRule type="iconSet" priority="382">
      <iconSet iconSet="3Signs">
        <cfvo type="percent" val="0"/>
        <cfvo type="percent" val="33"/>
        <cfvo type="percent" val="67"/>
      </iconSet>
    </cfRule>
    <cfRule type="iconSet" priority="381">
      <iconSet iconSet="3Signs">
        <cfvo type="percent" val="0"/>
        <cfvo type="percent" val="33"/>
        <cfvo type="percent" val="67"/>
      </iconSet>
    </cfRule>
    <cfRule type="cellIs" dxfId="882" priority="380" operator="equal">
      <formula>"Q1"</formula>
    </cfRule>
    <cfRule type="cellIs" dxfId="881" priority="423" operator="equal">
      <formula>"Q1"</formula>
    </cfRule>
  </conditionalFormatting>
  <conditionalFormatting sqref="AK5:AK9">
    <cfRule type="cellIs" dxfId="880" priority="432" operator="equal">
      <formula>"Q1"</formula>
    </cfRule>
  </conditionalFormatting>
  <conditionalFormatting sqref="AK5:AK14 AK16:AK21 AK23:AK24 AK26">
    <cfRule type="cellIs" dxfId="879" priority="442" operator="equal">
      <formula>"Q1"</formula>
    </cfRule>
  </conditionalFormatting>
  <conditionalFormatting sqref="AK5:AK14 AK23:AK24 AK16:AK21 AK26">
    <cfRule type="iconSet" priority="433">
      <iconSet iconSet="3Signs">
        <cfvo type="percent" val="0"/>
        <cfvo type="percent" val="33"/>
        <cfvo type="percent" val="67"/>
      </iconSet>
    </cfRule>
    <cfRule type="iconSet" priority="443">
      <iconSet iconSet="3Signs">
        <cfvo type="percent" val="0"/>
        <cfvo type="percent" val="33"/>
        <cfvo type="percent" val="67"/>
      </iconSet>
    </cfRule>
    <cfRule type="iconSet" priority="444">
      <iconSet iconSet="3Signs">
        <cfvo type="percent" val="0"/>
        <cfvo type="percent" val="33"/>
        <cfvo type="percent" val="67"/>
      </iconSet>
    </cfRule>
  </conditionalFormatting>
  <conditionalFormatting sqref="AK14:AK15">
    <cfRule type="cellIs" dxfId="878" priority="246" operator="equal">
      <formula>"Q1"</formula>
    </cfRule>
  </conditionalFormatting>
  <conditionalFormatting sqref="AK15">
    <cfRule type="iconSet" priority="237">
      <iconSet iconSet="3Signs">
        <cfvo type="percent" val="0"/>
        <cfvo type="percent" val="33"/>
        <cfvo type="percent" val="67"/>
      </iconSet>
    </cfRule>
    <cfRule type="iconSet" priority="226">
      <iconSet iconSet="3Signs">
        <cfvo type="percent" val="0"/>
        <cfvo type="percent" val="33"/>
        <cfvo type="percent" val="67"/>
      </iconSet>
    </cfRule>
    <cfRule type="iconSet" priority="236">
      <iconSet iconSet="3Signs">
        <cfvo type="percent" val="0"/>
        <cfvo type="percent" val="33"/>
        <cfvo type="percent" val="67"/>
      </iconSet>
    </cfRule>
  </conditionalFormatting>
  <conditionalFormatting sqref="AK15:AK16">
    <cfRule type="cellIs" dxfId="877" priority="225" operator="equal">
      <formula>"Q1"</formula>
    </cfRule>
  </conditionalFormatting>
  <conditionalFormatting sqref="AK16">
    <cfRule type="cellIs" dxfId="876" priority="182" operator="equal">
      <formula>"Q1"</formula>
    </cfRule>
    <cfRule type="iconSet" priority="183">
      <iconSet iconSet="3Signs">
        <cfvo type="percent" val="0"/>
        <cfvo type="percent" val="33"/>
        <cfvo type="percent" val="67"/>
      </iconSet>
    </cfRule>
    <cfRule type="iconSet" priority="184">
      <iconSet iconSet="3Signs">
        <cfvo type="percent" val="0"/>
        <cfvo type="percent" val="33"/>
        <cfvo type="percent" val="67"/>
      </iconSet>
    </cfRule>
    <cfRule type="iconSet" priority="205">
      <iconSet iconSet="3Signs">
        <cfvo type="percent" val="0"/>
        <cfvo type="percent" val="33"/>
        <cfvo type="percent" val="67"/>
      </iconSet>
    </cfRule>
    <cfRule type="iconSet" priority="204">
      <iconSet iconSet="3Signs">
        <cfvo type="percent" val="0"/>
        <cfvo type="percent" val="33"/>
        <cfvo type="percent" val="67"/>
      </iconSet>
    </cfRule>
    <cfRule type="cellIs" dxfId="875" priority="203" operator="equal">
      <formula>"Q1"</formula>
    </cfRule>
    <cfRule type="iconSet" priority="216">
      <iconSet iconSet="3Signs">
        <cfvo type="percent" val="0"/>
        <cfvo type="percent" val="33"/>
        <cfvo type="percent" val="67"/>
      </iconSet>
    </cfRule>
    <cfRule type="iconSet" priority="194">
      <iconSet iconSet="3Signs">
        <cfvo type="percent" val="0"/>
        <cfvo type="percent" val="33"/>
        <cfvo type="percent" val="67"/>
      </iconSet>
    </cfRule>
    <cfRule type="cellIs" dxfId="874" priority="193" operator="equal">
      <formula>"Q1"</formula>
    </cfRule>
    <cfRule type="iconSet" priority="215">
      <iconSet iconSet="3Signs">
        <cfvo type="percent" val="0"/>
        <cfvo type="percent" val="33"/>
        <cfvo type="percent" val="67"/>
      </iconSet>
    </cfRule>
    <cfRule type="cellIs" dxfId="873" priority="214" operator="equal">
      <formula>"Q1"</formula>
    </cfRule>
  </conditionalFormatting>
  <conditionalFormatting sqref="AK25">
    <cfRule type="cellIs" dxfId="872" priority="9" operator="equal">
      <formula>"Q1"</formula>
    </cfRule>
    <cfRule type="iconSet" priority="10">
      <iconSet iconSet="3Signs">
        <cfvo type="percent" val="0"/>
        <cfvo type="percent" val="33"/>
        <cfvo type="percent" val="67"/>
      </iconSet>
    </cfRule>
    <cfRule type="iconSet" priority="20">
      <iconSet iconSet="3Signs">
        <cfvo type="percent" val="0"/>
        <cfvo type="percent" val="33"/>
        <cfvo type="percent" val="67"/>
      </iconSet>
    </cfRule>
    <cfRule type="iconSet" priority="21">
      <iconSet iconSet="3Signs">
        <cfvo type="percent" val="0"/>
        <cfvo type="percent" val="33"/>
        <cfvo type="percent" val="67"/>
      </iconSet>
    </cfRule>
    <cfRule type="cellIs" dxfId="871" priority="19" operator="equal">
      <formula>"Q1"</formula>
    </cfRule>
  </conditionalFormatting>
  <conditionalFormatting sqref="AK25:AK26">
    <cfRule type="cellIs" dxfId="870" priority="30" operator="equal">
      <formula>"Q1"</formula>
    </cfRule>
  </conditionalFormatting>
  <conditionalFormatting sqref="AK5:AL14 AA5:AI25 AK16:AL21 AL22:AL23 AK23:AK24 AA26:AL26">
    <cfRule type="cellIs" dxfId="869" priority="913" operator="equal">
      <formula>"Q1"</formula>
    </cfRule>
  </conditionalFormatting>
  <conditionalFormatting sqref="AK15:AL15">
    <cfRule type="cellIs" dxfId="868" priority="235" operator="equal">
      <formula>"Q1"</formula>
    </cfRule>
  </conditionalFormatting>
  <conditionalFormatting sqref="AL5:AL23 AA5:AI25 AA26:AJ26 AL26">
    <cfRule type="cellIs" dxfId="867" priority="923" operator="equal">
      <formula>"Q1"</formula>
    </cfRule>
    <cfRule type="cellIs" dxfId="866" priority="934" operator="equal">
      <formula>"Q1"</formula>
    </cfRule>
  </conditionalFormatting>
  <conditionalFormatting sqref="AL23">
    <cfRule type="iconSet" priority="153">
      <iconSet iconSet="3Signs">
        <cfvo type="percent" val="0"/>
        <cfvo type="percent" val="33"/>
        <cfvo type="percent" val="67"/>
      </iconSet>
    </cfRule>
    <cfRule type="iconSet" priority="152">
      <iconSet iconSet="3Signs">
        <cfvo type="percent" val="0"/>
        <cfvo type="percent" val="33"/>
        <cfvo type="percent" val="67"/>
      </iconSet>
    </cfRule>
    <cfRule type="iconSet" priority="173">
      <iconSet iconSet="3Signs">
        <cfvo type="percent" val="0"/>
        <cfvo type="percent" val="33"/>
        <cfvo type="percent" val="67"/>
      </iconSet>
    </cfRule>
    <cfRule type="cellIs" dxfId="865" priority="172" operator="equal">
      <formula>"Q1"</formula>
    </cfRule>
    <cfRule type="cellIs" dxfId="864" priority="151" operator="equal">
      <formula>"Q1"</formula>
    </cfRule>
    <cfRule type="iconSet" priority="163">
      <iconSet iconSet="3Signs">
        <cfvo type="percent" val="0"/>
        <cfvo type="percent" val="33"/>
        <cfvo type="percent" val="67"/>
      </iconSet>
    </cfRule>
    <cfRule type="cellIs" dxfId="863" priority="162" operator="equal">
      <formula>"Q1"</formula>
    </cfRule>
  </conditionalFormatting>
  <conditionalFormatting sqref="AL24">
    <cfRule type="iconSet" priority="97">
      <iconSet iconSet="3Signs">
        <cfvo type="percent" val="0"/>
        <cfvo type="percent" val="33"/>
        <cfvo type="percent" val="67"/>
      </iconSet>
    </cfRule>
    <cfRule type="iconSet" priority="96">
      <iconSet iconSet="3Signs">
        <cfvo type="percent" val="0"/>
        <cfvo type="percent" val="33"/>
        <cfvo type="percent" val="67"/>
      </iconSet>
    </cfRule>
    <cfRule type="cellIs" dxfId="862" priority="95" operator="equal">
      <formula>"Q1"</formula>
    </cfRule>
    <cfRule type="cellIs" dxfId="861" priority="147" operator="equal">
      <formula>"Q1"</formula>
    </cfRule>
    <cfRule type="cellIs" dxfId="860" priority="138" operator="equal">
      <formula>"Q1"</formula>
    </cfRule>
    <cfRule type="iconSet" priority="129">
      <iconSet iconSet="3Signs">
        <cfvo type="percent" val="0"/>
        <cfvo type="percent" val="33"/>
        <cfvo type="percent" val="67"/>
      </iconSet>
    </cfRule>
    <cfRule type="iconSet" priority="128">
      <iconSet iconSet="3Signs">
        <cfvo type="percent" val="0"/>
        <cfvo type="percent" val="33"/>
        <cfvo type="percent" val="67"/>
      </iconSet>
    </cfRule>
    <cfRule type="iconSet" priority="127">
      <iconSet iconSet="3Signs">
        <cfvo type="percent" val="0"/>
        <cfvo type="percent" val="33"/>
        <cfvo type="percent" val="67"/>
      </iconSet>
    </cfRule>
    <cfRule type="cellIs" dxfId="859" priority="126" operator="equal">
      <formula>"Q1"</formula>
    </cfRule>
    <cfRule type="iconSet" priority="117">
      <iconSet iconSet="3Signs">
        <cfvo type="percent" val="0"/>
        <cfvo type="percent" val="33"/>
        <cfvo type="percent" val="67"/>
      </iconSet>
    </cfRule>
    <cfRule type="cellIs" dxfId="858" priority="116" operator="equal">
      <formula>"Q1"</formula>
    </cfRule>
    <cfRule type="iconSet" priority="107">
      <iconSet iconSet="3Signs">
        <cfvo type="percent" val="0"/>
        <cfvo type="percent" val="33"/>
        <cfvo type="percent" val="67"/>
      </iconSet>
    </cfRule>
    <cfRule type="cellIs" dxfId="857" priority="106" operator="equal">
      <formula>"Q1"</formula>
    </cfRule>
  </conditionalFormatting>
  <conditionalFormatting sqref="AL25">
    <cfRule type="iconSet" priority="40">
      <iconSet iconSet="3Signs">
        <cfvo type="percent" val="0"/>
        <cfvo type="percent" val="33"/>
        <cfvo type="percent" val="67"/>
      </iconSet>
    </cfRule>
    <cfRule type="iconSet" priority="41">
      <iconSet iconSet="3Signs">
        <cfvo type="percent" val="0"/>
        <cfvo type="percent" val="33"/>
        <cfvo type="percent" val="67"/>
      </iconSet>
    </cfRule>
    <cfRule type="cellIs" dxfId="856" priority="91" operator="equal">
      <formula>"Q1"</formula>
    </cfRule>
    <cfRule type="cellIs" dxfId="855" priority="39" operator="equal">
      <formula>"Q1"</formula>
    </cfRule>
    <cfRule type="cellIs" dxfId="854" priority="82" operator="equal">
      <formula>"Q1"</formula>
    </cfRule>
    <cfRule type="iconSet" priority="73">
      <iconSet iconSet="3Signs">
        <cfvo type="percent" val="0"/>
        <cfvo type="percent" val="33"/>
        <cfvo type="percent" val="67"/>
      </iconSet>
    </cfRule>
    <cfRule type="iconSet" priority="72">
      <iconSet iconSet="3Signs">
        <cfvo type="percent" val="0"/>
        <cfvo type="percent" val="33"/>
        <cfvo type="percent" val="67"/>
      </iconSet>
    </cfRule>
    <cfRule type="iconSet" priority="71">
      <iconSet iconSet="3Signs">
        <cfvo type="percent" val="0"/>
        <cfvo type="percent" val="33"/>
        <cfvo type="percent" val="67"/>
      </iconSet>
    </cfRule>
    <cfRule type="cellIs" dxfId="853" priority="70" operator="equal">
      <formula>"Q1"</formula>
    </cfRule>
    <cfRule type="iconSet" priority="61">
      <iconSet iconSet="3Signs">
        <cfvo type="percent" val="0"/>
        <cfvo type="percent" val="33"/>
        <cfvo type="percent" val="67"/>
      </iconSet>
    </cfRule>
    <cfRule type="cellIs" dxfId="852" priority="60" operator="equal">
      <formula>"Q1"</formula>
    </cfRule>
    <cfRule type="iconSet" priority="51">
      <iconSet iconSet="3Signs">
        <cfvo type="percent" val="0"/>
        <cfvo type="percent" val="33"/>
        <cfvo type="percent" val="67"/>
      </iconSet>
    </cfRule>
    <cfRule type="cellIs" dxfId="851" priority="50" operator="equal">
      <formula>"Q1"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105" operator="equal" id="{903094A1-C940-3B45-AEE6-23B653CF9C0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100" operator="equal" id="{356F36C9-A4C2-1449-AE74-769EB50F6A87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01" operator="equal" id="{E1B6422A-93F3-124C-BA5C-9650964D1E81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02" operator="equal" id="{C3B7EFD0-DDD0-7741-9E2F-3D368ACCD7A0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03" operator="equal" id="{08895B71-BB1E-3A42-8C0D-C2D3CE5C454B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104" stopIfTrue="1" operator="equal" id="{51250F93-6923-CF43-BBF4-94BA5FF171E5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106" operator="equal" id="{85C45D5A-DC39-D648-B232-F17ED5BA2A3F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99" stopIfTrue="1" operator="equal" id="{0C645A7A-0E13-D34A-B32C-9495AB34F158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D5:K26</xm:sqref>
        </x14:conditionalFormatting>
        <x14:conditionalFormatting xmlns:xm="http://schemas.microsoft.com/office/excel/2006/main">
          <x14:cfRule type="cellIs" priority="1094" operator="equal" id="{E0607062-1405-0244-A92C-CC3E679D0302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096" operator="equal" id="{8A67B31C-6BF4-9246-98CC-6949403795E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95" operator="equal" id="{F7DC488F-92E6-ED4B-8969-AC2909A3E75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93" operator="equal" id="{98C841D2-82B7-D040-BD11-15F2BEA8745B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89" operator="equal" id="{EB999208-02FC-B54A-A800-8F2FE4FC2E5B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K5:K26</xm:sqref>
        </x14:conditionalFormatting>
        <x14:conditionalFormatting xmlns:xm="http://schemas.microsoft.com/office/excel/2006/main">
          <x14:cfRule type="cellIs" priority="1059" operator="equal" id="{F754E774-DF29-F44E-A7C5-8FCF530A4C55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60" operator="equal" id="{99035C10-4C66-6143-B0CE-2359D23A7C23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61" operator="equal" id="{7A49F75C-3AD6-324F-B860-E2583B6B2599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K5:N26</xm:sqref>
        </x14:conditionalFormatting>
        <x14:conditionalFormatting xmlns:xm="http://schemas.microsoft.com/office/excel/2006/main">
          <x14:cfRule type="cellIs" priority="1062" operator="equal" id="{0065F0B4-C383-5744-82F6-7505843C4E79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64" operator="equal" id="{CE92B6DE-DB8F-1B48-B991-C38EBEFFFA4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63" stopIfTrue="1" operator="equal" id="{1D30E8FD-6FBF-634D-8E9E-EAFB9E133920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058" stopIfTrue="1" operator="equal" id="{EB5FD0A3-F94E-5943-BD90-F0CBAD9B244C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65" operator="equal" id="{D518A1F1-A38D-7345-BECC-A3BAA5B7EA09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L5:M26</xm:sqref>
        </x14:conditionalFormatting>
        <x14:conditionalFormatting xmlns:xm="http://schemas.microsoft.com/office/excel/2006/main">
          <x14:cfRule type="cellIs" priority="1073" operator="equal" id="{14FC0C5D-507C-D640-8C86-E56802B7B742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69" operator="equal" id="{2534EC24-209E-8D48-B941-BA6FFDAC2B56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86" operator="equal" id="{2C20DEE5-F5BF-DF42-99F5-96D70901204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85" operator="equal" id="{DB74B882-FBF0-5848-A145-FE779A55282B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84" stopIfTrue="1" operator="equal" id="{00ABFDB2-0BD0-8745-A3FB-344B5097F6AD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083" operator="equal" id="{1EDA9F1E-D043-3F4F-8F1C-5AC287851267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82" operator="equal" id="{4632F293-E0A4-5C4E-9B88-1863F0AA535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81" operator="equal" id="{C99B253C-614E-D84F-A267-E7EE257C7FCF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80" operator="equal" id="{69F109DF-1186-314B-87AC-AF5464E8B83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79" stopIfTrue="1" operator="equal" id="{F1CE6A9F-DF12-7B49-A2B3-D12EB3627AA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76" operator="equal" id="{5EE44008-0DC0-9844-AF90-4C98A986D3E4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75" operator="equal" id="{1F4A49C5-CC8F-9E4B-B9B1-361F200CB7B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74" operator="equal" id="{268BB036-4042-FD49-88A9-A3BEADC402B3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N5:N26</xm:sqref>
        </x14:conditionalFormatting>
        <x14:conditionalFormatting xmlns:xm="http://schemas.microsoft.com/office/excel/2006/main">
          <x14:cfRule type="cellIs" priority="1054" operator="equal" id="{58599EDD-5230-1F49-8882-4832EE19BFB7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53" stopIfTrue="1" operator="equal" id="{CBD96BF2-939A-0846-817A-909C10ACCB99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052" operator="equal" id="{B2A3919B-5525-254B-BCA2-6D6CDEDE587C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51" operator="equal" id="{B6AB66F8-6AE7-6B47-9859-7F9CCEC6FCFB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50" operator="equal" id="{C24AAA9F-E70F-AC4D-971F-D5DCE7FD97C1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49" operator="equal" id="{63FC5B77-57B2-3247-B6E8-80ECAAEC1A51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48" stopIfTrue="1" operator="equal" id="{F96BA4A3-1E05-804D-949E-79D18BD97822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55" operator="equal" id="{70F68557-3D5C-B140-8E24-17EC0F88B352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O5:P26</xm:sqref>
        </x14:conditionalFormatting>
        <x14:conditionalFormatting xmlns:xm="http://schemas.microsoft.com/office/excel/2006/main">
          <x14:cfRule type="cellIs" priority="976" operator="equal" id="{81CD2BFD-5C39-2A47-A856-1CEE6A5616D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72" operator="equal" id="{1060E882-63F2-404B-AA43-640F4F9A317C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69" operator="equal" id="{C9DC0834-7078-3F42-B851-FA54150569DA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968" operator="equal" id="{3755F5A7-5024-8E44-BC41-4C767AAB5DB6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67" operator="equal" id="{8A9267A5-A356-3C46-BCCB-090AF8BD2E82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66" operator="equal" id="{852119CF-9A92-9B4D-A4D9-55A29A8EAB8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65" operator="equal" id="{E0952683-CE78-4146-A4DE-68546B685F3F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71" operator="equal" id="{AA9358B4-4A12-1D48-B75B-A804E1B4D6D7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70" operator="equal" id="{62F0B6E3-EAFB-C441-9FDB-A89B46710BC1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977" operator="equal" id="{7D5F3809-30EA-2C4F-BFE4-89B4FDD2AFB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78" operator="equal" id="{6D670752-AEC9-5C43-9C4E-300679918CB8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80" operator="equal" id="{647FEFD5-71A4-A24D-9C80-C873757C109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981" operator="equal" id="{B9E71D59-7173-C247-9BC8-9F60EDBF8C0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982" operator="equal" id="{11223DB2-F2B4-FB41-B2F7-75E9EABBE94D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83" operator="equal" id="{ECCFBBD8-D442-9C4D-85CB-FF589801124C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79" operator="equal" id="{A43CA5DF-9289-6046-9413-3458FCA93F00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Q5:R26</xm:sqref>
        </x14:conditionalFormatting>
        <x14:conditionalFormatting xmlns:xm="http://schemas.microsoft.com/office/excel/2006/main">
          <x14:cfRule type="cellIs" priority="989" operator="equal" id="{D0A2F23D-D2B2-F24B-93C6-116719F17F59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90" operator="equal" id="{AD35D79E-6693-7547-9199-2CCCE5BC186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92" operator="equal" id="{FFC2C204-8D2A-804C-94E9-0B58BCA1C37B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991" operator="equal" id="{784FDF94-025C-484B-A1AA-F052674B37B3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993" operator="equal" id="{9DE8E467-283E-E748-A8E6-DF0D91E41904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87" operator="equal" id="{49F7456D-DFD2-6241-B9B4-9E31F2983392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88" operator="equal" id="{2E706218-F4B1-F14A-B51A-A49884D6BDC6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94" operator="equal" id="{0863E3BC-6A3F-884A-8AB7-90C0D21D323D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Q5:Z26</xm:sqref>
        </x14:conditionalFormatting>
        <x14:conditionalFormatting xmlns:xm="http://schemas.microsoft.com/office/excel/2006/main">
          <x14:cfRule type="cellIs" priority="1014" operator="equal" id="{35061918-73C5-DB49-AF16-18B232C8B58A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13" operator="equal" id="{BFACE309-9570-B045-BCD6-68F2889EDB2F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12" operator="equal" id="{F4F7BF41-BAA4-3943-B97E-0BF330532ADE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011" operator="equal" id="{87413911-BE1F-7249-BAC1-E0EEC56A56CD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22" operator="equal" id="{9F522DFF-3348-0B4F-9A89-7100AD5B387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010" operator="equal" id="{F523A373-55A4-8445-A956-CFABA124CEAB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09" operator="equal" id="{DE787928-C8A6-DE4A-A1C9-3A27AFC4507B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08" operator="equal" id="{CE8A76C7-E56F-7B40-9AAB-CA945AB0DC09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04" operator="equal" id="{8032A22E-4229-7943-84A6-AF47160FB758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03" operator="equal" id="{17694E6D-A5BF-6D48-9677-CB01469CBF37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02" operator="equal" id="{27911B57-FE65-CE4E-BB37-4CBAADA059EE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001" operator="equal" id="{22C688B2-C1DC-634A-B544-302708DCE59C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00" operator="equal" id="{B207BBA6-A3DB-7248-9512-7FAEA6F49434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99" operator="equal" id="{D7565446-1909-6B4D-893E-6562BD802391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18" operator="equal" id="{DD03E11B-042E-5A4C-BDB3-E120D96CEA5D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97" operator="equal" id="{66A2CB3F-66C8-1B40-AB86-EF06AA9B9D1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98" operator="equal" id="{D6EAF3ED-77BE-1A4A-805E-66436035730C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07" operator="equal" id="{7DF5CAC2-FBC2-F24C-8835-4BDA008B6A48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24" operator="equal" id="{E2F4F7DE-E7F9-DE4F-A1F5-76688BE84FA8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23" operator="equal" id="{1A767AA7-CC19-6142-9340-626EF1157ED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21" operator="equal" id="{04B0504E-4B02-C449-AE1E-DCFBFD3AECF8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20" operator="equal" id="{5568293A-5F87-EC43-B6D7-3FFD684D4DA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19" operator="equal" id="{3FC235B4-3934-5241-85CE-93A54AEB2AFF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17" operator="equal" id="{C077895D-0789-F04D-9BAA-E55724729251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R5:T26</xm:sqref>
        </x14:conditionalFormatting>
        <x14:conditionalFormatting xmlns:xm="http://schemas.microsoft.com/office/excel/2006/main">
          <x14:cfRule type="cellIs" priority="1030" operator="equal" id="{36243BE0-C082-674A-989C-A843741B763E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38" operator="equal" id="{F78EB71A-BE49-D742-8D3E-5C5581B2165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29" operator="equal" id="{A9439285-F51C-1749-82F5-E8D3B1A9626D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28" operator="equal" id="{50729EE7-0183-D54B-9BB2-E4840C38F161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41" operator="equal" id="{C7331346-A6B9-A547-A54F-4F081B91AB95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35" operator="equal" id="{B9FD1DC9-7C20-D944-8DE0-EE193DBC46AA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34" operator="equal" id="{72C7AD6B-DFEF-174D-91B5-8E3A3F6B0689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39" operator="equal" id="{47AEE0D9-5859-8F4F-AA78-7FC6BC3C896C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33" operator="equal" id="{5BB52E08-6AB8-D74C-8E70-70FE05457846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042" operator="equal" id="{09216CD5-76BB-E34D-A42A-0FD3DCB682D7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43" operator="equal" id="{7D31EB7D-50E6-5043-8EFD-F26C06290B61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044" operator="equal" id="{7AE8FDD6-32D9-824D-B1A3-5C5EF141531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45" operator="equal" id="{3B6CCF36-C59A-EC4D-B1FD-C169F80312F3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32" operator="equal" id="{8AB2CC96-D596-2349-97E0-5A598EA0846B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031" operator="equal" id="{79201D42-06F3-D844-9328-F8A7DC4DB0E9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40" operator="equal" id="{A892FF2C-514E-DF4D-A5E6-8748E5FA7488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R5:Z26</xm:sqref>
        </x14:conditionalFormatting>
        <x14:conditionalFormatting xmlns:xm="http://schemas.microsoft.com/office/excel/2006/main">
          <x14:cfRule type="cellIs" priority="962" operator="equal" id="{892CF0F4-610D-9342-977C-04CF01E4F6B2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61" operator="equal" id="{8A6AA0D5-2F03-A846-80D2-B2FFCEE05197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59" operator="equal" id="{8B86CD74-2818-384E-AE98-D4063C680479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958" operator="equal" id="{E6D9433F-14B3-2643-BB69-F98D840AB0F1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56" operator="equal" id="{2AFFE604-B6E9-A84B-A834-1652DC854A4E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55" stopIfTrue="1" operator="equal" id="{ECDA4026-5781-3E49-9893-97B179DEDB41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60" stopIfTrue="1" operator="equal" id="{E0ED088D-CE6B-4741-A84A-5CE75976269E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957" operator="equal" id="{42DC0834-C948-754F-A1ED-2189B08F9208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S25</xm:sqref>
        </x14:conditionalFormatting>
        <x14:conditionalFormatting xmlns:xm="http://schemas.microsoft.com/office/excel/2006/main">
          <x14:cfRule type="cellIs" priority="952" operator="equal" id="{0138D81F-D96F-7D47-89EF-CC4460A8DD92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51" operator="equal" id="{74D95EC8-CC73-C045-926A-3D30A0669244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50" stopIfTrue="1" operator="equal" id="{12325329-B259-CD48-A4DC-557B8BC96359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949" operator="equal" id="{E3626CF5-3680-9645-8931-44869A0F4D14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948" operator="equal" id="{9EFE76E1-C06E-7D42-9BF9-B5AA75F74A47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47" operator="equal" id="{288CB007-DD55-0944-A50E-793AB19F9AE9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46" operator="equal" id="{02FBA729-6A3D-AA4B-B89E-E66282E52E57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45" stopIfTrue="1" operator="equal" id="{D9D57A47-B2F2-D045-B9D4-8E88EA412068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U5</xm:sqref>
        </x14:conditionalFormatting>
        <x14:conditionalFormatting xmlns:xm="http://schemas.microsoft.com/office/excel/2006/main">
          <x14:cfRule type="cellIs" priority="937" operator="equal" id="{A9E8DFBD-5ACD-864E-9CBD-DEA290818F1D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36" operator="equal" id="{3E16F6C0-E55B-F842-9B4E-4228D362351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35" stopIfTrue="1" operator="equal" id="{66890083-2C27-AC45-9B91-78540BEB9257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38" operator="equal" id="{DFF6E922-94A6-0C4D-9CD8-E8C1693182C4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40" stopIfTrue="1" operator="equal" id="{060A1944-335E-8C4C-AC24-CB21D126EA6B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941" operator="equal" id="{C34BD899-8C53-6B46-AFFB-23DF2765451A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42" operator="equal" id="{DA4A7486-9FE6-5B46-8201-E1CE03A08FE9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39" operator="equal" id="{8A9E08CA-4A32-1444-AF1E-EB9E24E61F9B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m:sqref>U23:U24</xm:sqref>
        </x14:conditionalFormatting>
        <x14:conditionalFormatting xmlns:xm="http://schemas.microsoft.com/office/excel/2006/main">
          <x14:cfRule type="cellIs" priority="890" operator="equal" id="{175721CC-971D-8B41-BE3C-5C41F2818CEC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889" operator="equal" id="{508A1B21-A6EE-E148-9D09-C00B974F0E28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88" operator="equal" id="{AA1EDEE7-88FF-C94D-927E-2024B5A1B28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87" operator="equal" id="{D3C3E94C-82D2-5644-AC0F-CFAC891F0924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86" operator="equal" id="{891A21AC-10F1-0543-8058-60E280A087DC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85" operator="equal" id="{F3C5ACB5-AE24-EB4B-95C6-4A2060171FC4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81" operator="equal" id="{A788FEC5-31E8-DB42-9FD5-F92835674B0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80" operator="equal" id="{489AFB95-0EB4-DE4D-A8BD-1E6578E01A3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79" stopIfTrue="1" operator="equal" id="{549F6255-3611-7B44-8F11-681E1DF2C6C0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878" operator="equal" id="{F5AB7B6F-C0D9-CF40-B7EE-87F000E0B8EA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77" operator="equal" id="{BE0E03EC-CDB6-5048-87BB-B9B857C65E43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76" operator="equal" id="{8032EB59-FF24-BD49-9D37-F48BC6A345DC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75" operator="equal" id="{0BFD9469-6A16-3F42-A94F-B35F64C787AC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74" stopIfTrue="1" operator="equal" id="{B909F50B-D7EC-994D-988A-97412FB713A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02" operator="equal" id="{7545C9DB-32E1-8444-8E60-7BD5CBF1EEFA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01" operator="equal" id="{D9CB077C-29DC-664F-917D-BA8B7DABE99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00" operator="equal" id="{B6A14736-8BFF-FE49-9433-9D140864CC08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899" operator="equal" id="{F25A0B32-2EEC-5F48-8FD9-C0FCC8F7B5B6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98" operator="equal" id="{112F5E84-BD93-9A40-AB68-EAD62753D8D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97" operator="equal" id="{E34D5F4D-AFA5-0849-A6B0-469396A58642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96" operator="equal" id="{947321E7-082E-6A4A-AA5B-04277224E2CE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95" operator="equal" id="{47D1F429-E13D-E14B-AAE4-E7066B062D71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92" operator="equal" id="{C037701E-611E-2A47-9DA3-B607AD5705CD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91" operator="equal" id="{3F46CCC7-96A9-DC46-BEB6-CBE18F48AC71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m:sqref>AA8</xm:sqref>
        </x14:conditionalFormatting>
        <x14:conditionalFormatting xmlns:xm="http://schemas.microsoft.com/office/excel/2006/main">
          <x14:cfRule type="cellIs" priority="908" operator="equal" id="{F7AD8462-C7DA-1844-9B84-8A7E8FEBAF06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07" operator="equal" id="{E66D30AB-6AA1-524B-BA16-F091DD3876CF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06" operator="equal" id="{75210AC1-14A7-2F4D-A37D-B64F75063EBD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05" operator="equal" id="{07C06C3E-F50E-6444-93F8-25D257FD0C07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AA5:AI25 AK5:AL14 AK16:AL21 AK23:AL23 AK24 AA26:AL26</xm:sqref>
        </x14:conditionalFormatting>
        <x14:conditionalFormatting xmlns:xm="http://schemas.microsoft.com/office/excel/2006/main">
          <x14:cfRule type="cellIs" priority="847" operator="equal" id="{E4D58264-8284-BC47-A4A7-678A92C3506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46" operator="equal" id="{1BE0A827-6729-C641-A403-964C6CF26F5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45" operator="equal" id="{713828DC-FCFC-274A-92B7-A3F052C8949B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44" operator="equal" id="{C2153F07-056A-8E48-90B6-00C25B114878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43" stopIfTrue="1" operator="equal" id="{6B964004-FD47-E54B-9056-5660F58D787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71" operator="equal" id="{B737D926-7B7E-E64F-9698-58D9E45CA377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70" operator="equal" id="{21DFF847-B983-F240-9CD2-A52E3E7F3A38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69" operator="equal" id="{64F32E49-2749-2642-8F6E-0232B2701CB5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868" operator="equal" id="{F75E8814-121F-E048-A7FF-5C4DF421BC1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67" operator="equal" id="{590C62DD-A01E-2044-A7A8-5A68FB93C0F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66" operator="equal" id="{025C2793-5DA1-5B47-A45C-ECDAC7323E3B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65" operator="equal" id="{A8596211-2E61-5845-AF6B-83CE315A621A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64" operator="equal" id="{B3E8FA4A-06F7-D94C-B40F-3A1199E15F9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61" operator="equal" id="{53B29617-A2BE-1F46-BCAE-B357D02722FF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60" operator="equal" id="{5EFE1152-74BF-534A-8FCC-FD8C1FCF17C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59" operator="equal" id="{18A26F87-A2F9-614C-B0F2-05A660340623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858" operator="equal" id="{3EE36228-2B5C-C943-8479-F8FDE916CE32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57" operator="equal" id="{05EF2A97-2E1F-794C-8A8D-824AE1F33419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56" operator="equal" id="{0CE13739-1266-2546-B405-1A29EE3B44F6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55" operator="equal" id="{BCAE4C9A-4208-F643-8714-463A9A4BA2E9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54" operator="equal" id="{E947664B-A7FA-F84F-9396-BB85C4EED923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50" operator="equal" id="{483FBFCF-2B92-0F40-8CA8-0CCD442DD15F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49" operator="equal" id="{071182FD-4353-BF4F-A239-2D9C6077BD4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48" stopIfTrue="1" operator="equal" id="{B155AF5D-CA90-914D-8DD9-C65053A3AE1A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AB5</xm:sqref>
        </x14:conditionalFormatting>
        <x14:conditionalFormatting xmlns:xm="http://schemas.microsoft.com/office/excel/2006/main">
          <x14:cfRule type="cellIs" priority="819" operator="equal" id="{BF59B7C2-747A-4742-9CA1-7D96068B802B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18" operator="equal" id="{7298326C-1E6A-9A46-A42E-C6E3CE350869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17" stopIfTrue="1" operator="equal" id="{8DB9D858-8D5F-A545-84BB-F9AB97E997BC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816" operator="equal" id="{051B97CE-5054-9E49-9AE9-9009E1CAE722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15" operator="equal" id="{51A5D3AD-A777-3E4B-AF36-DD448EDE59AB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14" operator="equal" id="{84791467-F25E-B840-A406-380C7E52967B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13" operator="equal" id="{556C805B-26FB-674F-A6DD-F1081C7AC5DC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12" stopIfTrue="1" operator="equal" id="{8FABABD4-6581-3541-8785-7505665B482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40" operator="equal" id="{2E4339C9-C95D-C241-BD38-AB71D07467FF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39" operator="equal" id="{538D4E59-774A-C54F-A764-B5F854A6CB7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38" operator="equal" id="{FBCE70E5-D8D5-7843-9925-D01E286EF00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837" operator="equal" id="{01DA5CCA-43D9-BC41-B985-55E063457E4E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36" operator="equal" id="{415882DC-36AA-9744-91D7-C606CCEC4A26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35" operator="equal" id="{AE4E073E-87D2-084E-A161-69088E1B1311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34" operator="equal" id="{BA430431-21C6-284F-88C8-BBAC2D81ACD9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33" operator="equal" id="{AA0990C9-13D0-A94D-8179-90A239FA58B8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30" operator="equal" id="{5F885095-D2F2-6B41-AE88-F85F701450D0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29" operator="equal" id="{FF1883BD-8FF9-BA4F-ABAF-20A6618EB08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28" operator="equal" id="{5591600C-838C-A742-A1CD-3DA7650A5F36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827" operator="equal" id="{EB8D4CDF-A2F2-E943-9489-81D0D487782C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26" operator="equal" id="{84FC077D-171F-4342-B1D9-B85FF232669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25" operator="equal" id="{3F965D8E-0714-454D-9541-C27EACCB2B7B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24" operator="equal" id="{BC8B69D6-F9B9-8A46-AD40-141355FF4B94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23" operator="equal" id="{45CCE331-6CAC-7A47-8670-3716F91B7CB8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AB7</xm:sqref>
        </x14:conditionalFormatting>
        <x14:conditionalFormatting xmlns:xm="http://schemas.microsoft.com/office/excel/2006/main">
          <x14:cfRule type="cellIs" priority="787" operator="equal" id="{F0C8FDEF-8FF1-014F-AA18-81DFC45F2C9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86" stopIfTrue="1" operator="equal" id="{53F85897-2F16-E747-BAF4-730E29F6C591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785" operator="equal" id="{07318C70-20A2-9849-AD1E-4CD8055D3D03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84" operator="equal" id="{D3A1F5E5-F8AF-A640-86FC-03191648972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83" operator="equal" id="{4092142A-048B-934F-8766-AF518AAC8613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82" operator="equal" id="{EDF2BCE0-8BC8-3947-80D4-009249DD154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81" stopIfTrue="1" operator="equal" id="{696AAA0A-DC1B-3B48-B72D-CA23FCE2DEBB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99" operator="equal" id="{FD453877-8008-4B4A-9FA5-BDC8F4950423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88" operator="equal" id="{478B1850-C166-F54F-B7DD-EC77237A6F17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98" operator="equal" id="{4CD15A6D-1FCD-8048-902B-167BB07517D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97" operator="equal" id="{32B0B483-6529-1F43-B764-4B9D721ACF9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796" operator="equal" id="{8487BE0B-9E40-294B-9DBF-3B3B8467335A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95" operator="equal" id="{EB548186-F2A2-6A4E-BA6D-04A08F6DFF65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94" operator="equal" id="{C32C202E-CEE1-A84D-BEC5-A1D131D76CBA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93" operator="equal" id="{7E41B1EA-ABCD-7645-921E-F5EB9D91157C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92" operator="equal" id="{6A58E40A-A4AD-7841-B22D-5181B1E8DD66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09" operator="equal" id="{B7AC1C3D-026E-7F42-B947-F3BA4A65EA19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08" operator="equal" id="{A2224F28-A102-654E-B977-371574794BE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07" operator="equal" id="{B26825FD-A125-D24E-BD49-A22487AF368A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806" operator="equal" id="{5880DF5D-B8C5-F04E-AB98-8C3969D73126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05" operator="equal" id="{284292B7-0BDE-3E4D-BF37-9D9EA4017F3C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04" operator="equal" id="{A9068F90-1262-5345-9531-A095A33635A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03" operator="equal" id="{6654D1FD-35FB-F343-AC26-BAC574D30545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02" operator="equal" id="{4BFEFB00-F3AD-3045-8A56-DFDB8B6B5CA4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AB10</xm:sqref>
        </x14:conditionalFormatting>
        <x14:conditionalFormatting xmlns:xm="http://schemas.microsoft.com/office/excel/2006/main">
          <x14:cfRule type="cellIs" priority="754" operator="equal" id="{16060566-C82F-174D-BE2E-739FE3C8F26D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50" stopIfTrue="1" operator="equal" id="{01B44413-4B77-DB4F-BF13-CF4C49A73B96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51" operator="equal" id="{DAF9F2BB-3B8D-BD49-B67A-4933587638FB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52" operator="equal" id="{835E42E6-B6E1-0448-BCF8-376F7BC66091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53" operator="equal" id="{A5EB0A4D-2891-4844-9E00-0622C44947EF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55" stopIfTrue="1" operator="equal" id="{ABF5F1E1-CDBE-EF43-A0B2-8AAF1D9D3F8C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756" operator="equal" id="{E5CFA9C1-CFC1-3A49-A4B5-42606C91CA3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57" operator="equal" id="{FB135638-C77E-CD40-AAC1-89BB3BE3F1D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61" operator="equal" id="{DFEA18A9-8EF8-8B4C-82D2-0476E6404EB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63" operator="equal" id="{2FCB53D4-CF17-6E4B-B28F-DB8106F8F500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64" operator="equal" id="{D683CF6E-446D-FE41-9943-881F8E999499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65" operator="equal" id="{2251C96F-6FE1-8E41-A45D-94B5989D08B8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66" operator="equal" id="{DCA16255-A3AB-A74F-A05A-7984C9A17D7E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767" operator="equal" id="{47CAEDE7-E7FF-E744-88ED-308E77F8B61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68" operator="equal" id="{A2EA13E0-4E68-6747-AA5D-AFBDCB21AFF6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71" operator="equal" id="{94C7FB2C-4592-ED48-BA95-E706457A397D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72" operator="equal" id="{8B2D7C4A-3A41-0349-9141-8653367384EF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78" operator="equal" id="{D925AF24-0520-7445-9C08-F6CD152FD005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73" operator="equal" id="{A33C116A-E6D5-6E44-90BD-3825CA412C84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74" operator="equal" id="{EB468698-FFE6-3845-9775-1DCAD341CA8B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75" operator="equal" id="{3794D98A-3549-BB40-B229-298CED6AC30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76" operator="equal" id="{AB33B306-07CE-1845-B650-202445FD9BEC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762" operator="equal" id="{9BE50F1A-7472-C543-86FB-F71BCB09E54E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77" operator="equal" id="{E128BC0B-F449-CD4C-9A2A-DE108FAB1EAC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m:sqref>AB13</xm:sqref>
        </x14:conditionalFormatting>
        <x14:conditionalFormatting xmlns:xm="http://schemas.microsoft.com/office/excel/2006/main">
          <x14:cfRule type="cellIs" priority="747" operator="equal" id="{31C57A18-7334-AE49-AD87-2DD0DA565BA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46" operator="equal" id="{7EFF2895-CAB9-1B49-9617-D0699BB1D7B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45" operator="equal" id="{CEF03EFC-CB78-864E-90D1-7FEF98B19DC2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744" operator="equal" id="{C0332BF1-D892-AC4D-B99E-204EA83DEC69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43" operator="equal" id="{B34A1DB6-55EE-AE4A-A291-7F4CB66F63CD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42" operator="equal" id="{DC177CEB-6251-214B-8A28-1FB6891A383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41" operator="equal" id="{D8B5E869-26D8-004E-A571-CC0C58E8A9FE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40" operator="equal" id="{62C5F5BA-FF3A-BD4D-9FEC-34107267AC04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37" operator="equal" id="{6DCCABA7-BC08-8345-AD7A-7417AEB7BB9C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36" operator="equal" id="{A137BA50-0B10-DA46-A98D-1EEAB3679019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35" operator="equal" id="{ED6F5942-DF89-5842-B3CD-A341A24DAC4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734" operator="equal" id="{D5E65E5D-99E3-0347-B4D9-E549BF3C3AB4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33" operator="equal" id="{EF77329A-911E-8943-8ECA-907B80569620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32" operator="equal" id="{AF3F7431-1DEB-314A-A5EE-6D139C41CD6C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31" operator="equal" id="{11DC48B4-F81A-D545-840E-E1D7706F6A0E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30" operator="equal" id="{21B8B2EB-3253-1A4E-949F-B092447C041C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26" operator="equal" id="{248C5125-3C80-9E46-AEEF-78BA2534BEAD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25" operator="equal" id="{D5B10238-19D4-FA4C-AA95-4369697B8EE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24" stopIfTrue="1" operator="equal" id="{36A30D46-5B5F-7242-B295-E264F43B7E4E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723" operator="equal" id="{3F8B514C-70A1-BB4D-8B09-EF34CE03D05E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22" operator="equal" id="{F853574C-81C0-7648-9234-0705A99F5166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21" operator="equal" id="{B08421CC-803A-244A-944D-352E5680C7AE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20" operator="equal" id="{CCA41D54-AC0E-5A45-ABA2-207E9B93C375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19" stopIfTrue="1" operator="equal" id="{3B395F49-BA1F-8E44-9B9C-DC7ABCD9166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AB16</xm:sqref>
        </x14:conditionalFormatting>
        <x14:conditionalFormatting xmlns:xm="http://schemas.microsoft.com/office/excel/2006/main">
          <x14:cfRule type="cellIs" priority="716" operator="equal" id="{AAC748E2-9F6B-4E4E-9F36-FB4E64028F2F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15" operator="equal" id="{62DA00F8-CB85-B34D-BEF1-2C6B1919219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14" operator="equal" id="{771D7D34-5832-A643-9E0C-DCE28A6745E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713" operator="equal" id="{D59CA5BE-0C77-5E4D-A778-FAB33773C77E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12" operator="equal" id="{7776F199-0CDB-2E45-92D0-0851D9124CD6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11" operator="equal" id="{F982D6E9-BA48-1F4B-B9F2-DE073543B67C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93" stopIfTrue="1" operator="equal" id="{B599E59D-1995-7442-9B76-47F25B0078C9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710" operator="equal" id="{B3C13E2E-29A9-8942-BB85-F40745F5F02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09" operator="equal" id="{1FE9436E-AD7C-7F4A-ABE8-C7137A61E60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06" operator="equal" id="{83D9F1E5-35F4-C64D-A6B3-6430810F317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05" operator="equal" id="{90243075-1D45-F146-84C8-46F8FBFC6A68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04" operator="equal" id="{EDC76757-05D0-C240-B0C0-E3C33A35BE02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703" operator="equal" id="{25423954-1DCB-A740-B760-B6DB6BB255BE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02" operator="equal" id="{6EAFD387-2305-764F-8A9E-D3C0E6CFA2B1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01" operator="equal" id="{60DE2D00-599A-9E4C-A4A2-DF2B8D0844BD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00" operator="equal" id="{A7EDD953-39AA-534A-952E-B96E51793ABC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99" operator="equal" id="{09C324FA-C3BE-C544-B689-ABC54EA6726F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95" operator="equal" id="{4613761E-29E6-4846-9898-0DC340316597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94" operator="equal" id="{F6ED39DB-0D7B-8849-BE57-061D3E00A0D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92" operator="equal" id="{BDC00957-7209-3A4E-9722-D9D74BCDF544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91" operator="equal" id="{F6C24DF4-60F1-0142-80BF-FEA023BEB39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90" operator="equal" id="{E298EC06-A189-B341-A188-9830A3C4C264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89" operator="equal" id="{CC87733E-2BAC-9C4E-85AE-8500D78F73EA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88" stopIfTrue="1" operator="equal" id="{E8A726FF-AEAF-6E48-A1BF-477D7BD0190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AD7</xm:sqref>
        </x14:conditionalFormatting>
        <x14:conditionalFormatting xmlns:xm="http://schemas.microsoft.com/office/excel/2006/main">
          <x14:cfRule type="cellIs" priority="633" operator="equal" id="{B5B30797-56E0-E745-9064-DCAC525188C7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32" operator="equal" id="{AABA28D6-42C0-3B4B-BC9E-DD59CB470B9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31" stopIfTrue="1" operator="equal" id="{036F7012-F5E3-BB4B-B749-4A4081E40D82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630" operator="equal" id="{92A00E5F-74E0-A046-8D55-B356576C077E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29" operator="equal" id="{F0B27BD8-F63F-B440-8B57-31039245788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28" operator="equal" id="{3F2AF4C6-66EC-E046-B3DB-963953510870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27" operator="equal" id="{72703888-B165-694B-96F6-267B0344F53E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26" stopIfTrue="1" operator="equal" id="{3AEB5025-1F37-9B40-BDF0-D5D3BB69E6E2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54" operator="equal" id="{5B7063D9-B092-CD4C-A073-19AF7A209162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53" operator="equal" id="{F6374119-62D8-2C44-9E52-7079E8FB1F59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52" operator="equal" id="{7610C76C-E5DC-0349-96E1-38E73A61125F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651" operator="equal" id="{731C5A35-A070-AB47-89C8-0ACA0620F42E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50" operator="equal" id="{38A3BC8E-106D-4F43-B896-E35DD9435DC7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49" operator="equal" id="{DF55A4FE-2CAB-1B47-98A0-5C2B664C83E1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48" operator="equal" id="{6421CD44-C691-F344-AA78-04A00480B513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47" operator="equal" id="{997F9466-0F76-9C49-92B1-F25B0279A66B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44" operator="equal" id="{23A90650-4949-054F-A1D6-AF2BA306E7B4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43" operator="equal" id="{95F9BA2F-70A2-404F-BF65-AA25B1FEB97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42" operator="equal" id="{5E2445A4-905F-9F4C-B03E-396609DFE75B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641" operator="equal" id="{CD896533-B479-C540-8675-2C47A1ED5DB4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40" operator="equal" id="{62EDCED9-E024-B048-9F29-0F21FA10182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39" operator="equal" id="{8D7489AD-037E-3F4E-89D6-619AD3546B7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38" operator="equal" id="{2F456A06-6E50-2147-84C7-4AE73EE05AB1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37" operator="equal" id="{70CAC847-B77E-3742-9E63-C71EA11BD52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AD15</xm:sqref>
        </x14:conditionalFormatting>
        <x14:conditionalFormatting xmlns:xm="http://schemas.microsoft.com/office/excel/2006/main">
          <x14:cfRule type="cellIs" priority="683" operator="equal" id="{83A74126-0519-CB43-93E3-A84F4DFEEB81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675" operator="equal" id="{6F029A3E-EA17-FF45-A75A-D8D690B68B67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74" operator="equal" id="{74CB2A5E-2479-9C4A-8AC7-867C360190BC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73" operator="equal" id="{A74D65DA-1DCB-E742-A839-9D33BF675A1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672" operator="equal" id="{62225C6E-5539-D44B-8843-86F1992DF34E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70" operator="equal" id="{F5F8669E-5785-8A4F-AA35-AFDD50145154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69" operator="equal" id="{C96397FC-210D-1944-AFDD-BA9634B2F36E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85" operator="equal" id="{32EF39DD-F8CC-E749-9A2B-E3011E12300D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84" operator="equal" id="{F759878D-925B-E442-9AEB-E16C07A45C4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68" operator="equal" id="{CFEBA7FA-5A9D-EF40-ACBD-3CB64DBA57A3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82" operator="equal" id="{E8B270CC-81E3-E74D-AE61-5C1549C92E71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81" operator="equal" id="{CC0687FD-0FD9-DA4C-830F-119607D4F537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80" operator="equal" id="{51C915D8-3D18-924F-9F30-AD49111947BC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79" operator="equal" id="{EAA68810-4032-9B4D-B0B5-AF633191E9CF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78" operator="equal" id="{D0B5B1FC-BC62-BD45-975F-B91D50287F9D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64" operator="equal" id="{92A1B72B-B2FA-C046-B246-2699D8165E39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63" operator="equal" id="{A954AB06-B542-1941-9F3F-41DB2C2A95B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62" stopIfTrue="1" operator="equal" id="{D1E4A6CC-4D94-C94F-91FC-6668FDCF5C1D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661" operator="equal" id="{114DBB48-F12F-654F-9380-FC1CA0C0672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60" operator="equal" id="{07EBE797-1F07-5744-942C-072D7168BE46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59" operator="equal" id="{E5D8601B-2288-1849-A326-081144C72E96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58" operator="equal" id="{4204787B-C4F2-0B4D-94C3-AEAB3CF594BE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57" stopIfTrue="1" operator="equal" id="{31455BC0-132A-CC45-8AD9-87519D8D6A36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71" operator="equal" id="{C7A4321C-85D0-C84B-A769-DE70C55C87EC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AE9</xm:sqref>
        </x14:conditionalFormatting>
        <x14:conditionalFormatting xmlns:xm="http://schemas.microsoft.com/office/excel/2006/main">
          <x14:cfRule type="cellIs" priority="613" operator="equal" id="{694CE429-56FA-324B-8BA0-C15A2C49D829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16" operator="equal" id="{ECD6E8D5-5B96-DE43-8D3D-8CC30B61F7DC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17" operator="equal" id="{A698FA16-12C3-4D41-ADDE-6B396FCB4595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18" operator="equal" id="{0010F7A4-CC89-FE41-86E2-1EBF91F193C3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19" operator="equal" id="{2ADC20B8-B50A-1C48-8FE4-7E77D4270031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21" operator="equal" id="{87158886-B3EE-A541-BDC2-DDD0AB50463E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622" operator="equal" id="{2DCB1D0F-D84A-324B-8A8B-ACEADA257F53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20" operator="equal" id="{53569176-CE53-9D4C-8C36-E2B1AEB63B48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99" operator="equal" id="{10D7A179-3A21-DB44-B975-5708C4181BF6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95" stopIfTrue="1" operator="equal" id="{46750BE3-D2BA-D940-B7D6-C3F4693548DC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6" operator="equal" id="{71B979F1-A188-C74B-BBBC-561A5836707C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7" operator="equal" id="{465B76A4-BB74-5C4F-9B1F-E9F2342A15D8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23" operator="equal" id="{C7446A96-B3B4-B941-B5EA-D6D370D136BE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00" stopIfTrue="1" operator="equal" id="{E62F86E4-46AB-6A4F-A340-97F101006597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601" operator="equal" id="{006A260D-4FFE-264A-ABD4-9BC9331BE423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02" operator="equal" id="{68084135-A261-1E44-87FD-8C20E3EB633B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98" operator="equal" id="{F117B075-5A9E-CF44-995D-E1D50C5AAAF0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07" operator="equal" id="{0DCECCE9-8269-8B46-86DA-4077363F3EFD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08" operator="equal" id="{64C9D346-F486-4F44-A873-907647448593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09" operator="equal" id="{4AA06FC9-7369-724B-A93E-4F35E840258F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10" operator="equal" id="{9E6B488A-A08C-FD44-B9B7-3F0302883B2E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11" operator="equal" id="{8E325C7F-59E2-9548-9E02-6F52FF7E8381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612" operator="equal" id="{631A4165-1C80-CD44-9738-43E478E7A28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06" operator="equal" id="{9DFC91CE-E3AA-5B4A-A91A-2114506FEEF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AE20</xm:sqref>
        </x14:conditionalFormatting>
        <x14:conditionalFormatting xmlns:xm="http://schemas.microsoft.com/office/excel/2006/main">
          <x14:cfRule type="cellIs" priority="554" operator="equal" id="{3DBDDFAB-A982-0C45-9491-32B647B38530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55" operator="equal" id="{9C526CC8-12AA-3A47-8236-E4798873A520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56" operator="equal" id="{F501D362-68B1-2D44-9ED7-D6EA43A9473E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57" operator="equal" id="{B652FFBA-CD04-ED41-A020-44DECF5A114F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58" operator="equal" id="{39D880F1-92EC-B546-B4D0-0D1AE815FC61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59" operator="equal" id="{7D5845F6-8F14-FC46-9603-BE332BABE3DF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560" operator="equal" id="{A3F5A568-D617-494A-B8CB-47CDA21556F3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61" operator="equal" id="{A8CE7E72-7773-6543-9651-CBB85DC9D797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33" stopIfTrue="1" operator="equal" id="{CEA2890C-EEE3-894C-A1AC-DB87A18EB274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34" operator="equal" id="{AC6A7C0E-BE66-8A41-BBBF-BB8B44D84BC1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35" operator="equal" id="{10C5B11D-9123-D24A-9DB1-7D9B39DA3B52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36" operator="equal" id="{B7298D51-D47F-BF42-BF30-5B833358E299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37" operator="equal" id="{539DCDE2-BD61-4D46-891A-926FC789D09D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38" stopIfTrue="1" operator="equal" id="{43DE6BBC-B080-5841-A8EF-6A1291986826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539" operator="equal" id="{0428F556-E0F0-1045-8D34-6F70D0631C9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40" operator="equal" id="{0BF55489-5422-5D4A-89F6-413719420A28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44" operator="equal" id="{841C62D5-4552-EF45-BF13-8354200BFC8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45" operator="equal" id="{60FF458D-5A50-764D-9E15-7B1F1B0A6AC0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46" operator="equal" id="{CDA8F947-0CBB-A349-B588-AE1FA70E98E7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47" operator="equal" id="{5385238A-95C6-AF4D-994C-1CC26BDF9425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48" operator="equal" id="{9723F4FD-EBBC-A74A-81ED-E7AE93B84D83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49" operator="equal" id="{CCC84E81-F31E-714B-80BE-B8B71A0DF0C3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550" operator="equal" id="{30E6160B-C921-8349-B8A2-FC80EC676681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51" operator="equal" id="{E6DB353C-61E0-C240-849E-1F196F55C08C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AF5</xm:sqref>
        </x14:conditionalFormatting>
        <x14:conditionalFormatting xmlns:xm="http://schemas.microsoft.com/office/excel/2006/main">
          <x14:cfRule type="cellIs" priority="585" operator="equal" id="{82FA911D-09DB-BC4F-A3C6-853B9332920E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86" operator="equal" id="{1EE5EE63-4353-8540-8E2A-C5AE7E62B5D1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87" operator="equal" id="{527AB237-DE15-AB49-BEDA-E4D496E40911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88" operator="equal" id="{6BB73BA2-54C5-8F4B-AB7F-B0EC8183BAFF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89" operator="equal" id="{6F185153-6F37-914C-ACEE-64BD594C6B24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90" operator="equal" id="{ED3BDA1F-9DBC-124C-BDFE-08C89E3FABF1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591" operator="equal" id="{F6EB8F4E-6043-1A4B-8CAC-88BF49948851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92" operator="equal" id="{ED4709AA-D7A8-064A-9E21-4DC1CB06190F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77" operator="equal" id="{21B5CD70-CDA6-834F-B40F-B2397E6AEBB8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64" stopIfTrue="1" operator="equal" id="{00951DE0-2CD0-6F43-A252-CB80C3A2E446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65" operator="equal" id="{90ACC2E7-FEF4-294F-98CD-A41C9492E361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66" operator="equal" id="{8E794BFD-A282-B041-B2DD-DA5654C755CC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67" operator="equal" id="{CF56DA19-554B-8043-B66C-0D6450F50E8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68" operator="equal" id="{9A1549B4-DBFB-4749-9D6F-4C917D78199C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69" stopIfTrue="1" operator="equal" id="{16B77974-38E5-D54B-8B43-75248552FA29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570" operator="equal" id="{21F62EA2-27ED-A541-AB89-40E9E9EAA5B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71" operator="equal" id="{7C5CDE6D-AD0E-2446-A91E-89C0DF4910D3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75" operator="equal" id="{3A2D5A5A-D270-AF4D-96A8-A17D73ED7988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6" operator="equal" id="{3DF2CD32-96CC-AF4A-9F34-7330A6EA8C78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8" operator="equal" id="{D89CD1B8-6FCE-694C-ACE5-1DE6D43F5CF4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79" operator="equal" id="{591FDF64-ECC9-4248-AF21-92B1BEC20759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80" operator="equal" id="{962D1916-4A57-EF44-B84B-9C319FD78785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581" operator="equal" id="{549212E2-D508-6A44-BEA9-426B28BB534B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82" operator="equal" id="{DC1EA02F-D75C-9F46-8F76-8D6821C355A5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AF11</xm:sqref>
        </x14:conditionalFormatting>
        <x14:conditionalFormatting xmlns:xm="http://schemas.microsoft.com/office/excel/2006/main">
          <x14:cfRule type="cellIs" priority="502" stopIfTrue="1" operator="equal" id="{93241386-E8CA-2449-9588-EDE55BECC38D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30" operator="equal" id="{74BD218C-B419-3740-B1F8-F6A287CC4C0D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29" operator="equal" id="{085B983C-E564-1245-94B5-DCD3C527969D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28" operator="equal" id="{C65EE07B-618A-B743-92AB-39816897EA06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527" operator="equal" id="{5353C9DE-496A-F141-83FA-BB7E1971B260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26" operator="equal" id="{A88A6AA8-B752-F344-8931-F98A9880742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25" operator="equal" id="{8009BD31-2E86-5B4E-BD8D-568C5317093C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24" operator="equal" id="{79A79A61-0E9F-F047-B77A-8669154919E7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23" operator="equal" id="{C60F20CE-8146-AF40-956A-3AB6407437D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20" operator="equal" id="{5081A840-8926-E446-A369-3A865CDB22F3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19" operator="equal" id="{E5EAA334-CC02-B748-9A0F-A5B00FFF4C73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18" operator="equal" id="{7DBE0E8C-DB3F-D746-8C92-73291A684218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517" operator="equal" id="{5DD39918-226A-5644-99E1-ABD11FEDDDC1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16" operator="equal" id="{093AB1FF-3758-F24E-955B-6CA34C6A1DD2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15" operator="equal" id="{9E6188E7-4DBC-4E46-A56A-E74C194F1D0D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14" operator="equal" id="{FFD6F96B-DB14-704C-A4E7-9EFE19FD7DBC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09" operator="equal" id="{8F30254D-30D4-3542-99C2-6C5E55954B39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13" operator="equal" id="{A62D37CA-8B34-5940-85A1-9EB8DE01C512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08" operator="equal" id="{B25C22FE-1BAB-C74C-A161-1626434B73B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07" stopIfTrue="1" operator="equal" id="{BC6C3E5B-DCAE-2440-84D2-AA702BF84A8E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506" operator="equal" id="{4F7841F0-1207-AF4F-BD02-62ADC7BA07D5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05" operator="equal" id="{9E104931-1466-6942-B6A2-615C0782FC1D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04" operator="equal" id="{4F5E5FB2-71F8-BE42-A0AF-58FD3715A016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03" operator="equal" id="{54152CA1-0E04-BC46-8A25-FB2E2F47F437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AH10</xm:sqref>
        </x14:conditionalFormatting>
        <x14:conditionalFormatting xmlns:xm="http://schemas.microsoft.com/office/excel/2006/main">
          <x14:cfRule type="cellIs" priority="489" operator="equal" id="{55253DAD-EE63-A245-9A75-0092A1D2DC9F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88" operator="equal" id="{0E600C1E-3531-A141-82AA-E348DFD4F66F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87" operator="equal" id="{0ABA947D-CD72-8E4C-8E65-3BFB4FAB5FE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486" operator="equal" id="{0B73AD20-09E4-8048-B96C-B59781DE8D85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85" operator="equal" id="{739088DC-74BA-4C48-8B8B-F7550585AD7F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84" operator="equal" id="{42880B77-2EAA-7B44-8D78-87EC1C98BD10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83" operator="equal" id="{31D0D1CB-C5EF-474A-9C3B-85C3F101F3BB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82" operator="equal" id="{43A9648E-ECF1-0645-8B34-C7AC481A4AD8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78" operator="equal" id="{CB04F433-695A-264C-B507-0B1DA6E45FC6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77" operator="equal" id="{D959E002-6408-0642-8A86-2AEBB3317D6B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76" stopIfTrue="1" operator="equal" id="{3BF903B2-71DD-EC47-BF97-FB7994F4EF10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99" operator="equal" id="{AFF03DA8-D4F7-9543-9459-7ABB16B1CFD3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98" operator="equal" id="{AC7BD928-FC82-704D-8854-6C4C557D422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97" operator="equal" id="{0DA82546-636B-AB46-A7E0-B5F87A9CBC7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496" operator="equal" id="{5E0E263B-F3D6-1E49-BA3B-C91E5CEE336D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95" operator="equal" id="{568DF7CB-9A2A-DD49-BB85-64A64E382403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94" operator="equal" id="{717D2E93-CF4E-0444-AAE4-8F13DAD3B9B3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93" operator="equal" id="{79346ABC-DBD0-4941-A8AB-9DBD5EF19A25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92" operator="equal" id="{44DDAED7-798F-D54C-B958-D5122469468D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AI15</xm:sqref>
        </x14:conditionalFormatting>
        <x14:conditionalFormatting xmlns:xm="http://schemas.microsoft.com/office/excel/2006/main">
          <x14:cfRule type="cellIs" priority="470" operator="equal" id="{25789109-97CC-4D40-8738-15B1ADDA4E5B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69" operator="equal" id="{7C119F0F-A127-7642-B846-F4E15BF6AA23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68" operator="equal" id="{3EE21759-AEBD-4742-87E3-D0271E510A7A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67" operator="equal" id="{FDC75A3D-11AF-B94D-8298-546AEACBE98F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45" stopIfTrue="1" operator="equal" id="{11B72A02-7DF8-1B4B-AFCD-00A8664061A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AI15:AI16</xm:sqref>
        </x14:conditionalFormatting>
        <x14:conditionalFormatting xmlns:xm="http://schemas.microsoft.com/office/excel/2006/main">
          <x14:cfRule type="cellIs" priority="458" operator="equal" id="{C021191B-D4A0-AF43-A22E-CD09B3AF1BFA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73" operator="equal" id="{DF679EBB-5083-2E48-9711-5C3E281818B3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72" operator="equal" id="{B17CE5F7-9805-DF4C-8F57-24830516793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71" operator="equal" id="{D7772ABA-CA2E-0C4C-B681-689251470CEF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466" operator="equal" id="{955026A7-FF4C-CA41-BB28-AA6392C12D2D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63" operator="equal" id="{4FB70C39-6106-7D47-9DD0-A6028B030A76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62" operator="equal" id="{E4B3A8D2-14F0-DD42-95A3-5ACCDACF2383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61" operator="equal" id="{C04F0A4D-55D1-A544-8FBA-389D8E48CEE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460" operator="equal" id="{F66F2180-83A1-F14C-A2BA-D139074C0CBD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59" operator="equal" id="{96916EA8-336C-8A46-8EA6-C7AB4F896FB6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57" operator="equal" id="{1C0FA909-EF21-3444-A06C-A74FD3A69CDA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56" operator="equal" id="{03AA5B29-5B61-8B42-98A1-520E0E4C3FDD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52" operator="equal" id="{F5896B1B-7B53-424A-B375-7385956A4424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51" operator="equal" id="{6CF7A627-BB00-0E4E-8A9C-A665D848B261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50" stopIfTrue="1" operator="equal" id="{25FAD66B-24CC-9842-ACA2-F7FFD9921053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49" operator="equal" id="{364CEC90-6A8D-6E43-978B-BB1DC3FD55C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48" operator="equal" id="{132F3CF2-EE38-9B4B-BB84-7B9553333924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47" operator="equal" id="{67AFE82F-FFDF-5943-A93F-872F359644E2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46" operator="equal" id="{9767E90A-07F9-6148-BEC0-E1D84A35B2B0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AI16</xm:sqref>
        </x14:conditionalFormatting>
        <x14:conditionalFormatting xmlns:xm="http://schemas.microsoft.com/office/excel/2006/main">
          <x14:cfRule type="cellIs" priority="358" operator="equal" id="{C5EE595E-9AB4-9846-884C-E5DF3D9329C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56" operator="equal" id="{7C5999C3-55DE-634C-A654-92430821CF7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57" operator="equal" id="{32138EE2-153E-9E4F-B433-BE40B57B6670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AJ5:AJ9 AJ11:AJ12 AJ14:AJ25 AK22</xm:sqref>
        </x14:conditionalFormatting>
        <x14:conditionalFormatting xmlns:xm="http://schemas.microsoft.com/office/excel/2006/main">
          <x14:cfRule type="cellIs" priority="352" operator="equal" id="{88A280C5-E9C3-7E4D-9F16-33721EB8493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55" operator="equal" id="{2E1BBD54-7495-ED4C-9B6A-350498CC1F34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54" operator="equal" id="{70E272D3-19B0-C240-9774-0A05F338C36D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53" operator="equal" id="{D331D2A8-8806-284C-BFF7-FBBF79A85260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AJ5:AJ9 AJ11:AJ12 AJ14:AJ25 AK22:AL22</xm:sqref>
        </x14:conditionalFormatting>
        <x14:conditionalFormatting xmlns:xm="http://schemas.microsoft.com/office/excel/2006/main">
          <x14:cfRule type="cellIs" priority="359" operator="equal" id="{936F7CC7-5BD8-744C-ACE4-192DA8824AAE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AJ5:AJ9 AJ11:AK12 AJ14:AJ25 AK22</xm:sqref>
        </x14:conditionalFormatting>
        <x14:conditionalFormatting xmlns:xm="http://schemas.microsoft.com/office/excel/2006/main">
          <x14:cfRule type="cellIs" priority="343" operator="equal" id="{ED28000A-8211-9547-BEDD-8FE78C281313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42" operator="equal" id="{6AAFA11F-7CE6-924A-9ABD-47B8340FDB0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49" operator="equal" id="{096EA92F-C3F0-1C40-B059-4455D54CE356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48" operator="equal" id="{ED7A752C-2D44-2640-B9B9-95BBE11CBC0B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47" operator="equal" id="{A2402553-BFFB-814F-B6F8-DF434E2937B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346" operator="equal" id="{6911E0FF-192A-BB44-86F0-4FAF4135DD31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45" operator="equal" id="{573ACD11-3DDD-8448-9FC6-9F5A79BB1EC3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44" operator="equal" id="{09A5F500-4221-9145-93B7-6281A2750B12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AJ5:AJ12</xm:sqref>
        </x14:conditionalFormatting>
        <x14:conditionalFormatting xmlns:xm="http://schemas.microsoft.com/office/excel/2006/main">
          <x14:cfRule type="cellIs" priority="363" operator="equal" id="{9538C74E-A3B2-EB49-A48E-43EC6E134747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70" operator="equal" id="{973B6997-823D-E245-AB80-61425AAF6867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69" operator="equal" id="{E65147AD-75F1-C14B-8593-020F0859AE63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68" operator="equal" id="{D2269176-F5A0-254C-AF57-B6CA09AA7B3D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367" operator="equal" id="{013ED822-5057-7147-909B-BF6A9E8018A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66" operator="equal" id="{971F5D09-DA57-6044-B77E-333619EAD59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65" operator="equal" id="{B147A08C-E470-EB48-BA61-9C64B16E638F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64" operator="equal" id="{F3F1D096-1D7F-4B43-89E2-B46B864F6BA3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AJ5:AJ25 AK16:AK24</xm:sqref>
        </x14:conditionalFormatting>
        <x14:conditionalFormatting xmlns:xm="http://schemas.microsoft.com/office/excel/2006/main">
          <x14:cfRule type="cellIs" priority="310" operator="equal" id="{477F4EBA-866E-704B-8CB1-34AADF932A21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06" operator="equal" id="{DAA43C48-30A3-4445-BA61-7BFB7236A18C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20" operator="equal" id="{229FE09D-0472-7A46-9955-49E118BEFBB9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36" operator="equal" id="{03E7B91E-CA8E-8542-A6A8-0B28B5C498D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35" operator="equal" id="{B771BA12-9E2B-0B42-ABC7-5D0446C30EE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334" operator="equal" id="{9418A48E-6989-5B4C-8F6C-A5C6CD5E70E0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33" operator="equal" id="{DB5A9C1F-CD51-8D45-B4E5-3941D8541A26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32" operator="equal" id="{B3FD8627-C4D8-3845-9072-554D9902F906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31" operator="equal" id="{5AF142A2-4A35-DB4E-A204-05032C9EFFB4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30" operator="equal" id="{60D13CF0-76A4-FA49-8316-2B77C56EB459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03" operator="equal" id="{4688C675-4B3B-E148-8FFF-C256266CB9FA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26" operator="equal" id="{AA5176A9-DBC1-AC43-97A1-A942F88A7EB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25" operator="equal" id="{AF870A56-230E-F74C-8472-48421669B4EC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324" operator="equal" id="{8FD0FF5D-BA5C-904F-ABB4-707292435450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11" operator="equal" id="{94C8F5A4-8688-664B-9635-A1D883849C95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23" operator="equal" id="{C17E9D53-FEC2-3A4B-9248-6A70537BA29A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22" operator="equal" id="{DE9C9AA0-5E60-404E-8101-12C1A172A9A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21" operator="equal" id="{3D35055F-C3F4-8E41-887A-22387A6E3CDA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05" operator="equal" id="{01808E54-6927-794E-9D02-5060DE9EC23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16" operator="equal" id="{E47F4C87-010B-764A-9517-C00CF79EE3D1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27" operator="equal" id="{1A8548EA-3800-534C-A4D8-D546D0D9D1B0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14" operator="equal" id="{8960DDE0-654B-604A-9699-745FDE53B96A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13" operator="equal" id="{E44DAFAC-B231-194C-B124-92095EEEFC3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12" operator="equal" id="{750F8D2A-9D64-0C4D-8C13-4AB45E261B82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04" stopIfTrue="1" operator="equal" id="{52A5AD24-EB60-7A48-A488-0ACCA6A0A9C0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317" operator="equal" id="{7A9D3504-6A58-BE49-BCC6-1F5196644AD0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02" operator="equal" id="{62907FA3-11B8-0041-9AF5-C13F85332C1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01" operator="equal" id="{F13585B0-BBA1-9540-8DE2-05917CE233D7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00" operator="equal" id="{647CDE14-1F34-0B46-BE99-FC9D754FC14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99" stopIfTrue="1" operator="equal" id="{1A14D113-0F7F-1444-B25C-FC525E8B0B87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15" operator="equal" id="{5B0F3199-4A46-4540-9461-E90295629628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AJ10</xm:sqref>
        </x14:conditionalFormatting>
        <x14:conditionalFormatting xmlns:xm="http://schemas.microsoft.com/office/excel/2006/main">
          <x14:cfRule type="cellIs" priority="273" operator="equal" id="{44D22226-1C54-0E46-9E08-9ECA9BEED976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274" operator="equal" id="{19DE473A-ED14-0645-ACE4-BC7170AA122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75" operator="equal" id="{CAF8A2BB-2AD2-524E-B4C1-307D769FDA4E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78" operator="equal" id="{851465CC-DC2E-0D45-9E1A-70554F219662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80" operator="equal" id="{CAEC9A60-D4B5-394D-8D0B-564751A5C9FD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81" operator="equal" id="{8561A88F-4370-714C-843B-A5F87FFC641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82" operator="equal" id="{CA97C7A1-88A9-5E49-9A61-55CD5F365C9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83" operator="equal" id="{8BAB258D-7B0D-6240-823F-D350EDF624C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284" operator="equal" id="{32A2DD2E-C39F-B949-B47D-6567C1D3450A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79" operator="equal" id="{FA5B65B6-C1EB-4F46-AA54-B6FA3446CA51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68" operator="equal" id="{C3E1EFF5-E3AA-FE48-9CB4-A99DBDD69E11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49" operator="equal" id="{A398085B-F5B2-6A4C-8F5C-068C919B966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50" operator="equal" id="{A944F5C9-20D1-3842-9484-6F6144E7FB9C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51" operator="equal" id="{10600F7A-0A38-864A-B005-AACAA92038EE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52" stopIfTrue="1" operator="equal" id="{AD42B6FC-4CF4-AA4F-9B93-6043B7E943F6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253" operator="equal" id="{EDFAEA4D-4824-874E-BE39-580C4791AB39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54" operator="equal" id="{C9CBEEB2-86D9-4E4B-B3B2-C462C69D6805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47" stopIfTrue="1" operator="equal" id="{3EF74DDC-7209-E245-B26C-C8ED36958DFB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58" operator="equal" id="{F0522B62-6D75-1148-9258-FB950624A4BF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59" operator="equal" id="{E0EE19A9-12D4-4944-8499-94BB7678F47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60" operator="equal" id="{479A5C02-D598-E548-88F3-3AE4C01FB9E4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61" operator="equal" id="{C45EFEBC-1499-B743-832E-40CC91C7C11A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62" operator="equal" id="{FD9D9FA7-0E14-0546-BBF7-9E9BF76406A1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63" operator="equal" id="{BDC88BFE-2EDF-0A4E-8683-F3AD3A8DABB0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264" operator="equal" id="{5E8D82E9-2B35-9949-9494-1F7BDE801C7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65" operator="equal" id="{63914799-86C0-2249-9698-E4B13CCAB268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69" operator="equal" id="{DC4F13CC-4721-9648-BCAE-3121A4EF58A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70" operator="equal" id="{BC8575A6-FDF1-6847-A37E-E72CE545D074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71" operator="equal" id="{A13E914B-4AD4-4A41-A421-7BAB89E6F44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72" operator="equal" id="{F727E29C-0E49-064C-A369-8D97691E6A67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48" operator="equal" id="{D7175C3A-B542-D943-A4B5-9B3F575733EA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AJ13</xm:sqref>
        </x14:conditionalFormatting>
        <x14:conditionalFormatting xmlns:xm="http://schemas.microsoft.com/office/excel/2006/main">
          <x14:cfRule type="cellIs" priority="290" operator="equal" id="{E119D0E1-D5A5-2843-BB7B-EE926C7C0294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96" operator="equal" id="{C9F47969-75D9-CA47-8B2A-F201E6EBC944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97" operator="equal" id="{E4187B16-50D1-054F-B2D7-947E676B3B93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95" operator="equal" id="{B0DCD6F4-EF34-A149-ADEB-37ECE348D04F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294" operator="equal" id="{A5A9D453-4047-2549-AC09-1DA5A83B88D8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93" operator="equal" id="{50225FFF-EAC0-9743-815C-A28C5745098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92" operator="equal" id="{29436EAF-5C65-8042-A9ED-5B4F9645D032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91" operator="equal" id="{6878BE15-900C-4749-80A9-4E3B42293AB0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AJ13:AJ25 AK22</xm:sqref>
        </x14:conditionalFormatting>
        <x14:conditionalFormatting xmlns:xm="http://schemas.microsoft.com/office/excel/2006/main">
          <x14:cfRule type="cellIs" priority="337" operator="equal" id="{43832F6E-38D1-B942-A1C0-EB9A3F7D52B5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AJ10:AK10</xm:sqref>
        </x14:conditionalFormatting>
        <x14:conditionalFormatting xmlns:xm="http://schemas.microsoft.com/office/excel/2006/main">
          <x14:cfRule type="cellIs" priority="285" operator="equal" id="{AEF49BB1-4CA9-2F40-9B92-2EE254F2E31E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AJ13:AK13</xm:sqref>
        </x14:conditionalFormatting>
        <x14:conditionalFormatting xmlns:xm="http://schemas.microsoft.com/office/excel/2006/main">
          <x14:cfRule type="cellIs" priority="422" operator="equal" id="{B4AB398B-E611-1D49-8FB9-740FB3C2271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21" operator="equal" id="{48F7AA85-3F21-624E-8917-99CFEA7BD04F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20" operator="equal" id="{9E649E57-BFA0-C34E-8DF8-488FD2810396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419" operator="equal" id="{DABEB98B-D11D-F747-8EF5-D5B2F15B48E0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18" operator="equal" id="{B2DA4DC1-A4C5-3748-94C7-C35192D7E4A2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16" operator="equal" id="{79BD67E4-B6E6-0343-884D-FC0825C07A2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15" operator="equal" id="{6F924989-D865-9E40-88E0-63A319A2636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11" operator="equal" id="{569C1DC1-918D-0140-BF1C-47308BE1F43A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10" operator="equal" id="{07634B2E-3644-C141-BF16-3C9C9F388061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09" operator="equal" id="{9A9C923C-0BC1-DA49-8ABE-CDFD173B41AF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408" operator="equal" id="{E6DFB8AF-3AFF-5F41-8DF1-DDDB1286D3F6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07" operator="equal" id="{3F13174F-065E-4448-961A-43AE03B0D9B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06" operator="equal" id="{DA1533B3-142B-8E4D-A797-EB7C4DCECF19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05" operator="equal" id="{E936DE72-E59D-FA46-986C-4D28C9844CC4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04" operator="equal" id="{66C774FD-2B13-EE44-A3BB-2AA2F01E579E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00" operator="equal" id="{8BCA63F2-6BFC-4E44-877E-D008674ED5E5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99" operator="equal" id="{B42717F9-F0A1-F74A-ADDA-33FF473A29A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98" operator="equal" id="{A813CE12-EE55-DA4B-AB93-4D563092FEDD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397" operator="equal" id="{DC4C7A77-A647-2447-B2F0-0B74988B07AA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96" operator="equal" id="{9E7B0A00-AB95-704C-94B1-EF1568EAF7B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95" operator="equal" id="{CCF0D512-B59E-3645-BC67-D7825A2D2A57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94" operator="equal" id="{337879C3-D24B-8E4C-9995-34AC253881FD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93" operator="equal" id="{92F5A5E6-D503-8A48-89D3-5416BE20EE6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90" operator="equal" id="{69300ED7-1D6C-B145-ACA2-0F2EBA20945B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89" operator="equal" id="{B05AF11D-109A-554F-A9DA-EE09EC9F524D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88" operator="equal" id="{EE9520B2-7785-4348-85C0-AED1DAF915F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387" operator="equal" id="{59D9380B-4A39-4A4B-AD80-CE5ABF6F76F9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86" operator="equal" id="{A5A4669D-F867-2B4B-BC02-225D305FC794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85" operator="equal" id="{6B03961B-27C9-7B42-A149-B3A0B067927A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83" operator="equal" id="{6AFF4C61-7265-064D-9691-1AE1E30F09E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79" operator="equal" id="{F06A7A7E-6710-B445-A386-F3630993F043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78" operator="equal" id="{501352D1-727F-0542-9219-6F8CAE7CE8CB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77" stopIfTrue="1" operator="equal" id="{11C17699-DF7F-E947-84C6-BEA4FA9F7F5E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376" operator="equal" id="{EFE14C92-36B5-C449-B8BF-A5D3F5B07C9C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75" operator="equal" id="{EAFC396E-25AD-5F43-A033-FD02CE744A0F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74" operator="equal" id="{A956D0C1-DB6A-9A45-8891-97865BAC2263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73" operator="equal" id="{BE782063-643A-1B48-AF09-5766E6CFB729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72" stopIfTrue="1" operator="equal" id="{59C1E699-2FA6-A34B-B312-87F2474AFBED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84" operator="equal" id="{E2497A01-4D31-314D-B6FE-758A04B9BFDA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17" operator="equal" id="{09B02B04-B8B2-154B-B501-F651AAFA0BC9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AK5</xm:sqref>
        </x14:conditionalFormatting>
        <x14:conditionalFormatting xmlns:xm="http://schemas.microsoft.com/office/excel/2006/main">
          <x14:cfRule type="cellIs" priority="426" operator="equal" id="{90066611-FF8D-6B44-873A-47A66B4555B6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27" operator="equal" id="{DA7A339E-DD8B-4648-8F02-90E60229BBF1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28" operator="equal" id="{3A7A1F89-B32D-1643-9055-A5F1EEBA8CD8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29" operator="equal" id="{4047ABB1-4F13-CB46-B22A-0AA291ED87A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430" operator="equal" id="{78E3E6C0-1615-7A45-BC1D-0262AFC0DAAF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31" operator="equal" id="{7DDD7CD9-8415-564B-A22D-3E8EA16A883E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24" operator="equal" id="{F9E84130-FAA0-D641-A052-05258FB2466B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25" operator="equal" id="{F8FB9EDE-B530-C949-813C-401CE90B6AC6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AK5:AK9</xm:sqref>
        </x14:conditionalFormatting>
        <x14:conditionalFormatting xmlns:xm="http://schemas.microsoft.com/office/excel/2006/main">
          <x14:cfRule type="cellIs" priority="434" operator="equal" id="{863C0D02-0A8F-984E-AD25-1F18C72E2BC6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35" operator="equal" id="{D1345E4D-B228-154F-9ABD-3BD04B3FE6E1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36" operator="equal" id="{15BFC6BB-9CA4-C94F-A098-EEEF7BED4AE9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37" operator="equal" id="{99F73FC0-08CF-424F-A0C1-E06B14ECC3B3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38" operator="equal" id="{D2F213C7-E861-8A45-9E04-9833CCC9FA05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39" operator="equal" id="{9B3BCB24-E258-2E47-A90A-A4EC9A6BFB38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440" operator="equal" id="{0D14A0E4-A473-2246-A9E0-34E216268A7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41" operator="equal" id="{D6C257F6-0157-1641-84CC-2977669A8702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AK5:AK14 AK16:AK21 AK23:AK24 AK26</xm:sqref>
        </x14:conditionalFormatting>
        <x14:conditionalFormatting xmlns:xm="http://schemas.microsoft.com/office/excel/2006/main">
          <x14:cfRule type="cellIs" priority="238" operator="equal" id="{7E5EDCB7-9549-2544-81BC-E76518CBD69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44" operator="equal" id="{1DB2031A-5F39-CD4B-8A85-311D8A10D671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39" operator="equal" id="{731DCF25-D724-604F-A362-CCF14CD881E8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40" operator="equal" id="{F34EBEB2-B9D3-7F4A-B39C-ECA1B8C4E0DD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41" operator="equal" id="{F7A9EA8A-43E1-5746-AA45-518BC1C05A42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42" operator="equal" id="{D2E3343E-0F50-A941-B4EE-5B4D1CCC5EC1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43" operator="equal" id="{D57A203D-315B-9743-B5BE-A4BA8B9CFF3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AK10:AK15</xm:sqref>
        </x14:conditionalFormatting>
        <x14:conditionalFormatting xmlns:xm="http://schemas.microsoft.com/office/excel/2006/main">
          <x14:cfRule type="cellIs" priority="245" operator="equal" id="{8631BD63-70D7-3E4B-96A6-5A87D64E4D2E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AK14:AK15</xm:sqref>
        </x14:conditionalFormatting>
        <x14:conditionalFormatting xmlns:xm="http://schemas.microsoft.com/office/excel/2006/main">
          <x14:cfRule type="cellIs" priority="217" operator="equal" id="{0DCD4A27-EFE2-CD4C-9282-FA25856C8252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20" operator="equal" id="{56605398-19C2-364C-AEFF-A10E3627F7AA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21" operator="equal" id="{9A0F8CAD-7B33-214D-B73C-168073E8A250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22" operator="equal" id="{25C66FE5-DB62-A743-81E3-38EE8B7A57CC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218" operator="equal" id="{F636E5AF-DD39-7F4B-89A3-8AF43B9C4FD4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19" operator="equal" id="{8C042239-DAC0-3440-A107-4058FEF08226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23" operator="equal" id="{97C59AF7-3048-CF44-8FD8-3892187EBAD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24" operator="equal" id="{997C3390-E036-A643-8843-147AEBE650E9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AK15:AK16</xm:sqref>
        </x14:conditionalFormatting>
        <x14:conditionalFormatting xmlns:xm="http://schemas.microsoft.com/office/excel/2006/main">
          <x14:cfRule type="cellIs" priority="175" operator="equal" id="{DA88D020-85C0-8F46-A074-C84E83DA6134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76" operator="equal" id="{EFBAE9D3-778C-A74D-AEAE-11A0E408140A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77" operator="equal" id="{41838F80-E935-EB4D-82D8-F5A3CF7254D1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78" operator="equal" id="{310A2A9A-9C1C-E84E-B27C-04364063F171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79" stopIfTrue="1" operator="equal" id="{BAD13D7F-FF6E-F64F-9A9D-6572C9C83BAF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80" operator="equal" id="{B7E18367-FA56-2A4D-87A5-5D5C24F64F1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13" operator="equal" id="{170E5317-70E6-6C4F-890A-3C880313EB1A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81" operator="equal" id="{214954FE-CDA1-934F-885F-32BFB3FBC3FC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12" operator="equal" id="{899FBFF1-BC25-D342-91C1-1982CF5CD62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85" operator="equal" id="{B8F7DEEE-81C6-D140-AE10-10A7C1B30CBE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11" operator="equal" id="{1BB6077D-60BA-3547-B759-70D014747473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210" operator="equal" id="{A18C2A80-B4E4-AA49-9329-86BDF98C5252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09" operator="equal" id="{7D769046-8733-C348-AF90-CC53524E8BBD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08" operator="equal" id="{C2DA34CE-7A34-5D4F-B9E0-6F13F03F6AA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07" operator="equal" id="{B6F1FAFE-9541-C54D-AD73-75686C7816D0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06" operator="equal" id="{922CBE36-71CA-2848-A32E-F2E156299B5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74" stopIfTrue="1" operator="equal" id="{84F279D0-C728-2A42-80E3-3A9E3EC4EB26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90" operator="equal" id="{C7C09CAA-2E3E-1F42-BB4B-BDBA4A4BBE6B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202" operator="equal" id="{DB42F1E4-635C-AB43-ADAB-9EDA4044C6AB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01" operator="equal" id="{8B811A3A-53A3-C149-A439-71D88252485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00" operator="equal" id="{A5C1FA95-A6FD-9748-81A2-061633152441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99" operator="equal" id="{52EB8D94-0966-1D42-A11D-8405390E7B11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98" operator="equal" id="{225E0536-FA96-E442-B15B-D1A1D2EF4244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97" operator="equal" id="{ECD86815-3984-E84D-A912-CE3DB1A04AF0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96" operator="equal" id="{093A9935-4507-2E42-B105-C607B07E9A2A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95" operator="equal" id="{4E1EE49C-A658-3844-991C-91DBCE0A44A7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86" operator="equal" id="{ACB5195A-9B00-4141-BAC4-64784A63C250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92" operator="equal" id="{28ECD9FB-CA7E-B248-9894-B250CDE155C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91" operator="equal" id="{E1C9AFC3-B818-3446-96A2-6A678D611DB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89" operator="equal" id="{E63E9181-D22D-FA46-8D10-020AEE998927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88" operator="equal" id="{688A400B-F8E7-4A4A-BC5B-10AFECE9931C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87" operator="equal" id="{4344A080-7C77-C649-877B-A09E5A7BFBDD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AK16</xm:sqref>
        </x14:conditionalFormatting>
        <x14:conditionalFormatting xmlns:xm="http://schemas.microsoft.com/office/excel/2006/main">
          <x14:cfRule type="cellIs" priority="1" operator="equal" id="{4830689A-793A-254D-8FE8-BE5352C15316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8" operator="equal" id="{3506BAC1-E125-2C40-8F2F-9CB53BDC0458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3" operator="equal" id="{07C84987-6AF0-FF46-BB20-22178680381D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" operator="equal" id="{6AC8A476-1629-6841-B571-915D16B78EF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2" operator="equal" id="{C320B46D-D1E9-3C4E-A53D-F92B1746BD3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4" operator="equal" id="{ADFAF12C-737A-2C4F-8A2B-8527F9AA9964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5" operator="equal" id="{DD8B4844-09D2-5241-A895-26A121E7B057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" operator="equal" id="{00CC0EEE-A772-0047-9324-79EB78E0BA29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equal" id="{E298DF20-04D1-3A44-86AB-4A1B66A5553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" operator="equal" id="{5F117CD3-19E2-594C-93E4-6B091925AED9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" operator="equal" id="{090321D5-E02F-C848-949E-A3950E7852B3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" operator="equal" id="{F4E35420-A480-304A-9D46-E19EEBE27CA6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7" operator="equal" id="{711D43E5-B697-8E46-9D94-E9B3E683251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" operator="equal" id="{6D79F15A-26A0-7B4F-AB79-D3B14C3EFE4C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6" operator="equal" id="{C80BF750-0F92-7D4D-BFD9-608AF570BABD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7" operator="equal" id="{73801C92-24A5-5947-9252-76890BD9150B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m:sqref>AK25</xm:sqref>
        </x14:conditionalFormatting>
        <x14:conditionalFormatting xmlns:xm="http://schemas.microsoft.com/office/excel/2006/main">
          <x14:cfRule type="cellIs" priority="29" operator="equal" id="{BDEDF1C2-7FA6-384A-9022-947CBC5EEB99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8" operator="equal" id="{47C86400-E696-9148-9883-2A8260949EF1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7" operator="equal" id="{F4566339-E4A9-AE44-AB87-4B21773B3A8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24" operator="equal" id="{42521362-58CE-7C4D-A2AF-8FBE91A3C4FA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3" operator="equal" id="{56CB622E-82B6-4643-98BC-8A1A62418D43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2" operator="equal" id="{3973DBF0-62D0-4142-B5FA-92EA1EF9CFA4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6" operator="equal" id="{F5FFE0C1-F394-1143-A9F6-C732DD00D566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25" operator="equal" id="{94B85C55-1C7A-464B-BF14-368ECA70AEC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AK25:AK26</xm:sqref>
        </x14:conditionalFormatting>
        <x14:conditionalFormatting xmlns:xm="http://schemas.microsoft.com/office/excel/2006/main">
          <x14:cfRule type="cellIs" priority="910" operator="equal" id="{F8A3A5C4-8FB3-9A4A-BE06-75AA02180C7F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911" operator="equal" id="{A8ADDB0A-197C-F547-A7A0-FA2CAF364C5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12" operator="equal" id="{45EE0556-2D99-7541-A048-BEF1C725B9B8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09" operator="equal" id="{31E39017-49F1-8D4D-BB55-D37EE520964A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m:sqref>AK5:AL14 AA5:AI25 AK16:AL21 AL22:AL23 AK23:AK24 AA26:AL26</xm:sqref>
        </x14:conditionalFormatting>
        <x14:conditionalFormatting xmlns:xm="http://schemas.microsoft.com/office/excel/2006/main">
          <x14:cfRule type="cellIs" priority="234" operator="equal" id="{088715AD-6D1D-5C41-8421-613CBECE054B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30" operator="equal" id="{4EB340CC-D324-2443-A2E6-7E89B4D00F4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29" operator="equal" id="{1B3A9B72-6BF2-B74D-908C-B0B6FB7BC833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33" operator="equal" id="{67F2836B-EC5B-5642-B6DC-E8B40C060653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228" operator="equal" id="{E3B866C4-F3DE-5F4F-B18A-7EDBB5E89FD6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27" operator="equal" id="{02B84D0E-43DB-5F45-8886-2B5678E8479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32" operator="equal" id="{CC3668D8-1FA6-5C46-9F4C-4C6A019893C5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231" operator="equal" id="{0965E727-31C9-E240-9F9A-8EEC7F526B46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m:sqref>AK15:AL15</xm:sqref>
        </x14:conditionalFormatting>
        <x14:conditionalFormatting xmlns:xm="http://schemas.microsoft.com/office/excel/2006/main">
          <x14:cfRule type="cellIs" priority="916" operator="equal" id="{4A2F18D9-040A-514C-A296-4A537B393B01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17" operator="equal" id="{9761D8AB-380C-934A-B765-53F30A018844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18" operator="equal" id="{F21C4CC6-3CA6-F046-899B-D5B8AEE120E3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19" operator="equal" id="{75C5B0CB-C8A6-BC4F-9750-E23F00C466F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920" operator="equal" id="{CEB9DBCE-D0EB-A548-B816-75D957522BCC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921" operator="equal" id="{E71CCF6B-5B24-B24D-ABA2-EFC09F7E08B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22" operator="equal" id="{6906D22B-B410-6C4A-8658-42A7D614BAEF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26" operator="equal" id="{A70302B4-EE69-4445-A389-ABCAAC7B88B1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27" operator="equal" id="{6130F1AA-3C31-5D43-B45F-990AF99070D5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29" operator="equal" id="{2DE116AC-AAC1-EF46-B9D6-4E0276B35CF6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30" operator="equal" id="{B612015F-284E-BD47-8123-1D4CE5F32652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931" operator="equal" id="{274B5C0B-23F5-3849-B1B2-FEAF5C32FE3B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932" operator="equal" id="{80761118-1375-0041-A0C2-9194767D7E6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33" operator="equal" id="{0A0D3BF7-6BAD-6B4E-B21B-BF279B366CCD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28" operator="equal" id="{90025BAF-B516-B74F-BE94-8C7457D1995C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15" operator="equal" id="{F99EE9C9-3128-3249-803D-AD6B0AAFDA2E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AL5:AL23 AA5:AI25 AA26:AJ26 AL26</xm:sqref>
        </x14:conditionalFormatting>
        <x14:conditionalFormatting xmlns:xm="http://schemas.microsoft.com/office/excel/2006/main">
          <x14:cfRule type="cellIs" priority="168" operator="equal" id="{9FE2EA41-7AFF-754F-89D0-B58D7072EF8F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54" operator="equal" id="{0709887A-5763-A043-ACE3-41F27423606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50" operator="equal" id="{D0E9F91E-2A6F-5B46-AEC8-69573F150725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49" operator="equal" id="{614956A7-9127-2649-B3D9-784A7168E409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48" stopIfTrue="1" operator="equal" id="{6ADCAE0C-05E4-7D48-93F8-C620E939921C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71" operator="equal" id="{25542A4B-71B8-CA4E-9B01-E2362010AE2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70" operator="equal" id="{711F73B0-0FC4-5A4B-9133-024A20022FB5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69" operator="equal" id="{299BB20D-D70C-D24D-BB5C-56FC3208AAB7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67" operator="equal" id="{8F47CDBE-838F-544D-A321-47F2DAD50CD9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66" operator="equal" id="{35CB7472-B82B-464D-BB6E-B7E5C40EBC86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65" operator="equal" id="{D96164B0-075D-6442-8748-84D5536FC11D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64" operator="equal" id="{F0C913E8-4AAB-4B41-A4F1-273924168D55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61" operator="equal" id="{336A9B99-D478-F348-AB04-9F3D49B8455D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60" operator="equal" id="{439618D4-3FF1-684E-80F5-0709AD670367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59" operator="equal" id="{15BA75F9-48E2-D34C-90CE-8C373C124045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58" operator="equal" id="{220981B5-7CDC-8541-9E95-1CF90F3858A7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57" operator="equal" id="{747D13B1-B166-DE4A-A7EF-434AA9D0062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56" operator="equal" id="{B186E963-6F6A-4844-828C-003C4997E0A9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55" operator="equal" id="{2E163063-8A88-E34A-B264-EEB98E3DD5B0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AL23</xm:sqref>
        </x14:conditionalFormatting>
        <x14:conditionalFormatting xmlns:xm="http://schemas.microsoft.com/office/excel/2006/main">
          <x14:cfRule type="cellIs" priority="143" operator="equal" id="{8114BC09-AE29-D348-9A91-9380B31647D0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42" operator="equal" id="{DE84D959-510E-4942-97DB-C0C1018D18AD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41" operator="equal" id="{18F558C5-69A0-F44F-A8E5-99394B5C004B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40" operator="equal" id="{BB17FCC1-293D-8843-B860-CAA2D26C0BD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AL23:AL24</xm:sqref>
        </x14:conditionalFormatting>
        <x14:conditionalFormatting xmlns:xm="http://schemas.microsoft.com/office/excel/2006/main">
          <x14:cfRule type="cellIs" priority="31" stopIfTrue="1" operator="equal" id="{3EA3386D-E76E-BD43-AA2A-48103773CB6D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AL23:AL25</xm:sqref>
        </x14:conditionalFormatting>
        <x14:conditionalFormatting xmlns:xm="http://schemas.microsoft.com/office/excel/2006/main">
          <x14:cfRule type="cellIs" priority="101" operator="equal" id="{C0017EE2-EECD-324E-84F0-308D26F9612E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0" operator="equal" id="{7B9F945C-7268-A344-8701-C67F275399E4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9" operator="equal" id="{A07F32D7-CB4B-914B-8174-B3A7F99C34C8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8" operator="equal" id="{60A10163-5A4B-944F-B1CB-3551C8BE05C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4" operator="equal" id="{D540698E-34B0-B145-8D0A-E6BB9C913309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93" operator="equal" id="{D0B93D8F-DB6D-8C49-A5A3-1B3C347F2A3E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92" stopIfTrue="1" operator="equal" id="{ADC29510-9D14-404C-AF3B-29CB51A1D180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139" operator="equal" id="{E2EF1BDC-9F2D-7047-B9D7-4B4336324A4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46" operator="equal" id="{2C98C1C9-F3D6-9B4E-92AF-7B0F4F95CB93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45" operator="equal" id="{2C909221-732E-EC46-970C-B2E5AE4B885B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44" operator="equal" id="{9345467A-7666-1D47-BFB1-C46B89E526E6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37" operator="equal" id="{09DD90DD-BE98-9B40-9395-0F070E0C539C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36" operator="equal" id="{24D39AF8-E71E-FF45-8BF1-6984E4A23B2B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35" operator="equal" id="{F6863002-8206-C144-BE40-E12BC5C221F1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34" operator="equal" id="{A93148AC-A476-7047-B703-A7655EAB0BF9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33" operator="equal" id="{4C2BA9B9-3542-6F4E-99CB-D6790E62C3A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32" operator="equal" id="{DC51413B-DF00-AC43-BE44-CC8C73D7D319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31" operator="equal" id="{9FEAB9DD-D604-F042-97D7-9EDD14A05D0D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30" operator="equal" id="{902742D1-BA46-0448-B371-2927C5C6214A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25" operator="equal" id="{AC8A8E9B-F2AD-6846-970E-1246C11AAE4F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24" operator="equal" id="{B31A43D5-DCD6-D74D-B01A-7D405582699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23" operator="equal" id="{3685EC4F-D800-AD4F-877D-99A7913C0E85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22" operator="equal" id="{928C9318-7A2D-6045-A1C0-E3E878C81DE8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21" operator="equal" id="{81DBA2AA-26DC-2E43-B5A5-DD35CA6EE7B9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20" operator="equal" id="{F75D8F24-9433-D14C-AC61-D5EBCA9F66F7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9" operator="equal" id="{9A2F5C9D-DDF9-4F40-A071-0528EF12DDC6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8" operator="equal" id="{91C5371F-8607-0E47-8D2D-5455D6383941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5" operator="equal" id="{EE6AF131-60AA-EF4B-9573-556F011E1F55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14" operator="equal" id="{409FFEFE-F586-974C-AE26-3779614F05B2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13" operator="equal" id="{B4B5E159-BEEA-2C49-B469-90A5AC472504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12" operator="equal" id="{35975383-43A8-3F4D-AE1F-5C8FE5E0A182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111" operator="equal" id="{6E63513F-F256-6747-8232-7E5210849240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10" operator="equal" id="{CE152974-AD72-1443-A28C-511170DCC056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9" operator="equal" id="{0F1F1EEE-3EF8-0C47-BC98-AFC64BD56C4D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8" operator="equal" id="{7007D2D0-45E9-D04F-9005-F45FD052CD2C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105" operator="equal" id="{97496B60-3A55-7643-8281-D2EC84A7CF9E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04" operator="equal" id="{D77A2A9A-954B-0B48-AB9C-2115D1334E4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103" operator="equal" id="{427D1E4B-A1C5-8941-9272-99046FCFE43E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102" operator="equal" id="{0C90005A-247A-2842-B15C-BD9E5DF67E91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m:sqref>AL24</xm:sqref>
        </x14:conditionalFormatting>
        <x14:conditionalFormatting xmlns:xm="http://schemas.microsoft.com/office/excel/2006/main">
          <x14:cfRule type="cellIs" priority="87" operator="equal" id="{56987862-34EC-5D43-967B-B60A11341E37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85" operator="equal" id="{A27CF493-2D8B-4E46-A42E-542765B4FB1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4" operator="equal" id="{B3409656-46FB-1343-A65D-8DD610F0622B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6" operator="equal" id="{44C73DB9-6ADB-2B40-BD61-542E9685DEA1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AL24:AL25</xm:sqref>
        </x14:conditionalFormatting>
        <x14:conditionalFormatting xmlns:xm="http://schemas.microsoft.com/office/excel/2006/main">
          <x14:cfRule type="cellIs" priority="33" operator="equal" id="{ADACEC90-70A3-F94A-8D9C-06ACF636C92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4" operator="equal" id="{1B8ED0B9-F85A-DA48-AFDF-668E98E034C5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5" operator="equal" id="{EA454E41-7D4A-C94E-84CE-8FA9C3236056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36" stopIfTrue="1" operator="equal" id="{377828CE-BA1F-0B4F-8F69-46E863C21BC7}">
            <xm:f>'Original tracking table'!$C$42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37" operator="equal" id="{38395EAC-E7E1-A540-81D5-10CF66109D1A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38" operator="equal" id="{C79C8745-3D6D-5C41-9ABC-A724352D5F41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32" operator="equal" id="{C81F8CA1-3AC0-C84C-9B66-2A74DBD63638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0" operator="equal" id="{CAB66150-0375-BD46-8805-B67079B8F194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9" operator="equal" id="{AF6A0E70-69F9-DB41-9E27-6ADBB9CE8C98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88" operator="equal" id="{1C6D64FA-097B-3640-BB31-E932BEA57E14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83" operator="equal" id="{C9B10CA0-506E-C344-A1D1-B37A85083EB9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81" operator="equal" id="{2322443D-04A9-B343-B58E-22592CA22495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80" operator="equal" id="{6B9B76BA-AEC9-E74B-B367-D0972E8C1D46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79" operator="equal" id="{56FA6318-AFBC-B54B-966B-421E951E3C9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78" operator="equal" id="{775D607E-CE9A-A248-AFC5-06D1B4CFA7E4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77" operator="equal" id="{309DE85D-E33D-E448-953F-A98C9F538A08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6" operator="equal" id="{B1714385-7E2A-584C-AD44-0233C9214275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5" operator="equal" id="{9A7CC7C1-0B84-794D-B28F-97D1520CE2CA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74" operator="equal" id="{68BACA0F-FDAE-6842-9089-192239AE312F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9" operator="equal" id="{EF01EBAF-51BC-6A4B-98CB-5D43B04527B4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68" operator="equal" id="{0C94229A-4AA3-2040-844B-B1692804B2D9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67" operator="equal" id="{07A8768F-A32F-A547-B440-052B69DDFBB4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66" operator="equal" id="{E66E4AFD-DDE2-EE40-9836-DECE20CFD37D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65" operator="equal" id="{484BD872-4DF5-3C49-A110-D38DE89641E9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4" operator="equal" id="{93299D11-4EF9-C044-B5C5-AC2F32ADF25B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3" operator="equal" id="{50EB28D7-95FC-5B4B-BC9A-B947F26FF965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62" operator="equal" id="{881B85BB-C0DA-5943-B246-1FE2B7745E4D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9" operator="equal" id="{2AA84F01-2CB1-0A48-B951-8D390841F2E7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58" operator="equal" id="{13F19106-7D31-7543-8A72-DEA843618800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57" operator="equal" id="{165B80A1-0ADB-AB4B-9661-76F801538A48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56" operator="equal" id="{488766D4-5FF5-0348-987B-E9E381491006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55" operator="equal" id="{D60F2093-816B-5244-8ED7-8F5A1AD63272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4" operator="equal" id="{0ABC39BA-4810-4B46-8A7D-C0DB3FD4667D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3" operator="equal" id="{928279F5-A31C-1944-BAD6-B15371D6937D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52" operator="equal" id="{37307444-C8D3-E646-BE42-F43D4E358167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9" operator="equal" id="{A4A85C73-D1C3-B944-BDA4-19F40D42E4FE}">
            <xm:f>'Original tracking table'!$C$38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48" operator="equal" id="{D3CA29AB-6CD2-384B-A3E3-DB1567E382FB}">
            <xm:f>'Original tracking table'!$C$39</xm:f>
            <x14:dxf>
              <fill>
                <patternFill>
                  <fgColor theme="9" tint="0.39994506668294322"/>
                  <bgColor rgb="FF92D050"/>
                </patternFill>
              </fill>
            </x14:dxf>
          </x14:cfRule>
          <x14:cfRule type="cellIs" priority="47" operator="equal" id="{26AF1369-AAE9-7147-B7A7-4319714F02D9}">
            <xm:f>'Original tracking table'!$C$42</xm:f>
            <x14:dxf>
              <font>
                <b val="0"/>
                <i val="0"/>
                <strike val="0"/>
                <u val="none"/>
              </font>
              <fill>
                <patternFill>
                  <fgColor rgb="FFFBDBA8"/>
                  <bgColor rgb="FFFBDBA8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cellIs" priority="46" operator="equal" id="{6E4DDF08-ACAA-894A-8AC7-A23A6BCBB895}">
            <xm:f>'Original tracking table'!$C$42</xm:f>
            <x14:dxf>
              <fill>
                <patternFill>
                  <bgColor rgb="FFFBDBA8"/>
                </patternFill>
              </fill>
            </x14:dxf>
          </x14:cfRule>
          <x14:cfRule type="cellIs" priority="45" operator="equal" id="{621FD4AB-48EF-3949-8ED5-29355D9FE42C}">
            <xm:f>'Original tracking table'!$C$38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4" operator="equal" id="{6E5770EF-E8CC-5D4F-A13F-B87230B49E39}">
            <xm:f>'Original tracking table'!$C$39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3" operator="equal" id="{3E525BDA-2423-E840-A300-300D3C57E232}">
            <xm:f>'Original tracking table'!$C$40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42" operator="equal" id="{164439C4-C519-D24F-A14F-88315F45BC83}">
            <xm:f>'Original tracking table'!$C$41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AL25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AD16F2C-9C47-A647-B3E1-DE9521DFD16A}">
          <x14:formula1>
            <xm:f>'Original tracking table'!$C$37:$C$42</xm:f>
          </x14:formula1>
          <xm:sqref>D5:AE26 AF5 AF11 AG5:AL26</xm:sqref>
        </x14:dataValidation>
        <x14:dataValidation type="list" allowBlank="1" showInputMessage="1" showErrorMessage="1" xr:uid="{8711BE96-28E0-F844-B81E-966E56670D2D}">
          <x14:formula1>
            <xm:f>'Original tracking table'!$C$37:$C$43</xm:f>
          </x14:formula1>
          <xm:sqref>AF6:AF10 AF12:AF26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d1e46-8540-41f2-ba98-7fb70ad6426f">
      <Terms xmlns="http://schemas.microsoft.com/office/infopath/2007/PartnerControls"/>
    </lcf76f155ced4ddcb4097134ff3c332f>
    <TaxCatchAll xmlns="0a365e62-2294-430c-b258-bbf817a896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17AA7334B9B64A8742BE6A01FFB891" ma:contentTypeVersion="15" ma:contentTypeDescription="Crée un document." ma:contentTypeScope="" ma:versionID="61499f461a52a565eaf9033d5e8f516d">
  <xsd:schema xmlns:xsd="http://www.w3.org/2001/XMLSchema" xmlns:xs="http://www.w3.org/2001/XMLSchema" xmlns:p="http://schemas.microsoft.com/office/2006/metadata/properties" xmlns:ns2="4d1d1e46-8540-41f2-ba98-7fb70ad6426f" xmlns:ns3="0a365e62-2294-430c-b258-bbf817a896e1" targetNamespace="http://schemas.microsoft.com/office/2006/metadata/properties" ma:root="true" ma:fieldsID="9a42648fda4270ef7940f2d5b6c4c62c" ns2:_="" ns3:_="">
    <xsd:import namespace="4d1d1e46-8540-41f2-ba98-7fb70ad6426f"/>
    <xsd:import namespace="0a365e62-2294-430c-b258-bbf817a896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d1e46-8540-41f2-ba98-7fb70ad64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3286bb16-aab8-44c0-aa8c-3db2cd5234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65e62-2294-430c-b258-bbf817a896e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824a154-6f93-4782-b1e6-f3eaa1703341}" ma:internalName="TaxCatchAll" ma:showField="CatchAllData" ma:web="0a365e62-2294-430c-b258-bbf817a896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20A4DA-C68B-4A2A-9D0D-4FDC14B9EC5E}"/>
</file>

<file path=customXml/itemProps2.xml><?xml version="1.0" encoding="utf-8"?>
<ds:datastoreItem xmlns:ds="http://schemas.openxmlformats.org/officeDocument/2006/customXml" ds:itemID="{8C844BC9-5664-48DD-8D4D-4DEDD2D427BB}"/>
</file>

<file path=customXml/itemProps3.xml><?xml version="1.0" encoding="utf-8"?>
<ds:datastoreItem xmlns:ds="http://schemas.openxmlformats.org/officeDocument/2006/customXml" ds:itemID="{707ED330-E21D-40B7-A2F0-74D6C47CB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Chenlong WANG</dc:creator>
  <cp:keywords/>
  <dc:description/>
  <cp:lastModifiedBy/>
  <cp:revision/>
  <dcterms:created xsi:type="dcterms:W3CDTF">2026-02-03T07:14:14Z</dcterms:created>
  <dcterms:modified xsi:type="dcterms:W3CDTF">2026-06-09T03:08:07Z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0x0101005217AA7334B9B64A8742BE6A01FFB891</vt:lpwstr>
  </property>
  <property fmtid="{D5CDD505-2E9C-101B-9397-08002B2CF9AE}" pid="3" name="MediaServiceImageTags">
    <vt:lpwstr/>
  </property>
</Properties>
</file>