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24D041E6-E9C1-47AE-884E-6BE9BCD68F54}" xr6:coauthVersionLast="41" xr6:coauthVersionMax="41" xr10:uidLastSave="{00000000-0000-0000-0000-000000000000}"/>
  <bookViews>
    <workbookView xWindow="-120" yWindow="-120" windowWidth="20730" windowHeight="11040" firstSheet="6" activeTab="9"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 &amp; C Analysis" sheetId="13" r:id="rId11"/>
  </sheets>
  <definedNames>
    <definedName name="Slicer_Country">#N/A</definedName>
    <definedName name="Slicer_Month_Name">#N/A</definedName>
    <definedName name="Slicer_Year">#N/A</definedName>
    <definedName name="Table" localSheetId="8">'All_Measures (2)'!#REF!</definedName>
    <definedName name="Table" localSheetId="10">'P &amp; C Analysis'!#REF!</definedName>
    <definedName name="Table">'Analysis 1'!$T$2:$Z$6</definedName>
  </definedNames>
  <calcPr calcId="191029"/>
  <pivotCaches>
    <pivotCache cacheId="95" r:id="rId12"/>
    <pivotCache cacheId="125" r:id="rId13"/>
    <pivotCache cacheId="128" r:id="rId14"/>
    <pivotCache cacheId="131" r:id="rId15"/>
    <pivotCache cacheId="134" r:id="rId16"/>
    <pivotCache cacheId="140" r:id="rId17"/>
    <pivotCache cacheId="143" r:id="rId18"/>
    <pivotCache cacheId="146" r:id="rId19"/>
    <pivotCache cacheId="149" r:id="rId20"/>
    <pivotCache cacheId="152" r:id="rId21"/>
    <pivotCache cacheId="161" r:id="rId22"/>
    <pivotCache cacheId="164" r:id="rId23"/>
  </pivotCaches>
  <extLst>
    <ext xmlns:x14="http://schemas.microsoft.com/office/spreadsheetml/2009/9/main" uri="{876F7934-8845-4945-9796-88D515C7AA90}">
      <x14:pivotCaches>
        <pivotCache cacheId="54" r:id="rId24"/>
        <pivotCache cacheId="65" r:id="rId25"/>
      </x14:pivotCaches>
    </ext>
    <ext xmlns:x14="http://schemas.microsoft.com/office/spreadsheetml/2009/9/main" uri="{BBE1A952-AA13-448e-AADC-164F8A28A991}">
      <x14:slicerCaches>
        <x14:slicerCache r:id="rId26"/>
        <x14:slicerCache r:id="rId27"/>
        <x14:slicerCache r:id="rId2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AD8" i="13" l="1"/>
  <c r="AE8" i="13"/>
  <c r="AF8" i="13" s="1"/>
  <c r="AD9" i="13"/>
  <c r="AE9" i="13"/>
  <c r="AF9" i="13" s="1"/>
  <c r="AE7" i="13"/>
  <c r="AD7" i="13"/>
  <c r="X3" i="13"/>
  <c r="Y3" i="13"/>
  <c r="X4" i="13"/>
  <c r="Y4" i="13"/>
  <c r="X5" i="13"/>
  <c r="Y5" i="13"/>
  <c r="X6" i="13"/>
  <c r="Y6" i="13"/>
  <c r="X7" i="13"/>
  <c r="Y7" i="13"/>
  <c r="X8" i="13"/>
  <c r="Y8" i="13"/>
  <c r="X9" i="13"/>
  <c r="Y9" i="13"/>
  <c r="X10" i="13"/>
  <c r="Y10" i="13"/>
  <c r="X11" i="13"/>
  <c r="Y11" i="13"/>
  <c r="X12" i="13"/>
  <c r="Y12" i="13"/>
  <c r="Y2" i="13"/>
  <c r="X2" i="13"/>
  <c r="Z4" i="13"/>
  <c r="Z5" i="13"/>
  <c r="Z3" i="13"/>
  <c r="H803" i="13" l="1"/>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x15:oledbPr connection="Provider=Microsoft.Mashup.OleDb.1;Data Source=$Workbook$;Location=Dim_Customers;Extended Properties=&quot;&quot;">
            <x15:dbTables>
              <x15:dbTable name="Dim_Customers"/>
            </x15:dbTables>
          </x15:oledbPr>
        </x15:connection>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<sst xmlns="http://schemas.openxmlformats.org/spreadsheetml/2006/main" count="952" uniqueCount="888">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</sst>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5"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s>
  <fills count="7">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4">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cellXfs>
  <cellStyles count="1">
    <cellStyle name="Normal" xfId="0" builtinId="0"/>
  </cellStyles>
  <dxfs count="199">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4" formatCode="#,##0.00"/>
    </dxf>
    <dxf>
      <numFmt numFmtId="3" formatCode="#,##0"/>
    </dxf>
    <dxf>
      <numFmt numFmtId="3" formatCode="#,##0"/>
    </dxf>
    <dxf>
      <numFmt numFmtId="1"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numFmt numFmtId="166" formatCode="0,&quot;K&quot;"/>
    </dxf>
    <dxf>
      <numFmt numFmtId="165" formatCode="&quot;$ &quot;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4" formatCode="0.0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 formatCode="0"/>
    </dxf>
    <dxf>
      <numFmt numFmtId="3" formatCode="#,##0"/>
    </dxf>
    <dxf>
      <numFmt numFmtId="3" formatCode="#,##0"/>
    </dxf>
    <dxf>
      <numFmt numFmtId="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Light1 2" pivot="0" table="0" count="10" xr9:uid="{86CC9E5C-505A-434A-A8FB-7058EA3A5A5A}">
      <tableStyleElement type="wholeTable" dxfId="198"/>
      <tableStyleElement type="headerRow" dxfId="197"/>
    </tableStyle>
    <tableStyle name="SlicerStyleLight1 2 2" pivot="0" table="0" count="10" xr9:uid="{E6F40606-EDB6-4FC2-9DB3-2CE7712EA76E}">
      <tableStyleElement type="wholeTable" dxfId="196"/>
      <tableStyleElement type="headerRow" dxfId="195"/>
    </tableStyle>
  </tableStyles>
  <colors>
    <mruColors>
      <color rgb="FFFF6600"/>
      <color rgb="FF36D2D2"/>
      <color rgb="FFFBCC05"/>
      <color rgb="FFFF0000"/>
      <color rgb="FFFFFF00"/>
      <color rgb="FFFFFF66"/>
      <color rgb="FFA0E6FC"/>
      <color rgb="FFFAA000"/>
      <color rgb="FF335BC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26" Type="http://schemas.microsoft.com/office/2007/relationships/slicerCache" Target="slicerCaches/slicerCache1.xml"/><Relationship Id="rId39" Type="http://schemas.openxmlformats.org/officeDocument/2006/relationships/customXml" Target="../customXml/item5.xml"/><Relationship Id="rId21" Type="http://schemas.openxmlformats.org/officeDocument/2006/relationships/pivotCacheDefinition" Target="pivotCache/pivotCacheDefinition10.xml"/><Relationship Id="rId34" Type="http://schemas.openxmlformats.org/officeDocument/2006/relationships/calcChain" Target="calcChain.xml"/><Relationship Id="rId42" Type="http://schemas.openxmlformats.org/officeDocument/2006/relationships/customXml" Target="../customXml/item8.xml"/><Relationship Id="rId47" Type="http://schemas.openxmlformats.org/officeDocument/2006/relationships/customXml" Target="../customXml/item13.xml"/><Relationship Id="rId50" Type="http://schemas.openxmlformats.org/officeDocument/2006/relationships/customXml" Target="../customXml/item16.xml"/><Relationship Id="rId55" Type="http://schemas.openxmlformats.org/officeDocument/2006/relationships/customXml" Target="../customXml/item21.xml"/><Relationship Id="rId63" Type="http://schemas.openxmlformats.org/officeDocument/2006/relationships/customXml" Target="../customXml/item29.xml"/><Relationship Id="rId68" Type="http://schemas.openxmlformats.org/officeDocument/2006/relationships/customXml" Target="../customXml/item34.xml"/><Relationship Id="rId76" Type="http://schemas.openxmlformats.org/officeDocument/2006/relationships/customXml" Target="../customXml/item42.xml"/><Relationship Id="rId7" Type="http://schemas.openxmlformats.org/officeDocument/2006/relationships/worksheet" Target="worksheets/sheet7.xml"/><Relationship Id="rId71" Type="http://schemas.openxmlformats.org/officeDocument/2006/relationships/customXml" Target="../customXml/item3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pivotCacheDefinition" Target="pivotCache/pivotCacheDefinition13.xml"/><Relationship Id="rId32" Type="http://schemas.openxmlformats.org/officeDocument/2006/relationships/sharedStrings" Target="sharedStrings.xml"/><Relationship Id="rId37" Type="http://schemas.openxmlformats.org/officeDocument/2006/relationships/customXml" Target="../customXml/item3.xml"/><Relationship Id="rId40" Type="http://schemas.openxmlformats.org/officeDocument/2006/relationships/customXml" Target="../customXml/item6.xml"/><Relationship Id="rId45" Type="http://schemas.openxmlformats.org/officeDocument/2006/relationships/customXml" Target="../customXml/item11.xml"/><Relationship Id="rId53" Type="http://schemas.openxmlformats.org/officeDocument/2006/relationships/customXml" Target="../customXml/item19.xml"/><Relationship Id="rId58" Type="http://schemas.openxmlformats.org/officeDocument/2006/relationships/customXml" Target="../customXml/item24.xml"/><Relationship Id="rId66" Type="http://schemas.openxmlformats.org/officeDocument/2006/relationships/customXml" Target="../customXml/item32.xml"/><Relationship Id="rId74" Type="http://schemas.openxmlformats.org/officeDocument/2006/relationships/customXml" Target="../customXml/item40.xml"/><Relationship Id="rId79" Type="http://schemas.openxmlformats.org/officeDocument/2006/relationships/customXml" Target="../customXml/item45.xml"/><Relationship Id="rId5" Type="http://schemas.openxmlformats.org/officeDocument/2006/relationships/worksheet" Target="worksheets/sheet5.xml"/><Relationship Id="rId61" Type="http://schemas.openxmlformats.org/officeDocument/2006/relationships/customXml" Target="../customXml/item27.xml"/><Relationship Id="rId82" Type="http://schemas.openxmlformats.org/officeDocument/2006/relationships/customXml" Target="../customXml/item48.xml"/><Relationship Id="rId10" Type="http://schemas.openxmlformats.org/officeDocument/2006/relationships/worksheet" Target="worksheets/sheet10.xml"/><Relationship Id="rId19" Type="http://schemas.openxmlformats.org/officeDocument/2006/relationships/pivotCacheDefinition" Target="pivotCache/pivotCacheDefinition8.xml"/><Relationship Id="rId31" Type="http://schemas.openxmlformats.org/officeDocument/2006/relationships/styles" Target="styles.xml"/><Relationship Id="rId44" Type="http://schemas.openxmlformats.org/officeDocument/2006/relationships/customXml" Target="../customXml/item10.xml"/><Relationship Id="rId52" Type="http://schemas.openxmlformats.org/officeDocument/2006/relationships/customXml" Target="../customXml/item18.xml"/><Relationship Id="rId60" Type="http://schemas.openxmlformats.org/officeDocument/2006/relationships/customXml" Target="../customXml/item26.xml"/><Relationship Id="rId65" Type="http://schemas.openxmlformats.org/officeDocument/2006/relationships/customXml" Target="../customXml/item31.xml"/><Relationship Id="rId73" Type="http://schemas.openxmlformats.org/officeDocument/2006/relationships/customXml" Target="../customXml/item39.xml"/><Relationship Id="rId78" Type="http://schemas.openxmlformats.org/officeDocument/2006/relationships/customXml" Target="../customXml/item44.xml"/><Relationship Id="rId81" Type="http://schemas.openxmlformats.org/officeDocument/2006/relationships/customXml" Target="../customXml/item4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pivotCacheDefinition" Target="pivotCache/pivotCacheDefinition11.xml"/><Relationship Id="rId27" Type="http://schemas.microsoft.com/office/2007/relationships/slicerCache" Target="slicerCaches/slicerCache2.xml"/><Relationship Id="rId30" Type="http://schemas.openxmlformats.org/officeDocument/2006/relationships/connections" Target="connections.xml"/><Relationship Id="rId35" Type="http://schemas.openxmlformats.org/officeDocument/2006/relationships/customXml" Target="../customXml/item1.xml"/><Relationship Id="rId43" Type="http://schemas.openxmlformats.org/officeDocument/2006/relationships/customXml" Target="../customXml/item9.xml"/><Relationship Id="rId48" Type="http://schemas.openxmlformats.org/officeDocument/2006/relationships/customXml" Target="../customXml/item14.xml"/><Relationship Id="rId56" Type="http://schemas.openxmlformats.org/officeDocument/2006/relationships/customXml" Target="../customXml/item22.xml"/><Relationship Id="rId64" Type="http://schemas.openxmlformats.org/officeDocument/2006/relationships/customXml" Target="../customXml/item30.xml"/><Relationship Id="rId69" Type="http://schemas.openxmlformats.org/officeDocument/2006/relationships/customXml" Target="../customXml/item35.xml"/><Relationship Id="rId77" Type="http://schemas.openxmlformats.org/officeDocument/2006/relationships/customXml" Target="../customXml/item43.xml"/><Relationship Id="rId8" Type="http://schemas.openxmlformats.org/officeDocument/2006/relationships/worksheet" Target="worksheets/sheet8.xml"/><Relationship Id="rId51" Type="http://schemas.openxmlformats.org/officeDocument/2006/relationships/customXml" Target="../customXml/item17.xml"/><Relationship Id="rId72" Type="http://schemas.openxmlformats.org/officeDocument/2006/relationships/customXml" Target="../customXml/item38.xml"/><Relationship Id="rId80" Type="http://schemas.openxmlformats.org/officeDocument/2006/relationships/customXml" Target="../customXml/item46.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pivotCacheDefinition" Target="pivotCache/pivotCacheDefinition14.xml"/><Relationship Id="rId33" Type="http://schemas.openxmlformats.org/officeDocument/2006/relationships/powerPivotData" Target="model/item.data"/><Relationship Id="rId38" Type="http://schemas.openxmlformats.org/officeDocument/2006/relationships/customXml" Target="../customXml/item4.xml"/><Relationship Id="rId46" Type="http://schemas.openxmlformats.org/officeDocument/2006/relationships/customXml" Target="../customXml/item12.xml"/><Relationship Id="rId59" Type="http://schemas.openxmlformats.org/officeDocument/2006/relationships/customXml" Target="../customXml/item25.xml"/><Relationship Id="rId67" Type="http://schemas.openxmlformats.org/officeDocument/2006/relationships/customXml" Target="../customXml/item33.xml"/><Relationship Id="rId20" Type="http://schemas.openxmlformats.org/officeDocument/2006/relationships/pivotCacheDefinition" Target="pivotCache/pivotCacheDefinition9.xml"/><Relationship Id="rId41" Type="http://schemas.openxmlformats.org/officeDocument/2006/relationships/customXml" Target="../customXml/item7.xml"/><Relationship Id="rId54" Type="http://schemas.openxmlformats.org/officeDocument/2006/relationships/customXml" Target="../customXml/item20.xml"/><Relationship Id="rId62" Type="http://schemas.openxmlformats.org/officeDocument/2006/relationships/customXml" Target="../customXml/item28.xml"/><Relationship Id="rId70" Type="http://schemas.openxmlformats.org/officeDocument/2006/relationships/customXml" Target="../customXml/item36.xml"/><Relationship Id="rId75" Type="http://schemas.openxmlformats.org/officeDocument/2006/relationships/customXml" Target="../customXml/item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4.xml"/><Relationship Id="rId23" Type="http://schemas.openxmlformats.org/officeDocument/2006/relationships/pivotCacheDefinition" Target="pivotCache/pivotCacheDefinition12.xml"/><Relationship Id="rId28" Type="http://schemas.microsoft.com/office/2007/relationships/slicerCache" Target="slicerCaches/slicerCache3.xml"/><Relationship Id="rId36" Type="http://schemas.openxmlformats.org/officeDocument/2006/relationships/customXml" Target="../customXml/item2.xml"/><Relationship Id="rId49" Type="http://schemas.openxmlformats.org/officeDocument/2006/relationships/customXml" Target="../customXml/item15.xml"/><Relationship Id="rId57"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2024</c:v>
                </c:pt>
                <c:pt idx="1">
                  <c:v>0</c:v>
                </c:pt>
                <c:pt idx="2">
                  <c:v>0</c:v>
                </c:pt>
                <c:pt idx="3">
                  <c:v>0</c:v>
                </c:pt>
              </c:numCache>
            </c:numRef>
          </c:cat>
          <c:val>
            <c:numRef>
              <c:f>'Analysis 1'!$E$17:$E$20</c:f>
              <c:numCache>
                <c:formatCode>General</c:formatCode>
                <c:ptCount val="4"/>
                <c:pt idx="0">
                  <c:v>2024</c:v>
                </c:pt>
                <c:pt idx="1">
                  <c:v>0</c:v>
                </c:pt>
                <c:pt idx="2">
                  <c:v>0</c:v>
                </c:pt>
                <c:pt idx="3">
                  <c:v>0</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Revenue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2024</c:v>
                </c:pt>
                <c:pt idx="1">
                  <c:v>0</c:v>
                </c:pt>
                <c:pt idx="2">
                  <c:v>0</c:v>
                </c:pt>
                <c:pt idx="3">
                  <c:v>0</c:v>
                </c:pt>
              </c:numCache>
            </c:numRef>
          </c:cat>
          <c:val>
            <c:numRef>
              <c:f>'Analysis 1'!$F$17:$F$20</c:f>
              <c:numCache>
                <c:formatCode>""0.0,,"M"</c:formatCode>
                <c:ptCount val="4"/>
                <c:pt idx="0">
                  <c:v>39421523.770000003</c:v>
                </c:pt>
                <c:pt idx="1">
                  <c:v>0</c:v>
                </c:pt>
                <c:pt idx="2">
                  <c:v>0</c:v>
                </c:pt>
                <c:pt idx="3">
                  <c:v>0</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39421523.770000003</c:v>
                </c:pt>
                <c:pt idx="1">
                  <c:v>0</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Revenue</c:v>
                </c:pt>
              </c:strCache>
            </c:strRef>
          </c:tx>
          <c:spPr>
            <a:ln w="12700" cap="rnd">
              <a:solidFill>
                <a:schemeClr val="accent3"/>
              </a:solidFill>
              <a:round/>
            </a:ln>
            <a:effectLst/>
          </c:spPr>
          <c:marker>
            <c:symbol val="none"/>
          </c:marker>
          <c:val>
            <c:numRef>
              <c:f>'Analysis 1'!$G$17:$G$20</c:f>
              <c:numCache>
                <c:formatCode>#,##0</c:formatCode>
                <c:ptCount val="4"/>
                <c:pt idx="0">
                  <c:v>9855380.9425000008</c:v>
                </c:pt>
                <c:pt idx="1">
                  <c:v>9855380.9425000008</c:v>
                </c:pt>
                <c:pt idx="2">
                  <c:v>9855380.9425000008</c:v>
                </c:pt>
                <c:pt idx="3">
                  <c:v>9855380.9425000008</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3558517.85</c:v>
                </c:pt>
                <c:pt idx="1">
                  <c:v>3164075.52</c:v>
                </c:pt>
                <c:pt idx="2">
                  <c:v>3471630.81</c:v>
                </c:pt>
                <c:pt idx="3">
                  <c:v>3383944.23</c:v>
                </c:pt>
                <c:pt idx="4">
                  <c:v>3573877.88</c:v>
                </c:pt>
                <c:pt idx="5">
                  <c:v>3370641.06</c:v>
                </c:pt>
                <c:pt idx="6">
                  <c:v>3506979.37</c:v>
                </c:pt>
                <c:pt idx="7">
                  <c:v>3414658.93</c:v>
                </c:pt>
                <c:pt idx="8">
                  <c:v>3329389.06</c:v>
                </c:pt>
                <c:pt idx="9">
                  <c:v>3487179.98</c:v>
                </c:pt>
                <c:pt idx="10">
                  <c:v>3395527.07</c:v>
                </c:pt>
                <c:pt idx="11">
                  <c:v>3530210.8</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Tue</c:v>
                </c:pt>
                <c:pt idx="1">
                  <c:v>Fri</c:v>
                </c:pt>
                <c:pt idx="2">
                  <c:v>Mon</c:v>
                </c:pt>
                <c:pt idx="3">
                  <c:v>Wed</c:v>
                </c:pt>
                <c:pt idx="4">
                  <c:v>Thu</c:v>
                </c:pt>
                <c:pt idx="5">
                  <c:v>Sun</c:v>
                </c:pt>
                <c:pt idx="6">
                  <c:v>Sat</c:v>
                </c:pt>
              </c:strCache>
            </c:strRef>
          </c:cat>
          <c:val>
            <c:numRef>
              <c:f>'All_Measures (2)'!$R$4:$R$10</c:f>
              <c:numCache>
                <c:formatCode>""0.00,,"M"</c:formatCode>
                <c:ptCount val="7"/>
                <c:pt idx="0">
                  <c:v>5994718.9699999997</c:v>
                </c:pt>
                <c:pt idx="1">
                  <c:v>5959895.6100000003</c:v>
                </c:pt>
                <c:pt idx="2">
                  <c:v>5935091.5800000001</c:v>
                </c:pt>
                <c:pt idx="3">
                  <c:v>5882638.0700000003</c:v>
                </c:pt>
                <c:pt idx="4">
                  <c:v>5832688.5899999999</c:v>
                </c:pt>
                <c:pt idx="5">
                  <c:v>5799849.5999999996</c:v>
                </c:pt>
                <c:pt idx="6">
                  <c:v>5781750.1399999997</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5994718.9699999997</c:v>
                </c:pt>
                <c:pt idx="1">
                  <c:v>5959895.6100000003</c:v>
                </c:pt>
                <c:pt idx="2">
                  <c:v>5935091.5800000001</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29605032.82</c:v>
                </c:pt>
                <c:pt idx="1">
                  <c:v>11581599.74</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 &amp; C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 &amp; C Analysis'!$H$3:$H$7</c:f>
              <c:strCache>
                <c:ptCount val="5"/>
                <c:pt idx="0">
                  <c:v>Men Product 599</c:v>
                </c:pt>
                <c:pt idx="1">
                  <c:v>Women Product 531</c:v>
                </c:pt>
                <c:pt idx="2">
                  <c:v>Laptops Product 340</c:v>
                </c:pt>
                <c:pt idx="3">
                  <c:v>Beverages Product 18</c:v>
                </c:pt>
                <c:pt idx="4">
                  <c:v>Phones Product 245</c:v>
                </c:pt>
              </c:strCache>
            </c:strRef>
          </c:cat>
          <c:val>
            <c:numRef>
              <c:f>'P &amp; C Analysis'!$I$3:$I$7</c:f>
              <c:numCache>
                <c:formatCode>0,"K"</c:formatCode>
                <c:ptCount val="5"/>
                <c:pt idx="0">
                  <c:v>215670.52</c:v>
                </c:pt>
                <c:pt idx="1">
                  <c:v>189857.82</c:v>
                </c:pt>
                <c:pt idx="2">
                  <c:v>178962.68</c:v>
                </c:pt>
                <c:pt idx="3">
                  <c:v>177222.48</c:v>
                </c:pt>
                <c:pt idx="4">
                  <c:v>174273.21</c:v>
                </c:pt>
              </c:numCache>
            </c:numRef>
          </c:val>
          <c:extLst>
            <c:ext xmlns:c16="http://schemas.microsoft.com/office/drawing/2014/chart" uri="{C3380CC4-5D6E-409C-BE32-E72D297353CC}">
              <c16:uniqueId val="{00000000-596B-4576-924F-FF101DAFF489}"/>
            </c:ext>
          </c:extLst>
        </c:ser>
        <c:ser>
          <c:idx val="1"/>
          <c:order val="1"/>
          <c:tx>
            <c:strRef>
              <c:f>'P &amp; C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 &amp; C Analysis'!$H$3:$H$7</c:f>
              <c:strCache>
                <c:ptCount val="5"/>
                <c:pt idx="0">
                  <c:v>Men Product 599</c:v>
                </c:pt>
                <c:pt idx="1">
                  <c:v>Women Product 531</c:v>
                </c:pt>
                <c:pt idx="2">
                  <c:v>Laptops Product 340</c:v>
                </c:pt>
                <c:pt idx="3">
                  <c:v>Beverages Product 18</c:v>
                </c:pt>
                <c:pt idx="4">
                  <c:v>Phones Product 245</c:v>
                </c:pt>
              </c:strCache>
            </c:strRef>
          </c:cat>
          <c:val>
            <c:numRef>
              <c:f>'P &amp; C Analysis'!$J$3:$J$7</c:f>
              <c:numCache>
                <c:formatCode>0,"K"</c:formatCode>
                <c:ptCount val="5"/>
                <c:pt idx="0">
                  <c:v>215670.52</c:v>
                </c:pt>
                <c:pt idx="1">
                  <c:v>189857.82</c:v>
                </c:pt>
                <c:pt idx="2">
                  <c:v>178962.68</c:v>
                </c:pt>
                <c:pt idx="3">
                  <c:v>177222.48</c:v>
                </c:pt>
                <c:pt idx="4">
                  <c:v>174273.21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 &amp; C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 &amp; C Analysis'!$L$2:$L$3</c:f>
              <c:strCache>
                <c:ptCount val="2"/>
                <c:pt idx="0">
                  <c:v>Top-5</c:v>
                </c:pt>
                <c:pt idx="1">
                  <c:v>Others</c:v>
                </c:pt>
              </c:strCache>
            </c:strRef>
          </c:cat>
          <c:val>
            <c:numRef>
              <c:f>'P &amp; C Analysis'!$M$2:$M$3</c:f>
              <c:numCache>
                <c:formatCode>""0.00,,"M"</c:formatCode>
                <c:ptCount val="2"/>
                <c:pt idx="0">
                  <c:v>935986.71</c:v>
                </c:pt>
                <c:pt idx="1">
                  <c:v>40250645.850000009</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 &amp; C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 &amp; C Analysis'!$X$3:$X$12</c:f>
              <c:strCache>
                <c:ptCount val="10"/>
                <c:pt idx="0">
                  <c:v>Adidas</c:v>
                </c:pt>
                <c:pt idx="1">
                  <c:v>Sony</c:v>
                </c:pt>
                <c:pt idx="2">
                  <c:v>Dell</c:v>
                </c:pt>
                <c:pt idx="3">
                  <c:v>Nestle</c:v>
                </c:pt>
                <c:pt idx="4">
                  <c:v>LG</c:v>
                </c:pt>
                <c:pt idx="5">
                  <c:v>Coca-Cola</c:v>
                </c:pt>
                <c:pt idx="6">
                  <c:v>Apple</c:v>
                </c:pt>
                <c:pt idx="7">
                  <c:v>HP</c:v>
                </c:pt>
                <c:pt idx="8">
                  <c:v>Samsung</c:v>
                </c:pt>
                <c:pt idx="9">
                  <c:v>Nike</c:v>
                </c:pt>
              </c:strCache>
            </c:strRef>
          </c:cat>
          <c:val>
            <c:numRef>
              <c:f>'P &amp; C Analysis'!$Y$3:$Y$12</c:f>
              <c:numCache>
                <c:formatCode>""0.0,,"M"</c:formatCode>
                <c:ptCount val="10"/>
                <c:pt idx="0">
                  <c:v>4722160.0199999996</c:v>
                </c:pt>
                <c:pt idx="1">
                  <c:v>4540892.6399999997</c:v>
                </c:pt>
                <c:pt idx="2">
                  <c:v>4411573.49</c:v>
                </c:pt>
                <c:pt idx="3">
                  <c:v>4239260.2</c:v>
                </c:pt>
                <c:pt idx="4">
                  <c:v>4225507.8600000003</c:v>
                </c:pt>
                <c:pt idx="5">
                  <c:v>4212724.41</c:v>
                </c:pt>
                <c:pt idx="6">
                  <c:v>4063033.6</c:v>
                </c:pt>
                <c:pt idx="7">
                  <c:v>3955030.64</c:v>
                </c:pt>
                <c:pt idx="8">
                  <c:v>3549751.14</c:v>
                </c:pt>
                <c:pt idx="9">
                  <c:v>3266698.56</c:v>
                </c:pt>
              </c:numCache>
            </c:numRef>
          </c:val>
          <c:extLst>
            <c:ext xmlns:c16="http://schemas.microsoft.com/office/drawing/2014/chart" uri="{C3380CC4-5D6E-409C-BE32-E72D297353CC}">
              <c16:uniqueId val="{00000000-45B4-4BAC-8976-CEF0AF1A6663}"/>
            </c:ext>
          </c:extLst>
        </c:ser>
        <c:ser>
          <c:idx val="1"/>
          <c:order val="1"/>
          <c:tx>
            <c:strRef>
              <c:f>'P &amp; C Analysis'!$Z$2</c:f>
              <c:strCache>
                <c:ptCount val="1"/>
                <c:pt idx="0">
                  <c:v>Highlight</c:v>
                </c:pt>
              </c:strCache>
            </c:strRef>
          </c:tx>
          <c:spPr>
            <a:solidFill>
              <a:srgbClr val="36D2D2"/>
            </a:solidFill>
            <a:ln>
              <a:noFill/>
            </a:ln>
            <a:effectLst/>
          </c:spPr>
          <c:invertIfNegative val="0"/>
          <c:cat>
            <c:strRef>
              <c:f>'P &amp; C Analysis'!$X$3:$X$12</c:f>
              <c:strCache>
                <c:ptCount val="10"/>
                <c:pt idx="0">
                  <c:v>Adidas</c:v>
                </c:pt>
                <c:pt idx="1">
                  <c:v>Sony</c:v>
                </c:pt>
                <c:pt idx="2">
                  <c:v>Dell</c:v>
                </c:pt>
                <c:pt idx="3">
                  <c:v>Nestle</c:v>
                </c:pt>
                <c:pt idx="4">
                  <c:v>LG</c:v>
                </c:pt>
                <c:pt idx="5">
                  <c:v>Coca-Cola</c:v>
                </c:pt>
                <c:pt idx="6">
                  <c:v>Apple</c:v>
                </c:pt>
                <c:pt idx="7">
                  <c:v>HP</c:v>
                </c:pt>
                <c:pt idx="8">
                  <c:v>Samsung</c:v>
                </c:pt>
                <c:pt idx="9">
                  <c:v>Nike</c:v>
                </c:pt>
              </c:strCache>
            </c:strRef>
          </c:cat>
          <c:val>
            <c:numRef>
              <c:f>'P &amp; C Analysis'!$Z$3:$Z$12</c:f>
              <c:numCache>
                <c:formatCode>General</c:formatCode>
                <c:ptCount val="10"/>
                <c:pt idx="0">
                  <c:v>4722160.0199999996</c:v>
                </c:pt>
                <c:pt idx="1">
                  <c:v>4722160.0199999996</c:v>
                </c:pt>
                <c:pt idx="2">
                  <c:v>4722160.0199999996</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 &amp; C Analysis'!$AG$7</c:f>
              <c:strCache>
                <c:ptCount val="1"/>
                <c:pt idx="0">
                  <c:v>Max Value</c:v>
                </c:pt>
              </c:strCache>
            </c:strRef>
          </c:tx>
          <c:spPr>
            <a:solidFill>
              <a:schemeClr val="bg1">
                <a:lumMod val="85000"/>
              </a:schemeClr>
            </a:solidFill>
            <a:ln>
              <a:noFill/>
            </a:ln>
            <a:effectLst/>
          </c:spPr>
          <c:invertIfNegative val="0"/>
          <c:xVal>
            <c:strRef>
              <c:f>'P &amp; C Analysis'!$AD$8:$AD$9</c:f>
              <c:strCache>
                <c:ptCount val="2"/>
                <c:pt idx="0">
                  <c:v>Expensive</c:v>
                </c:pt>
                <c:pt idx="1">
                  <c:v>Less Expensive</c:v>
                </c:pt>
              </c:strCache>
            </c:strRef>
          </c:xVal>
          <c:yVal>
            <c:numRef>
              <c:f>'P &amp; C Analysis'!$AH$8:$AH$9</c:f>
              <c:numCache>
                <c:formatCode>General</c:formatCode>
                <c:ptCount val="2"/>
                <c:pt idx="0">
                  <c:v>0.7</c:v>
                </c:pt>
                <c:pt idx="1">
                  <c:v>0.7</c:v>
                </c:pt>
              </c:numCache>
            </c:numRef>
          </c:yVal>
          <c:bubbleSize>
            <c:numRef>
              <c:f>'P &amp; C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 &amp; C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 &amp; C Analysis'!$AD$8:$AD$9</c:f>
              <c:strCache>
                <c:ptCount val="2"/>
                <c:pt idx="0">
                  <c:v>Expensive</c:v>
                </c:pt>
                <c:pt idx="1">
                  <c:v>Less Expensive</c:v>
                </c:pt>
              </c:strCache>
            </c:strRef>
          </c:xVal>
          <c:yVal>
            <c:numRef>
              <c:f>'P &amp; C Analysis'!$AH$8:$AH$9</c:f>
              <c:numCache>
                <c:formatCode>General</c:formatCode>
                <c:ptCount val="2"/>
                <c:pt idx="0">
                  <c:v>0.7</c:v>
                </c:pt>
                <c:pt idx="1">
                  <c:v>0.7</c:v>
                </c:pt>
              </c:numCache>
            </c:numRef>
          </c:yVal>
          <c:bubbleSize>
            <c:numRef>
              <c:f>'P &amp; C Analysis'!$AF$8:$AF$9</c:f>
              <c:numCache>
                <c:formatCode>0.00%</c:formatCode>
                <c:ptCount val="2"/>
                <c:pt idx="0">
                  <c:v>0.95179466475906527</c:v>
                </c:pt>
                <c:pt idx="1">
                  <c:v>4.8205335240934781E-2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F$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8.gif"/><Relationship Id="rId7"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100.0%</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Revenue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9,855,381</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Revenue</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+100.00%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-1.27%</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-0.51%</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+1.10%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-0.49%</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2024</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Dec</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25.89%</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43.44%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71.88%</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10.19M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10.33M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10.25M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10.41M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396307</xdr:colOff>
      <xdr:row>44</xdr:row>
      <xdr:rowOff>107156</xdr:rowOff>
    </xdr:to>
    <mc:AlternateContent xmlns:mc="http://schemas.openxmlformats.org/markup-compatibility/2006">
      <mc:Choice xmlns:a14="http://schemas.microsoft.com/office/drawing/2010/main"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0660512" y="6655594"/>
              <a:ext cx="6880795"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102393</xdr:colOff>
      <xdr:row>1</xdr:row>
      <xdr:rowOff>35719</xdr:rowOff>
    </xdr:from>
    <xdr:to>
      <xdr:col>6</xdr:col>
      <xdr:colOff>571499</xdr:colOff>
      <xdr:row>3</xdr:row>
      <xdr:rowOff>76200</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02393" y="226219"/>
          <a:ext cx="4112419"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4</xdr:row>
      <xdr:rowOff>15875</xdr:rowOff>
    </xdr:from>
    <xdr:to>
      <xdr:col>11</xdr:col>
      <xdr:colOff>16934</xdr:colOff>
      <xdr:row>20</xdr:row>
      <xdr:rowOff>108857</xdr:rowOff>
    </xdr:to>
    <xdr:sp macro="" textlink="">
      <xdr:nvSpPr>
        <xdr:cNvPr id="18" name="Rectangle: Rounded Corners 17">
          <a:extLst>
            <a:ext uri="{FF2B5EF4-FFF2-40B4-BE49-F238E27FC236}">
              <a16:creationId xmlns:a16="http://schemas.microsoft.com/office/drawing/2014/main" id="{75370367-725D-4F7A-A5B2-7029E2A8F887}"/>
            </a:ext>
          </a:extLst>
        </xdr:cNvPr>
        <xdr:cNvSpPr/>
      </xdr:nvSpPr>
      <xdr:spPr>
        <a:xfrm>
          <a:off x="306387" y="777875"/>
          <a:ext cx="641614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4</xdr:row>
      <xdr:rowOff>30842</xdr:rowOff>
    </xdr:from>
    <xdr:to>
      <xdr:col>14</xdr:col>
      <xdr:colOff>585107</xdr:colOff>
      <xdr:row>20</xdr:row>
      <xdr:rowOff>123824</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792842"/>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0</xdr:row>
      <xdr:rowOff>0</xdr:rowOff>
    </xdr:from>
    <xdr:to>
      <xdr:col>7</xdr:col>
      <xdr:colOff>146843</xdr:colOff>
      <xdr:row>2</xdr:row>
      <xdr:rowOff>40481</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0"/>
          <a:ext cx="4088606"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6</xdr:row>
      <xdr:rowOff>27214</xdr:rowOff>
    </xdr:from>
    <xdr:to>
      <xdr:col>8</xdr:col>
      <xdr:colOff>81643</xdr:colOff>
      <xdr:row>19</xdr:row>
      <xdr:rowOff>151039</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11</xdr:row>
      <xdr:rowOff>33867</xdr:rowOff>
    </xdr:from>
    <xdr:to>
      <xdr:col>9</xdr:col>
      <xdr:colOff>592667</xdr:colOff>
      <xdr:row>13</xdr:row>
      <xdr:rowOff>74348</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36634" y="2129367"/>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11</xdr:row>
      <xdr:rowOff>103785</xdr:rowOff>
    </xdr:from>
    <xdr:to>
      <xdr:col>9</xdr:col>
      <xdr:colOff>178405</xdr:colOff>
      <xdr:row>19</xdr:row>
      <xdr:rowOff>2350</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13</xdr:row>
      <xdr:rowOff>50801</xdr:rowOff>
    </xdr:from>
    <xdr:to>
      <xdr:col>7</xdr:col>
      <xdr:colOff>476252</xdr:colOff>
      <xdr:row>17</xdr:row>
      <xdr:rowOff>81405</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64517" y="2527301"/>
          <a:ext cx="778935"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13</xdr:row>
      <xdr:rowOff>29633</xdr:rowOff>
    </xdr:from>
    <xdr:to>
      <xdr:col>10</xdr:col>
      <xdr:colOff>52917</xdr:colOff>
      <xdr:row>14</xdr:row>
      <xdr:rowOff>152663</xdr:rowOff>
    </xdr:to>
    <xdr:sp macro="" textlink="'P &amp; C Analysis'!N2">
      <xdr:nvSpPr>
        <xdr:cNvPr id="9" name="TextBox 8">
          <a:extLst>
            <a:ext uri="{FF2B5EF4-FFF2-40B4-BE49-F238E27FC236}">
              <a16:creationId xmlns:a16="http://schemas.microsoft.com/office/drawing/2014/main" id="{00000000-0008-0000-0900-000009000000}"/>
            </a:ext>
          </a:extLst>
        </xdr:cNvPr>
        <xdr:cNvSpPr txBox="1"/>
      </xdr:nvSpPr>
      <xdr:spPr>
        <a:xfrm>
          <a:off x="5321299" y="2506133"/>
          <a:ext cx="8276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2.27%</a:t>
          </a:fld>
          <a:endParaRPr lang="en-KE" sz="1800" b="1" i="0" u="none" strike="noStrike">
            <a:solidFill>
              <a:srgbClr val="36D2D2"/>
            </a:solidFill>
            <a:latin typeface="Calibri"/>
            <a:ea typeface="+mn-ea"/>
            <a:cs typeface="Calibri"/>
          </a:endParaRPr>
        </a:p>
      </xdr:txBody>
    </xdr:sp>
    <xdr:clientData/>
  </xdr:twoCellAnchor>
  <xdr:twoCellAnchor>
    <xdr:from>
      <xdr:col>0</xdr:col>
      <xdr:colOff>601435</xdr:colOff>
      <xdr:row>4</xdr:row>
      <xdr:rowOff>114300</xdr:rowOff>
    </xdr:from>
    <xdr:to>
      <xdr:col>5</xdr:col>
      <xdr:colOff>137165</xdr:colOff>
      <xdr:row>6</xdr:row>
      <xdr:rowOff>154781</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01435" y="876300"/>
          <a:ext cx="260489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353484</xdr:colOff>
      <xdr:row>15</xdr:row>
      <xdr:rowOff>20109</xdr:rowOff>
    </xdr:from>
    <xdr:to>
      <xdr:col>9</xdr:col>
      <xdr:colOff>586317</xdr:colOff>
      <xdr:row>17</xdr:row>
      <xdr:rowOff>60590</xdr:rowOff>
    </xdr:to>
    <xdr:sp macro="" textlink="'P &amp; C Analysis'!L3">
      <xdr:nvSpPr>
        <xdr:cNvPr id="12" name="TextBox 11">
          <a:extLst>
            <a:ext uri="{FF2B5EF4-FFF2-40B4-BE49-F238E27FC236}">
              <a16:creationId xmlns:a16="http://schemas.microsoft.com/office/drawing/2014/main" id="{00000000-0008-0000-0900-00000C000000}"/>
            </a:ext>
          </a:extLst>
        </xdr:cNvPr>
        <xdr:cNvSpPr txBox="1"/>
      </xdr:nvSpPr>
      <xdr:spPr>
        <a:xfrm>
          <a:off x="5230284" y="2877609"/>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16</xdr:row>
      <xdr:rowOff>142875</xdr:rowOff>
    </xdr:from>
    <xdr:to>
      <xdr:col>9</xdr:col>
      <xdr:colOff>607484</xdr:colOff>
      <xdr:row>18</xdr:row>
      <xdr:rowOff>75405</xdr:rowOff>
    </xdr:to>
    <xdr:sp macro="" textlink="'P &amp; C Analysis'!N3">
      <xdr:nvSpPr>
        <xdr:cNvPr id="13" name="TextBox 12">
          <a:extLst>
            <a:ext uri="{FF2B5EF4-FFF2-40B4-BE49-F238E27FC236}">
              <a16:creationId xmlns:a16="http://schemas.microsoft.com/office/drawing/2014/main" id="{00000000-0008-0000-0900-00000D000000}"/>
            </a:ext>
          </a:extLst>
        </xdr:cNvPr>
        <xdr:cNvSpPr txBox="1"/>
      </xdr:nvSpPr>
      <xdr:spPr>
        <a:xfrm>
          <a:off x="5367866" y="3190875"/>
          <a:ext cx="7260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97.73%</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12</xdr:row>
      <xdr:rowOff>8466</xdr:rowOff>
    </xdr:from>
    <xdr:to>
      <xdr:col>8</xdr:col>
      <xdr:colOff>508000</xdr:colOff>
      <xdr:row>14</xdr:row>
      <xdr:rowOff>23466</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74216" y="2294466"/>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15</xdr:row>
      <xdr:rowOff>132290</xdr:rowOff>
    </xdr:from>
    <xdr:to>
      <xdr:col>8</xdr:col>
      <xdr:colOff>512234</xdr:colOff>
      <xdr:row>17</xdr:row>
      <xdr:rowOff>147290</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378450" y="2989790"/>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7</xdr:row>
      <xdr:rowOff>142875</xdr:rowOff>
    </xdr:from>
    <xdr:to>
      <xdr:col>10</xdr:col>
      <xdr:colOff>381000</xdr:colOff>
      <xdr:row>11</xdr:row>
      <xdr:rowOff>47625</xdr:rowOff>
    </xdr:to>
    <xdr:sp macro="" textlink="'All_Measures (2)'!J5">
      <xdr:nvSpPr>
        <xdr:cNvPr id="14" name="TextBox 13">
          <a:extLst>
            <a:ext uri="{FF2B5EF4-FFF2-40B4-BE49-F238E27FC236}">
              <a16:creationId xmlns:a16="http://schemas.microsoft.com/office/drawing/2014/main" id="{96432C56-6142-40DE-A7DE-4338E834C8AE}"/>
            </a:ext>
          </a:extLst>
        </xdr:cNvPr>
        <xdr:cNvSpPr txBox="1"/>
      </xdr:nvSpPr>
      <xdr:spPr>
        <a:xfrm>
          <a:off x="4201885" y="1476375"/>
          <a:ext cx="2275115"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428624</xdr:colOff>
      <xdr:row>13</xdr:row>
      <xdr:rowOff>161924</xdr:rowOff>
    </xdr:from>
    <xdr:to>
      <xdr:col>7</xdr:col>
      <xdr:colOff>352426</xdr:colOff>
      <xdr:row>16</xdr:row>
      <xdr:rowOff>123826</xdr:rowOff>
    </xdr:to>
    <xdr:pic>
      <xdr:nvPicPr>
        <xdr:cNvPr id="4" name="Picture 3">
          <a:extLst>
            <a:ext uri="{FF2B5EF4-FFF2-40B4-BE49-F238E27FC236}">
              <a16:creationId xmlns:a16="http://schemas.microsoft.com/office/drawing/2014/main" id="{BB50509E-F7DD-485E-BF04-23B49866188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86224" y="2638424"/>
          <a:ext cx="533402" cy="533402"/>
        </a:xfrm>
        <a:prstGeom prst="rect">
          <a:avLst/>
        </a:prstGeom>
      </xdr:spPr>
    </xdr:pic>
    <xdr:clientData/>
  </xdr:twoCellAnchor>
  <xdr:twoCellAnchor>
    <xdr:from>
      <xdr:col>13</xdr:col>
      <xdr:colOff>149678</xdr:colOff>
      <xdr:row>4</xdr:row>
      <xdr:rowOff>104775</xdr:rowOff>
    </xdr:from>
    <xdr:to>
      <xdr:col>14</xdr:col>
      <xdr:colOff>555171</xdr:colOff>
      <xdr:row>8</xdr:row>
      <xdr:rowOff>9525</xdr:rowOff>
    </xdr:to>
    <xdr:sp macro="" textlink="'All_Measures (2)'!J5">
      <xdr:nvSpPr>
        <xdr:cNvPr id="20" name="TextBox 19">
          <a:extLst>
            <a:ext uri="{FF2B5EF4-FFF2-40B4-BE49-F238E27FC236}">
              <a16:creationId xmlns:a16="http://schemas.microsoft.com/office/drawing/2014/main" id="{FEA0FF53-C549-484E-B36A-D3A5815F997A}"/>
            </a:ext>
          </a:extLst>
        </xdr:cNvPr>
        <xdr:cNvSpPr txBox="1"/>
      </xdr:nvSpPr>
      <xdr:spPr>
        <a:xfrm>
          <a:off x="8109857" y="866775"/>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14</xdr:row>
      <xdr:rowOff>121103</xdr:rowOff>
    </xdr:from>
    <xdr:to>
      <xdr:col>14</xdr:col>
      <xdr:colOff>579664</xdr:colOff>
      <xdr:row>18</xdr:row>
      <xdr:rowOff>25853</xdr:rowOff>
    </xdr:to>
    <xdr:sp macro="" textlink="'All_Measures (2)'!J5">
      <xdr:nvSpPr>
        <xdr:cNvPr id="21" name="TextBox 20">
          <a:extLst>
            <a:ext uri="{FF2B5EF4-FFF2-40B4-BE49-F238E27FC236}">
              <a16:creationId xmlns:a16="http://schemas.microsoft.com/office/drawing/2014/main" id="{B855A956-F9B9-487C-81BF-04F5F0A0DD59}"/>
            </a:ext>
          </a:extLst>
        </xdr:cNvPr>
        <xdr:cNvSpPr txBox="1"/>
      </xdr:nvSpPr>
      <xdr:spPr>
        <a:xfrm>
          <a:off x="8134350" y="278810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9</xdr:row>
      <xdr:rowOff>112939</xdr:rowOff>
    </xdr:from>
    <xdr:to>
      <xdr:col>14</xdr:col>
      <xdr:colOff>604157</xdr:colOff>
      <xdr:row>13</xdr:row>
      <xdr:rowOff>17689</xdr:rowOff>
    </xdr:to>
    <xdr:sp macro="" textlink="'All_Measures (2)'!J5">
      <xdr:nvSpPr>
        <xdr:cNvPr id="22" name="TextBox 21">
          <a:extLst>
            <a:ext uri="{FF2B5EF4-FFF2-40B4-BE49-F238E27FC236}">
              <a16:creationId xmlns:a16="http://schemas.microsoft.com/office/drawing/2014/main" id="{230CEB3F-0CC2-4C5D-8305-2A345D3B7AA7}"/>
            </a:ext>
          </a:extLst>
        </xdr:cNvPr>
        <xdr:cNvSpPr txBox="1"/>
      </xdr:nvSpPr>
      <xdr:spPr>
        <a:xfrm>
          <a:off x="8158843" y="1827439"/>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7</xdr:row>
      <xdr:rowOff>131990</xdr:rowOff>
    </xdr:from>
    <xdr:to>
      <xdr:col>14</xdr:col>
      <xdr:colOff>310848</xdr:colOff>
      <xdr:row>9</xdr:row>
      <xdr:rowOff>64520</xdr:rowOff>
    </xdr:to>
    <xdr:sp macro="" textlink="'P &amp; C Analysis'!Q3">
      <xdr:nvSpPr>
        <xdr:cNvPr id="23" name="TextBox 22">
          <a:extLst>
            <a:ext uri="{FF2B5EF4-FFF2-40B4-BE49-F238E27FC236}">
              <a16:creationId xmlns:a16="http://schemas.microsoft.com/office/drawing/2014/main" id="{01D80FEA-3384-4961-A993-AF0B7CC9B591}"/>
            </a:ext>
          </a:extLst>
        </xdr:cNvPr>
        <xdr:cNvSpPr txBox="1"/>
      </xdr:nvSpPr>
      <xdr:spPr>
        <a:xfrm>
          <a:off x="8154608" y="1465490"/>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12</xdr:row>
      <xdr:rowOff>114301</xdr:rowOff>
    </xdr:from>
    <xdr:to>
      <xdr:col>14</xdr:col>
      <xdr:colOff>340785</xdr:colOff>
      <xdr:row>14</xdr:row>
      <xdr:rowOff>46831</xdr:rowOff>
    </xdr:to>
    <xdr:sp macro="" textlink="'P &amp; C Analysis'!R3">
      <xdr:nvSpPr>
        <xdr:cNvPr id="24" name="TextBox 23">
          <a:extLst>
            <a:ext uri="{FF2B5EF4-FFF2-40B4-BE49-F238E27FC236}">
              <a16:creationId xmlns:a16="http://schemas.microsoft.com/office/drawing/2014/main" id="{4AEB4480-8F1E-461F-99C4-FC99D7AB7432}"/>
            </a:ext>
          </a:extLst>
        </xdr:cNvPr>
        <xdr:cNvSpPr txBox="1"/>
      </xdr:nvSpPr>
      <xdr:spPr>
        <a:xfrm>
          <a:off x="8184545" y="240030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18</xdr:row>
      <xdr:rowOff>14968</xdr:rowOff>
    </xdr:from>
    <xdr:to>
      <xdr:col>14</xdr:col>
      <xdr:colOff>425150</xdr:colOff>
      <xdr:row>19</xdr:row>
      <xdr:rowOff>137998</xdr:rowOff>
    </xdr:to>
    <xdr:sp macro="" textlink="'P &amp; C Analysis'!S3">
      <xdr:nvSpPr>
        <xdr:cNvPr id="25" name="TextBox 24">
          <a:extLst>
            <a:ext uri="{FF2B5EF4-FFF2-40B4-BE49-F238E27FC236}">
              <a16:creationId xmlns:a16="http://schemas.microsoft.com/office/drawing/2014/main" id="{33E58195-130B-46F8-81F1-10FA4D50D102}"/>
            </a:ext>
          </a:extLst>
        </xdr:cNvPr>
        <xdr:cNvSpPr txBox="1"/>
      </xdr:nvSpPr>
      <xdr:spPr>
        <a:xfrm>
          <a:off x="8268910" y="34439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5</xdr:row>
      <xdr:rowOff>95250</xdr:rowOff>
    </xdr:from>
    <xdr:to>
      <xdr:col>12</xdr:col>
      <xdr:colOff>503464</xdr:colOff>
      <xdr:row>8</xdr:row>
      <xdr:rowOff>136072</xdr:rowOff>
    </xdr:to>
    <xdr:sp macro="" textlink="">
      <xdr:nvSpPr>
        <xdr:cNvPr id="8" name="Rectangle: Rounded Corners 7">
          <a:extLst>
            <a:ext uri="{FF2B5EF4-FFF2-40B4-BE49-F238E27FC236}">
              <a16:creationId xmlns:a16="http://schemas.microsoft.com/office/drawing/2014/main" id="{E55C282D-174F-4786-A025-6A755EB897B4}"/>
            </a:ext>
          </a:extLst>
        </xdr:cNvPr>
        <xdr:cNvSpPr/>
      </xdr:nvSpPr>
      <xdr:spPr>
        <a:xfrm>
          <a:off x="7266214" y="1047750"/>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10</xdr:row>
      <xdr:rowOff>118382</xdr:rowOff>
    </xdr:from>
    <xdr:to>
      <xdr:col>12</xdr:col>
      <xdr:colOff>503464</xdr:colOff>
      <xdr:row>13</xdr:row>
      <xdr:rowOff>159204</xdr:rowOff>
    </xdr:to>
    <xdr:sp macro="" textlink="">
      <xdr:nvSpPr>
        <xdr:cNvPr id="26" name="Rectangle: Rounded Corners 25">
          <a:extLst>
            <a:ext uri="{FF2B5EF4-FFF2-40B4-BE49-F238E27FC236}">
              <a16:creationId xmlns:a16="http://schemas.microsoft.com/office/drawing/2014/main" id="{141CA717-D1B2-48EC-9B1B-1F2FAD73F522}"/>
            </a:ext>
          </a:extLst>
        </xdr:cNvPr>
        <xdr:cNvSpPr/>
      </xdr:nvSpPr>
      <xdr:spPr>
        <a:xfrm>
          <a:off x="7266214" y="2023382"/>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15</xdr:row>
      <xdr:rowOff>141514</xdr:rowOff>
    </xdr:from>
    <xdr:to>
      <xdr:col>12</xdr:col>
      <xdr:colOff>503464</xdr:colOff>
      <xdr:row>18</xdr:row>
      <xdr:rowOff>182336</xdr:rowOff>
    </xdr:to>
    <xdr:sp macro="" textlink="">
      <xdr:nvSpPr>
        <xdr:cNvPr id="28" name="Rectangle: Rounded Corners 27">
          <a:extLst>
            <a:ext uri="{FF2B5EF4-FFF2-40B4-BE49-F238E27FC236}">
              <a16:creationId xmlns:a16="http://schemas.microsoft.com/office/drawing/2014/main" id="{6D6E8347-F9FA-49BE-A8D1-BF89381F46CA}"/>
            </a:ext>
          </a:extLst>
        </xdr:cNvPr>
        <xdr:cNvSpPr/>
      </xdr:nvSpPr>
      <xdr:spPr>
        <a:xfrm>
          <a:off x="7266214" y="2999014"/>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5</xdr:row>
      <xdr:rowOff>163287</xdr:rowOff>
    </xdr:from>
    <xdr:to>
      <xdr:col>12</xdr:col>
      <xdr:colOff>503465</xdr:colOff>
      <xdr:row>8</xdr:row>
      <xdr:rowOff>136071</xdr:rowOff>
    </xdr:to>
    <xdr:pic>
      <xdr:nvPicPr>
        <xdr:cNvPr id="16" name="Picture 15">
          <a:extLst>
            <a:ext uri="{FF2B5EF4-FFF2-40B4-BE49-F238E27FC236}">
              <a16:creationId xmlns:a16="http://schemas.microsoft.com/office/drawing/2014/main" id="{C2129EE0-50BE-47BC-A7FE-CFC68BAD5DC2}"/>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115787"/>
          <a:ext cx="544284" cy="544284"/>
        </a:xfrm>
        <a:prstGeom prst="rect">
          <a:avLst/>
        </a:prstGeom>
      </xdr:spPr>
    </xdr:pic>
    <xdr:clientData/>
  </xdr:twoCellAnchor>
  <xdr:twoCellAnchor editAs="oneCell">
    <xdr:from>
      <xdr:col>11</xdr:col>
      <xdr:colOff>598714</xdr:colOff>
      <xdr:row>11</xdr:row>
      <xdr:rowOff>13608</xdr:rowOff>
    </xdr:from>
    <xdr:to>
      <xdr:col>12</xdr:col>
      <xdr:colOff>462643</xdr:colOff>
      <xdr:row>13</xdr:row>
      <xdr:rowOff>108858</xdr:rowOff>
    </xdr:to>
    <xdr:pic>
      <xdr:nvPicPr>
        <xdr:cNvPr id="30" name="Picture 29">
          <a:extLst>
            <a:ext uri="{FF2B5EF4-FFF2-40B4-BE49-F238E27FC236}">
              <a16:creationId xmlns:a16="http://schemas.microsoft.com/office/drawing/2014/main" id="{55B18677-69D2-4C94-BB33-D545A2832E77}"/>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109108"/>
          <a:ext cx="476250" cy="476250"/>
        </a:xfrm>
        <a:prstGeom prst="rect">
          <a:avLst/>
        </a:prstGeom>
      </xdr:spPr>
    </xdr:pic>
    <xdr:clientData/>
  </xdr:twoCellAnchor>
  <xdr:twoCellAnchor editAs="oneCell">
    <xdr:from>
      <xdr:col>11</xdr:col>
      <xdr:colOff>585107</xdr:colOff>
      <xdr:row>16</xdr:row>
      <xdr:rowOff>33338</xdr:rowOff>
    </xdr:from>
    <xdr:to>
      <xdr:col>12</xdr:col>
      <xdr:colOff>449036</xdr:colOff>
      <xdr:row>18</xdr:row>
      <xdr:rowOff>128588</xdr:rowOff>
    </xdr:to>
    <xdr:pic>
      <xdr:nvPicPr>
        <xdr:cNvPr id="96" name="Picture 95">
          <a:extLst>
            <a:ext uri="{FF2B5EF4-FFF2-40B4-BE49-F238E27FC236}">
              <a16:creationId xmlns:a16="http://schemas.microsoft.com/office/drawing/2014/main" id="{EF44B8EB-54D2-4D00-8E2D-0781DE6F5C22}"/>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081338"/>
          <a:ext cx="476250" cy="476250"/>
        </a:xfrm>
        <a:prstGeom prst="rect">
          <a:avLst/>
        </a:prstGeom>
      </xdr:spPr>
    </xdr:pic>
    <xdr:clientData/>
  </xdr:twoCellAnchor>
  <xdr:twoCellAnchor>
    <xdr:from>
      <xdr:col>15</xdr:col>
      <xdr:colOff>268287</xdr:colOff>
      <xdr:row>3</xdr:row>
      <xdr:rowOff>168275</xdr:rowOff>
    </xdr:from>
    <xdr:to>
      <xdr:col>20</xdr:col>
      <xdr:colOff>530678</xdr:colOff>
      <xdr:row>20</xdr:row>
      <xdr:rowOff>70757</xdr:rowOff>
    </xdr:to>
    <xdr:sp macro="" textlink="">
      <xdr:nvSpPr>
        <xdr:cNvPr id="35" name="Rectangle: Rounded Corners 34">
          <a:extLst>
            <a:ext uri="{FF2B5EF4-FFF2-40B4-BE49-F238E27FC236}">
              <a16:creationId xmlns:a16="http://schemas.microsoft.com/office/drawing/2014/main" id="{5A57FFB2-808F-4BDD-9D6B-F262BEC8E480}"/>
            </a:ext>
          </a:extLst>
        </xdr:cNvPr>
        <xdr:cNvSpPr/>
      </xdr:nvSpPr>
      <xdr:spPr>
        <a:xfrm>
          <a:off x="9453108" y="739775"/>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6</xdr:row>
      <xdr:rowOff>13608</xdr:rowOff>
    </xdr:from>
    <xdr:to>
      <xdr:col>20</xdr:col>
      <xdr:colOff>489857</xdr:colOff>
      <xdr:row>19</xdr:row>
      <xdr:rowOff>171450</xdr:rowOff>
    </xdr:to>
    <xdr:graphicFrame macro="">
      <xdr:nvGraphicFramePr>
        <xdr:cNvPr id="36" name="Chart 35">
          <a:extLst>
            <a:ext uri="{FF2B5EF4-FFF2-40B4-BE49-F238E27FC236}">
              <a16:creationId xmlns:a16="http://schemas.microsoft.com/office/drawing/2014/main" id="{BDA63816-FEDF-4806-BEA3-BD84312D56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4</xdr:row>
      <xdr:rowOff>8165</xdr:rowOff>
    </xdr:from>
    <xdr:to>
      <xdr:col>20</xdr:col>
      <xdr:colOff>17421</xdr:colOff>
      <xdr:row>6</xdr:row>
      <xdr:rowOff>48646</xdr:rowOff>
    </xdr:to>
    <xdr:sp macro="" textlink="'All_Measures (2)'!J5">
      <xdr:nvSpPr>
        <xdr:cNvPr id="37" name="TextBox 36">
          <a:extLst>
            <a:ext uri="{FF2B5EF4-FFF2-40B4-BE49-F238E27FC236}">
              <a16:creationId xmlns:a16="http://schemas.microsoft.com/office/drawing/2014/main" id="{0118F740-9EFA-4943-A001-057DB3C94529}"/>
            </a:ext>
          </a:extLst>
        </xdr:cNvPr>
        <xdr:cNvSpPr txBox="1"/>
      </xdr:nvSpPr>
      <xdr:spPr>
        <a:xfrm>
          <a:off x="9666513" y="770165"/>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3</xdr:row>
      <xdr:rowOff>141061</xdr:rowOff>
    </xdr:from>
    <xdr:to>
      <xdr:col>28</xdr:col>
      <xdr:colOff>394607</xdr:colOff>
      <xdr:row>20</xdr:row>
      <xdr:rowOff>43543</xdr:rowOff>
    </xdr:to>
    <xdr:sp macro="" textlink="">
      <xdr:nvSpPr>
        <xdr:cNvPr id="38" name="Rectangle: Rounded Corners 37">
          <a:extLst>
            <a:ext uri="{FF2B5EF4-FFF2-40B4-BE49-F238E27FC236}">
              <a16:creationId xmlns:a16="http://schemas.microsoft.com/office/drawing/2014/main" id="{5E7886D1-A0B7-44AC-AC93-29FA975723FE}"/>
            </a:ext>
          </a:extLst>
        </xdr:cNvPr>
        <xdr:cNvSpPr/>
      </xdr:nvSpPr>
      <xdr:spPr>
        <a:xfrm>
          <a:off x="12858750" y="712561"/>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5</xdr:row>
      <xdr:rowOff>73027</xdr:rowOff>
    </xdr:from>
    <xdr:to>
      <xdr:col>28</xdr:col>
      <xdr:colOff>367392</xdr:colOff>
      <xdr:row>16</xdr:row>
      <xdr:rowOff>77788</xdr:rowOff>
    </xdr:to>
    <xdr:graphicFrame macro="">
      <xdr:nvGraphicFramePr>
        <xdr:cNvPr id="39" name="Chart 38">
          <a:extLst>
            <a:ext uri="{FF2B5EF4-FFF2-40B4-BE49-F238E27FC236}">
              <a16:creationId xmlns:a16="http://schemas.microsoft.com/office/drawing/2014/main" id="{43C71E4B-1EC2-4832-8841-FA4D6E6E27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3</xdr:row>
      <xdr:rowOff>187779</xdr:rowOff>
    </xdr:from>
    <xdr:to>
      <xdr:col>25</xdr:col>
      <xdr:colOff>156214</xdr:colOff>
      <xdr:row>6</xdr:row>
      <xdr:rowOff>37760</xdr:rowOff>
    </xdr:to>
    <xdr:sp macro="" textlink="'All_Measures (2)'!J5">
      <xdr:nvSpPr>
        <xdr:cNvPr id="40" name="TextBox 39">
          <a:extLst>
            <a:ext uri="{FF2B5EF4-FFF2-40B4-BE49-F238E27FC236}">
              <a16:creationId xmlns:a16="http://schemas.microsoft.com/office/drawing/2014/main" id="{A983B4FE-6ACF-4E42-AA0E-70D994CCD813}"/>
            </a:ext>
          </a:extLst>
        </xdr:cNvPr>
        <xdr:cNvSpPr txBox="1"/>
      </xdr:nvSpPr>
      <xdr:spPr>
        <a:xfrm>
          <a:off x="12866913" y="759279"/>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6</xdr:row>
      <xdr:rowOff>40821</xdr:rowOff>
    </xdr:from>
    <xdr:to>
      <xdr:col>24</xdr:col>
      <xdr:colOff>81644</xdr:colOff>
      <xdr:row>7</xdr:row>
      <xdr:rowOff>135731</xdr:rowOff>
    </xdr:to>
    <xdr:sp macro="" textlink="'All_Measures (2)'!J5">
      <xdr:nvSpPr>
        <xdr:cNvPr id="41" name="TextBox 40">
          <a:extLst>
            <a:ext uri="{FF2B5EF4-FFF2-40B4-BE49-F238E27FC236}">
              <a16:creationId xmlns:a16="http://schemas.microsoft.com/office/drawing/2014/main" id="{40A1DD49-1F15-4FD1-B5A0-9AA5DFD6337A}"/>
            </a:ext>
          </a:extLst>
        </xdr:cNvPr>
        <xdr:cNvSpPr txBox="1"/>
      </xdr:nvSpPr>
      <xdr:spPr>
        <a:xfrm>
          <a:off x="13196207" y="1183821"/>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5</xdr:row>
      <xdr:rowOff>166006</xdr:rowOff>
    </xdr:from>
    <xdr:to>
      <xdr:col>27</xdr:col>
      <xdr:colOff>220436</xdr:colOff>
      <xdr:row>7</xdr:row>
      <xdr:rowOff>70416</xdr:rowOff>
    </xdr:to>
    <xdr:sp macro="" textlink="'All_Measures (2)'!J5">
      <xdr:nvSpPr>
        <xdr:cNvPr id="42" name="TextBox 41">
          <a:extLst>
            <a:ext uri="{FF2B5EF4-FFF2-40B4-BE49-F238E27FC236}">
              <a16:creationId xmlns:a16="http://schemas.microsoft.com/office/drawing/2014/main" id="{538C7183-8793-4D51-9529-515FEBA60EF2}"/>
            </a:ext>
          </a:extLst>
        </xdr:cNvPr>
        <xdr:cNvSpPr txBox="1"/>
      </xdr:nvSpPr>
      <xdr:spPr>
        <a:xfrm>
          <a:off x="15171964" y="1118506"/>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12</xdr:row>
      <xdr:rowOff>152399</xdr:rowOff>
    </xdr:from>
    <xdr:to>
      <xdr:col>23</xdr:col>
      <xdr:colOff>340178</xdr:colOff>
      <xdr:row>14</xdr:row>
      <xdr:rowOff>149678</xdr:rowOff>
    </xdr:to>
    <xdr:sp macro="" textlink="'P &amp; C Analysis'!AF8">
      <xdr:nvSpPr>
        <xdr:cNvPr id="43" name="TextBox 42">
          <a:extLst>
            <a:ext uri="{FF2B5EF4-FFF2-40B4-BE49-F238E27FC236}">
              <a16:creationId xmlns:a16="http://schemas.microsoft.com/office/drawing/2014/main" id="{F2A973FA-2AFA-4922-A22D-59A59A13F053}"/>
            </a:ext>
          </a:extLst>
        </xdr:cNvPr>
        <xdr:cNvSpPr txBox="1"/>
      </xdr:nvSpPr>
      <xdr:spPr>
        <a:xfrm>
          <a:off x="13484679" y="2438399"/>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95.18%</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12</xdr:row>
      <xdr:rowOff>168726</xdr:rowOff>
    </xdr:from>
    <xdr:to>
      <xdr:col>27</xdr:col>
      <xdr:colOff>272142</xdr:colOff>
      <xdr:row>14</xdr:row>
      <xdr:rowOff>166005</xdr:rowOff>
    </xdr:to>
    <xdr:sp macro="" textlink="'P &amp; C Analysis'!AF9">
      <xdr:nvSpPr>
        <xdr:cNvPr id="44" name="TextBox 43">
          <a:extLst>
            <a:ext uri="{FF2B5EF4-FFF2-40B4-BE49-F238E27FC236}">
              <a16:creationId xmlns:a16="http://schemas.microsoft.com/office/drawing/2014/main" id="{6C790D68-FC16-4D11-9ABC-08E5FC54243A}"/>
            </a:ext>
          </a:extLst>
        </xdr:cNvPr>
        <xdr:cNvSpPr txBox="1"/>
      </xdr:nvSpPr>
      <xdr:spPr>
        <a:xfrm>
          <a:off x="15650936" y="2454726"/>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4.82%</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14</xdr:row>
      <xdr:rowOff>127904</xdr:rowOff>
    </xdr:from>
    <xdr:to>
      <xdr:col>23</xdr:col>
      <xdr:colOff>367393</xdr:colOff>
      <xdr:row>16</xdr:row>
      <xdr:rowOff>125183</xdr:rowOff>
    </xdr:to>
    <xdr:sp macro="" textlink="'P &amp; C Analysis'!AD8">
      <xdr:nvSpPr>
        <xdr:cNvPr id="45" name="TextBox 44">
          <a:extLst>
            <a:ext uri="{FF2B5EF4-FFF2-40B4-BE49-F238E27FC236}">
              <a16:creationId xmlns:a16="http://schemas.microsoft.com/office/drawing/2014/main" id="{78118A9F-11DD-49F1-B3A3-AD2BB71FB00E}"/>
            </a:ext>
          </a:extLst>
        </xdr:cNvPr>
        <xdr:cNvSpPr txBox="1"/>
      </xdr:nvSpPr>
      <xdr:spPr>
        <a:xfrm>
          <a:off x="13419365" y="2794904"/>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14</xdr:row>
      <xdr:rowOff>117019</xdr:rowOff>
    </xdr:from>
    <xdr:to>
      <xdr:col>27</xdr:col>
      <xdr:colOff>601436</xdr:colOff>
      <xdr:row>16</xdr:row>
      <xdr:rowOff>114298</xdr:rowOff>
    </xdr:to>
    <xdr:sp macro="" textlink="'P &amp; C Analysis'!AD9">
      <xdr:nvSpPr>
        <xdr:cNvPr id="46" name="TextBox 45">
          <a:extLst>
            <a:ext uri="{FF2B5EF4-FFF2-40B4-BE49-F238E27FC236}">
              <a16:creationId xmlns:a16="http://schemas.microsoft.com/office/drawing/2014/main" id="{0EDE16CA-46AF-466E-BE34-D3BE83D97674}"/>
            </a:ext>
          </a:extLst>
        </xdr:cNvPr>
        <xdr:cNvSpPr txBox="1"/>
      </xdr:nvSpPr>
      <xdr:spPr>
        <a:xfrm>
          <a:off x="15512142" y="2784019"/>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16</xdr:row>
      <xdr:rowOff>62592</xdr:rowOff>
    </xdr:from>
    <xdr:to>
      <xdr:col>23</xdr:col>
      <xdr:colOff>372837</xdr:colOff>
      <xdr:row>18</xdr:row>
      <xdr:rowOff>59871</xdr:rowOff>
    </xdr:to>
    <xdr:sp macro="" textlink="'P &amp; C Analysis'!AE8">
      <xdr:nvSpPr>
        <xdr:cNvPr id="47" name="TextBox 46">
          <a:extLst>
            <a:ext uri="{FF2B5EF4-FFF2-40B4-BE49-F238E27FC236}">
              <a16:creationId xmlns:a16="http://schemas.microsoft.com/office/drawing/2014/main" id="{D78AE597-6E73-4CC3-9A65-30B6507454B0}"/>
            </a:ext>
          </a:extLst>
        </xdr:cNvPr>
        <xdr:cNvSpPr txBox="1"/>
      </xdr:nvSpPr>
      <xdr:spPr>
        <a:xfrm>
          <a:off x="13443858" y="3110592"/>
          <a:ext cx="101237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$ 39.2M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16</xdr:row>
      <xdr:rowOff>65313</xdr:rowOff>
    </xdr:from>
    <xdr:to>
      <xdr:col>27</xdr:col>
      <xdr:colOff>304800</xdr:colOff>
      <xdr:row>18</xdr:row>
      <xdr:rowOff>62592</xdr:rowOff>
    </xdr:to>
    <xdr:sp macro="" textlink="'P &amp; C Analysis'!AE9">
      <xdr:nvSpPr>
        <xdr:cNvPr id="48" name="TextBox 47">
          <a:extLst>
            <a:ext uri="{FF2B5EF4-FFF2-40B4-BE49-F238E27FC236}">
              <a16:creationId xmlns:a16="http://schemas.microsoft.com/office/drawing/2014/main" id="{EB9B8078-3482-458D-BAB5-27BE4814FE71}"/>
            </a:ext>
          </a:extLst>
        </xdr:cNvPr>
        <xdr:cNvSpPr txBox="1"/>
      </xdr:nvSpPr>
      <xdr:spPr>
        <a:xfrm>
          <a:off x="15683594" y="3113313"/>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$ 2.0M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17</xdr:row>
      <xdr:rowOff>136071</xdr:rowOff>
    </xdr:from>
    <xdr:to>
      <xdr:col>22</xdr:col>
      <xdr:colOff>571501</xdr:colOff>
      <xdr:row>19</xdr:row>
      <xdr:rowOff>73475</xdr:rowOff>
    </xdr:to>
    <xdr:sp macro="" textlink="'P &amp; C Analysis'!AD8">
      <xdr:nvSpPr>
        <xdr:cNvPr id="49" name="TextBox 48">
          <a:extLst>
            <a:ext uri="{FF2B5EF4-FFF2-40B4-BE49-F238E27FC236}">
              <a16:creationId xmlns:a16="http://schemas.microsoft.com/office/drawing/2014/main" id="{D1B761FC-BA76-43B6-A948-1E83CB6F9F29}"/>
            </a:ext>
          </a:extLst>
        </xdr:cNvPr>
        <xdr:cNvSpPr txBox="1"/>
      </xdr:nvSpPr>
      <xdr:spPr>
        <a:xfrm>
          <a:off x="13435696" y="337457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17</xdr:row>
      <xdr:rowOff>138793</xdr:rowOff>
    </xdr:from>
    <xdr:to>
      <xdr:col>26</xdr:col>
      <xdr:colOff>519794</xdr:colOff>
      <xdr:row>19</xdr:row>
      <xdr:rowOff>76197</xdr:rowOff>
    </xdr:to>
    <xdr:sp macro="" textlink="'P &amp; C Analysis'!AD8">
      <xdr:nvSpPr>
        <xdr:cNvPr id="50" name="TextBox 49">
          <a:extLst>
            <a:ext uri="{FF2B5EF4-FFF2-40B4-BE49-F238E27FC236}">
              <a16:creationId xmlns:a16="http://schemas.microsoft.com/office/drawing/2014/main" id="{B13AA23E-1A91-4E19-B879-54501C7AD846}"/>
            </a:ext>
          </a:extLst>
        </xdr:cNvPr>
        <xdr:cNvSpPr txBox="1"/>
      </xdr:nvSpPr>
      <xdr:spPr>
        <a:xfrm>
          <a:off x="15833275" y="3377293"/>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98726854"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Total Fact Sales]" caption="Total Fact Sales" numFmtId="0" hierarchy="48" level="32767"/>
    <cacheField name="[Measures].[%Profit Margin]" caption="%Profit Margin" numFmtId="0" hierarchy="49"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Total Qty]" caption="Total Qty" numFmtId="0" hierarchy="54" level="32767"/>
    <cacheField name="[Measures].[Avrg Order Value]" caption="Avrg Order Value" numFmtId="0" hierarchy="55" level="32767"/>
    <cacheField name="[Measures].[YTD Revenue]" caption="YTD Revenue" numFmtId="0" hierarchy="56" level="32767"/>
    <cacheField name="[Measures].[LY Revenue]" caption="LY Revenue" numFmtId="0" hierarchy="57"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8819443"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Quarter].[Quarter]" caption="Quarter" numFmtId="0" hierarchy="12" level="1">
      <sharedItems count="4">
        <s v="Q-1"/>
        <s v="Q-2"/>
        <s v="Q-3"/>
        <s v="Q-4"/>
      </sharedItems>
    </cacheField>
    <cacheField name="[Measures].[Sum of Profit]" caption="Sum of Profit" numFmtId="0" hierarchy="67" level="32767"/>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oneField="1" hidden="1">
      <fieldsUsage count="1">
        <fieldUsage x="3"/>
      </fieldsUsage>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9398151"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Day Type].[Day Type]" caption="Day Type" numFmtId="0" hierarchy="15" level="1">
      <sharedItems count="2">
        <s v="Weekday"/>
        <s v="Weekend"/>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9976851"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0324075"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47" level="32767"/>
    <cacheField name="[Dim_Date].[Month Name].[Month Name]" caption="Month Name" numFmtId="0" hierarchy="11" level="1">
      <sharedItems count="12">
        <s v="Jan"/>
        <s v="Feb"/>
        <s v="Mar"/>
        <s v="Apr"/>
        <s v="May"/>
        <s v="Jun"/>
        <s v="Jul"/>
        <s v="Aug"/>
        <s v="Sep"/>
        <s v="Oct"/>
        <s v="Nov"/>
        <s v="Dec"/>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2175929"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Profit Margin]" caption="%Profit Margin" numFmtId="0" hierarchy="49" level="32767"/>
    <cacheField name="[Measures].[Total Qty]" caption="Total Qty" numFmtId="0" hierarchy="54" level="32767"/>
    <cacheField name="[Dim_Date].[Year].[Year]" caption="Year" numFmtId="0" hierarchy="13"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29" level="1">
      <sharedItems containsSemiMixedTypes="0" containsNonDate="0" containsString="0"/>
    </cacheField>
    <cacheField name="[Dim_Date].[Month Name].[Month Name]" caption="Month Name" numFmtId="0" hierarchy="11"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2638891"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3564815"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29" level="1">
      <sharedItems containsSemiMixedTypes="0" containsNonDate="0" containsString="0"/>
    </cacheField>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3912038"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4490739"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 name="[Fact_Sales].[Product Price type].[Product Price type]" caption="Product Price type" numFmtId="0" hierarchy="44" level="1">
      <sharedItems count="2">
        <s v="Expensive"/>
        <s v="Less Expensive"/>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363078706"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Dim_Date].[Year].[Year]" caption="Year" numFmtId="0" hierarchy="13"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363541668"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3"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73148145" backgroundQuery="1" createdVersion="3" refreshedVersion="6" minRefreshableVersion="3" recordCount="0" supportSubquery="1" supportAdvancedDrill="1" xr:uid="{F1270985-C793-4514-AD34-C370D3844F18}">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575060224"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80092595" backgroundQuery="1" createdVersion="3" refreshedVersion="6" minRefreshableVersion="3" recordCount="0" supportSubquery="1" supportAdvancedDrill="1" xr:uid="{5D2B416E-D50E-4F3A-A43E-47B1A7C5C31E}">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212035500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161"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9"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3"/>
  </rowFields>
  <rowItems count="1">
    <i>
      <x/>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71">
      <pivotArea outline="0" collapsedLevelsAreSubtotals="1" fieldPosition="0">
        <references count="1">
          <reference field="4294967294" count="1" selected="0">
            <x v="0"/>
          </reference>
        </references>
      </pivotArea>
    </format>
    <format dxfId="170">
      <pivotArea outline="0" collapsedLevelsAreSubtotals="1" fieldPosition="0">
        <references count="1">
          <reference field="4294967294" count="1" selected="0">
            <x v="2"/>
          </reference>
        </references>
      </pivotArea>
    </format>
    <format dxfId="169">
      <pivotArea outline="0" collapsedLevelsAreSubtotals="1" fieldPosition="0">
        <references count="1">
          <reference field="4294967294" count="1" selected="0">
            <x v="1"/>
          </reference>
        </references>
      </pivotArea>
    </format>
    <format dxfId="168">
      <pivotArea type="all" dataOnly="0" outline="0" fieldPosition="0"/>
    </format>
    <format dxfId="167">
      <pivotArea outline="0" collapsedLevelsAreSubtotals="1" fieldPosition="0"/>
    </format>
    <format dxfId="166">
      <pivotArea field="3" type="button" dataOnly="0" labelOnly="1" outline="0" axis="axisRow" fieldPosition="0"/>
    </format>
    <format dxfId="165">
      <pivotArea dataOnly="0" labelOnly="1" outline="0" fieldPosition="0">
        <references count="1">
          <reference field="3" count="0"/>
        </references>
      </pivotArea>
    </format>
    <format dxfId="164">
      <pivotArea dataOnly="0" labelOnly="1" outline="0" fieldPosition="0">
        <references count="1">
          <reference field="4294967294" count="3">
            <x v="0"/>
            <x v="1"/>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140"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179">
      <pivotArea outline="0" collapsedLevelsAreSubtotals="1" fieldPosition="0">
        <references count="1">
          <reference field="4294967294" count="1" selected="0">
            <x v="0"/>
          </reference>
        </references>
      </pivotArea>
    </format>
    <format dxfId="178">
      <pivotArea outline="0" collapsedLevelsAreSubtotals="1" fieldPosition="0">
        <references count="1">
          <reference field="4294967294" count="1" selected="0">
            <x v="1"/>
          </reference>
        </references>
      </pivotArea>
    </format>
    <format dxfId="177">
      <pivotArea outline="0" collapsedLevelsAreSubtotals="1" fieldPosition="0">
        <references count="1">
          <reference field="4294967294" count="1" selected="0">
            <x v="2"/>
          </reference>
        </references>
      </pivotArea>
    </format>
    <format dxfId="176">
      <pivotArea outline="0" collapsedLevelsAreSubtotals="1" fieldPosition="0">
        <references count="1">
          <reference field="4294967294" count="1" selected="0">
            <x v="3"/>
          </reference>
        </references>
      </pivotArea>
    </format>
    <format dxfId="175">
      <pivotArea type="all" dataOnly="0" outline="0" fieldPosition="0"/>
    </format>
    <format dxfId="174">
      <pivotArea outline="0" collapsedLevelsAreSubtotals="1" fieldPosition="0"/>
    </format>
    <format dxfId="173">
      <pivotArea dataOnly="0" labelOnly="1" outline="0" fieldPosition="0">
        <references count="1">
          <reference field="4294967294" count="6">
            <x v="0"/>
            <x v="1"/>
            <x v="2"/>
            <x v="3"/>
            <x v="4"/>
            <x v="5"/>
          </reference>
        </references>
      </pivotArea>
    </format>
    <format dxfId="172">
      <pivotArea outline="0" fieldPosition="0">
        <references count="1">
          <reference field="4294967294" count="1" selected="0">
            <x v="5"/>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Date].[Month Name].&amp;[Nov]"/>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164"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4">
    <format dxfId="183">
      <pivotArea type="all" dataOnly="0" outline="0" fieldPosition="0"/>
    </format>
    <format dxfId="182">
      <pivotArea outline="0" collapsedLevelsAreSubtotals="1" fieldPosition="0"/>
    </format>
    <format dxfId="181">
      <pivotArea field="0" type="button" dataOnly="0" labelOnly="1" outline="0" axis="axisRow" fieldPosition="0"/>
    </format>
    <format dxfId="180">
      <pivotArea dataOnly="0" labelOnly="1" outline="0" fieldPosition="0">
        <references count="1">
          <reference field="0" count="0"/>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95"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94">
      <pivotArea outline="0" collapsedLevelsAreSubtotals="1" fieldPosition="0">
        <references count="1">
          <reference field="4294967294" count="1" selected="0">
            <x v="0"/>
          </reference>
        </references>
      </pivotArea>
    </format>
    <format dxfId="193">
      <pivotArea outline="0" collapsedLevelsAreSubtotals="1" fieldPosition="0">
        <references count="1">
          <reference field="4294967294" count="1" selected="0">
            <x v="1"/>
          </reference>
        </references>
      </pivotArea>
    </format>
    <format dxfId="192">
      <pivotArea outline="0" collapsedLevelsAreSubtotals="1" fieldPosition="0">
        <references count="1">
          <reference field="4294967294" count="1" selected="0">
            <x v="2"/>
          </reference>
        </references>
      </pivotArea>
    </format>
    <format dxfId="191">
      <pivotArea outline="0" collapsedLevelsAreSubtotals="1" fieldPosition="0">
        <references count="1">
          <reference field="4294967294" count="1" selected="0">
            <x v="3"/>
          </reference>
        </references>
      </pivotArea>
    </format>
    <format dxfId="190">
      <pivotArea outline="0" collapsedLevelsAreSubtotals="1" fieldPosition="0">
        <references count="1">
          <reference field="4294967294" count="1" selected="0">
            <x v="4"/>
          </reference>
        </references>
      </pivotArea>
    </format>
    <format dxfId="189">
      <pivotArea outline="0" collapsedLevelsAreSubtotals="1" fieldPosition="0">
        <references count="1">
          <reference field="4294967294" count="1" selected="0">
            <x v="9"/>
          </reference>
        </references>
      </pivotArea>
    </format>
    <format dxfId="188">
      <pivotArea type="all" dataOnly="0" outline="0" fieldPosition="0"/>
    </format>
    <format dxfId="187">
      <pivotArea outline="0" collapsedLevelsAreSubtotals="1" fieldPosition="0"/>
    </format>
    <format dxfId="186">
      <pivotArea dataOnly="0" labelOnly="1" outline="0" fieldPosition="0">
        <references count="1">
          <reference field="4294967294" count="10">
            <x v="0"/>
            <x v="1"/>
            <x v="2"/>
            <x v="3"/>
            <x v="4"/>
            <x v="5"/>
            <x v="6"/>
            <x v="7"/>
            <x v="8"/>
            <x v="9"/>
          </reference>
        </references>
      </pivotArea>
    </format>
    <format dxfId="185">
      <pivotArea outline="0" collapsedLevelsAreSubtotals="1" fieldPosition="0">
        <references count="1">
          <reference field="4294967294" count="1" selected="0">
            <x v="11"/>
          </reference>
        </references>
      </pivotArea>
    </format>
    <format dxfId="184">
      <pivotArea outline="0" collapsedLevelsAreSubtotals="1" fieldPosition="0">
        <references count="1">
          <reference field="4294967294" count="1" selected="0">
            <x v="1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128"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146">
      <pivotArea outline="0" collapsedLevelsAreSubtotals="1" fieldPosition="0">
        <references count="1">
          <reference field="4294967294" count="1" selected="0">
            <x v="0"/>
          </reference>
        </references>
      </pivotArea>
    </format>
    <format dxfId="145">
      <pivotArea type="all" dataOnly="0" outline="0" fieldPosition="0"/>
    </format>
    <format dxfId="144">
      <pivotArea outline="0" collapsedLevelsAreSubtotals="1" fieldPosition="0"/>
    </format>
    <format dxfId="143">
      <pivotArea dataOnly="0" labelOnly="1" outline="0" fieldPosition="0">
        <references count="1">
          <reference field="4294967294" count="1">
            <x v="0"/>
          </reference>
        </references>
      </pivotArea>
    </format>
    <format dxfId="142">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131"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v="2"/>
    </i>
    <i>
      <x v="5"/>
    </i>
    <i>
      <x v="1"/>
    </i>
    <i>
      <x v="3"/>
    </i>
    <i>
      <x v="4"/>
    </i>
    <i>
      <x/>
    </i>
    <i>
      <x v="6"/>
    </i>
  </rowItems>
  <colItems count="1">
    <i/>
  </colItems>
  <dataFields count="1">
    <dataField fld="0" subtotal="count" baseField="0" baseItem="0" numFmtId="170"/>
  </dataFields>
  <formats count="5">
    <format dxfId="151">
      <pivotArea outline="0" collapsedLevelsAreSubtotals="1" fieldPosition="0">
        <references count="1">
          <reference field="4294967294" count="1" selected="0">
            <x v="0"/>
          </reference>
        </references>
      </pivotArea>
    </format>
    <format dxfId="150">
      <pivotArea type="all" dataOnly="0" outline="0" fieldPosition="0"/>
    </format>
    <format dxfId="149">
      <pivotArea outline="0" collapsedLevelsAreSubtotals="1" fieldPosition="0"/>
    </format>
    <format dxfId="148">
      <pivotArea dataOnly="0" labelOnly="1" outline="0" fieldPosition="0">
        <references count="1">
          <reference field="4294967294" count="1">
            <x v="0"/>
          </reference>
        </references>
      </pivotArea>
    </format>
    <format dxfId="147">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134"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156">
      <pivotArea outline="0" collapsedLevelsAreSubtotals="1" fieldPosition="0">
        <references count="1">
          <reference field="4294967294" count="1" selected="0">
            <x v="0"/>
          </reference>
        </references>
      </pivotArea>
    </format>
    <format dxfId="155">
      <pivotArea type="all" dataOnly="0" outline="0" fieldPosition="0"/>
    </format>
    <format dxfId="154">
      <pivotArea outline="0" collapsedLevelsAreSubtotals="1" fieldPosition="0"/>
    </format>
    <format dxfId="153">
      <pivotArea dataOnly="0" labelOnly="1" outline="0" fieldPosition="0">
        <references count="1">
          <reference field="4294967294" count="1">
            <x v="0"/>
          </reference>
        </references>
      </pivotArea>
    </format>
    <format dxfId="152">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25"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163">
      <pivotArea outline="0" collapsedLevelsAreSubtotals="1" fieldPosition="0">
        <references count="1">
          <reference field="4294967294" count="1" selected="0">
            <x v="0"/>
          </reference>
        </references>
      </pivotArea>
    </format>
    <format dxfId="162">
      <pivotArea type="all" dataOnly="0" outline="0" fieldPosition="0"/>
    </format>
    <format dxfId="161">
      <pivotArea outline="0" collapsedLevelsAreSubtotals="1" fieldPosition="0"/>
    </format>
    <format dxfId="160">
      <pivotArea dataOnly="0" labelOnly="1" outline="0" fieldPosition="0">
        <references count="1">
          <reference field="4294967294" count="1">
            <x v="0"/>
          </reference>
        </references>
      </pivotArea>
    </format>
    <format dxfId="159">
      <pivotArea outline="0" collapsedLevelsAreSubtotals="1" fieldPosition="0"/>
    </format>
    <format dxfId="158">
      <pivotArea outline="0" fieldPosition="0">
        <references count="1">
          <reference field="4294967294" count="1">
            <x v="1"/>
          </reference>
        </references>
      </pivotArea>
    </format>
    <format dxfId="157">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152"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120">
      <pivotArea type="all" dataOnly="0" outline="0" fieldPosition="0"/>
    </format>
    <format dxfId="121">
      <pivotArea outline="0" collapsedLevelsAreSubtotals="1" fieldPosition="0"/>
    </format>
    <format dxfId="122">
      <pivotArea dataOnly="0" labelOnly="1" outline="0" axis="axisValues" fieldPosition="0"/>
    </format>
    <format dxfId="123">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14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6"/>
    </i>
    <i>
      <x v="5"/>
    </i>
    <i>
      <x v="2"/>
    </i>
    <i>
      <x v="1"/>
    </i>
    <i>
      <x v="4"/>
    </i>
    <i>
      <x v="8"/>
    </i>
    <i>
      <x v="7"/>
    </i>
  </rowItems>
  <colItems count="1">
    <i/>
  </colItems>
  <dataFields count="1">
    <dataField fld="1" subtotal="count" baseField="0" baseItem="0" numFmtId="168"/>
  </dataFields>
  <formats count="4">
    <format dxfId="125">
      <pivotArea type="all" dataOnly="0" outline="0" fieldPosition="0"/>
    </format>
    <format dxfId="126">
      <pivotArea outline="0" collapsedLevelsAreSubtotals="1" fieldPosition="0"/>
    </format>
    <format dxfId="127">
      <pivotArea dataOnly="0" labelOnly="1" outline="0" axis="axisValues" fieldPosition="0"/>
    </format>
    <format dxfId="124">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146"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132">
      <pivotArea type="all" dataOnly="0" outline="0" fieldPosition="0"/>
    </format>
    <format dxfId="133">
      <pivotArea outline="0" collapsedLevelsAreSubtotals="1" fieldPosition="0"/>
    </format>
    <format dxfId="134">
      <pivotArea outline="0" collapsedLevelsAreSubtotals="1" fieldPosition="0"/>
    </format>
    <format dxfId="135">
      <pivotArea dataOnly="0" labelOnly="1" outline="0" axis="axisValues" fieldPosition="0"/>
    </format>
    <format dxfId="131">
      <pivotArea dataOnly="0" labelOnly="1" outline="0" fieldPosition="0">
        <references count="1">
          <reference field="4294967294" count="1">
            <x v="0"/>
          </reference>
        </references>
      </pivotArea>
    </format>
    <format dxfId="130">
      <pivotArea outline="0" fieldPosition="0">
        <references count="1">
          <reference field="4294967294" count="1" selected="0">
            <x v="0"/>
          </reference>
        </references>
      </pivotArea>
    </format>
    <format dxfId="129">
      <pivotArea outline="0" fieldPosition="0">
        <references count="1">
          <reference field="4294967294" count="1" selected="0">
            <x v="1"/>
          </reference>
        </references>
      </pivotArea>
    </format>
    <format dxfId="128">
      <pivotArea outline="0" fieldPosition="0">
        <references count="1">
          <reference field="4294967294" count="1" selected="0">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143"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766"/>
    </i>
    <i>
      <x v="484"/>
    </i>
    <i>
      <x v="63"/>
    </i>
    <i>
      <x v="601"/>
    </i>
    <i>
      <x v="463"/>
    </i>
    <i>
      <x v="403"/>
    </i>
    <i>
      <x v="328"/>
    </i>
    <i>
      <x v="302"/>
    </i>
    <i>
      <x v="199"/>
    </i>
    <i>
      <x v="686"/>
    </i>
    <i>
      <x v="428"/>
    </i>
    <i>
      <x v="16"/>
    </i>
    <i>
      <x v="474"/>
    </i>
    <i>
      <x v="316"/>
    </i>
    <i>
      <x v="602"/>
    </i>
    <i>
      <x v="540"/>
    </i>
    <i>
      <x v="505"/>
    </i>
    <i>
      <x v="771"/>
    </i>
    <i>
      <x v="92"/>
    </i>
    <i>
      <x v="121"/>
    </i>
    <i>
      <x v="535"/>
    </i>
    <i>
      <x v="133"/>
    </i>
    <i>
      <x v="112"/>
    </i>
    <i>
      <x v="734"/>
    </i>
    <i>
      <x v="772"/>
    </i>
    <i>
      <x v="494"/>
    </i>
    <i>
      <x v="95"/>
    </i>
    <i>
      <x v="39"/>
    </i>
    <i>
      <x v="146"/>
    </i>
    <i>
      <x v="779"/>
    </i>
    <i>
      <x v="539"/>
    </i>
    <i>
      <x v="28"/>
    </i>
    <i>
      <x v="604"/>
    </i>
    <i>
      <x v="698"/>
    </i>
    <i>
      <x v="120"/>
    </i>
    <i>
      <x v="407"/>
    </i>
    <i>
      <x v="677"/>
    </i>
    <i>
      <x v="560"/>
    </i>
    <i>
      <x v="379"/>
    </i>
    <i>
      <x v="390"/>
    </i>
    <i>
      <x v="638"/>
    </i>
    <i>
      <x v="450"/>
    </i>
    <i>
      <x v="160"/>
    </i>
    <i>
      <x v="525"/>
    </i>
    <i>
      <x v="217"/>
    </i>
    <i>
      <x v="111"/>
    </i>
    <i>
      <x v="64"/>
    </i>
    <i>
      <x v="387"/>
    </i>
    <i>
      <x v="796"/>
    </i>
    <i>
      <x v="239"/>
    </i>
    <i>
      <x v="690"/>
    </i>
    <i>
      <x v="732"/>
    </i>
    <i>
      <x v="586"/>
    </i>
    <i>
      <x v="703"/>
    </i>
    <i>
      <x v="475"/>
    </i>
    <i>
      <x v="457"/>
    </i>
    <i>
      <x v="139"/>
    </i>
    <i>
      <x v="164"/>
    </i>
    <i>
      <x v="249"/>
    </i>
    <i>
      <x v="749"/>
    </i>
    <i>
      <x v="702"/>
    </i>
    <i>
      <x v="563"/>
    </i>
    <i>
      <x v="252"/>
    </i>
    <i>
      <x v="304"/>
    </i>
    <i>
      <x v="240"/>
    </i>
    <i>
      <x v="247"/>
    </i>
    <i>
      <x v="114"/>
    </i>
    <i>
      <x v="364"/>
    </i>
    <i>
      <x v="188"/>
    </i>
    <i>
      <x v="359"/>
    </i>
    <i>
      <x v="117"/>
    </i>
    <i>
      <x v="746"/>
    </i>
    <i>
      <x v="466"/>
    </i>
    <i>
      <x v="493"/>
    </i>
    <i>
      <x v="287"/>
    </i>
    <i>
      <x v="670"/>
    </i>
    <i>
      <x v="150"/>
    </i>
    <i>
      <x v="568"/>
    </i>
    <i>
      <x v="410"/>
    </i>
    <i>
      <x v="532"/>
    </i>
    <i>
      <x v="708"/>
    </i>
    <i>
      <x v="712"/>
    </i>
    <i>
      <x v="633"/>
    </i>
    <i>
      <x v="460"/>
    </i>
    <i>
      <x v="691"/>
    </i>
    <i>
      <x v="381"/>
    </i>
    <i>
      <x v="123"/>
    </i>
    <i>
      <x v="739"/>
    </i>
    <i>
      <x v="790"/>
    </i>
    <i>
      <x v="654"/>
    </i>
    <i>
      <x v="325"/>
    </i>
    <i>
      <x v="130"/>
    </i>
    <i>
      <x v="558"/>
    </i>
    <i>
      <x v="799"/>
    </i>
    <i>
      <x v="352"/>
    </i>
    <i>
      <x v="127"/>
    </i>
    <i>
      <x v="209"/>
    </i>
    <i>
      <x v="764"/>
    </i>
    <i>
      <x v="6"/>
    </i>
    <i>
      <x v="294"/>
    </i>
    <i>
      <x v="700"/>
    </i>
    <i>
      <x v="499"/>
    </i>
    <i>
      <x v="664"/>
    </i>
    <i>
      <x v="419"/>
    </i>
    <i>
      <x v="234"/>
    </i>
    <i>
      <x v="109"/>
    </i>
    <i>
      <x v="662"/>
    </i>
    <i>
      <x v="101"/>
    </i>
    <i>
      <x v="365"/>
    </i>
    <i>
      <x v="115"/>
    </i>
    <i>
      <x v="533"/>
    </i>
    <i>
      <x v="69"/>
    </i>
    <i>
      <x v="478"/>
    </i>
    <i>
      <x v="724"/>
    </i>
    <i>
      <x v="674"/>
    </i>
    <i>
      <x v="526"/>
    </i>
    <i>
      <x v="211"/>
    </i>
    <i>
      <x v="429"/>
    </i>
    <i>
      <x v="443"/>
    </i>
    <i>
      <x v="529"/>
    </i>
    <i>
      <x v="97"/>
    </i>
    <i>
      <x v="308"/>
    </i>
    <i>
      <x v="162"/>
    </i>
    <i>
      <x v="719"/>
    </i>
    <i>
      <x v="327"/>
    </i>
    <i>
      <x v="680"/>
    </i>
    <i>
      <x v="322"/>
    </i>
    <i>
      <x v="201"/>
    </i>
    <i>
      <x v="397"/>
    </i>
    <i>
      <x v="692"/>
    </i>
    <i>
      <x v="636"/>
    </i>
    <i>
      <x v="777"/>
    </i>
    <i>
      <x v="421"/>
    </i>
    <i>
      <x v="49"/>
    </i>
    <i>
      <x v="206"/>
    </i>
    <i>
      <x v="632"/>
    </i>
    <i>
      <x v="113"/>
    </i>
    <i>
      <x v="351"/>
    </i>
    <i>
      <x v="80"/>
    </i>
    <i>
      <x v="282"/>
    </i>
    <i>
      <x v="380"/>
    </i>
    <i>
      <x v="87"/>
    </i>
    <i>
      <x v="235"/>
    </i>
    <i>
      <x v="441"/>
    </i>
    <i>
      <x v="754"/>
    </i>
    <i>
      <x v="513"/>
    </i>
    <i>
      <x v="552"/>
    </i>
    <i>
      <x v="293"/>
    </i>
    <i>
      <x v="15"/>
    </i>
    <i>
      <x v="438"/>
    </i>
    <i>
      <x v="609"/>
    </i>
    <i>
      <x v="257"/>
    </i>
    <i>
      <x v="290"/>
    </i>
    <i>
      <x v="472"/>
    </i>
    <i>
      <x v="370"/>
    </i>
    <i>
      <x v="99"/>
    </i>
    <i>
      <x v="433"/>
    </i>
    <i>
      <x v="221"/>
    </i>
    <i>
      <x v="385"/>
    </i>
    <i>
      <x v="284"/>
    </i>
    <i>
      <x v="520"/>
    </i>
    <i>
      <x v="536"/>
    </i>
    <i>
      <x v="345"/>
    </i>
    <i>
      <x v="641"/>
    </i>
    <i>
      <x v="300"/>
    </i>
    <i>
      <x v="786"/>
    </i>
    <i>
      <x v="301"/>
    </i>
    <i>
      <x v="510"/>
    </i>
    <i>
      <x v="722"/>
    </i>
    <i>
      <x v="544"/>
    </i>
    <i>
      <x v="789"/>
    </i>
    <i>
      <x v="562"/>
    </i>
    <i>
      <x v="208"/>
    </i>
    <i>
      <x v="629"/>
    </i>
    <i>
      <x v="326"/>
    </i>
    <i>
      <x v="3"/>
    </i>
    <i>
      <x v="687"/>
    </i>
    <i>
      <x v="502"/>
    </i>
    <i>
      <x v="571"/>
    </i>
    <i>
      <x v="661"/>
    </i>
    <i>
      <x v="186"/>
    </i>
    <i>
      <x v="787"/>
    </i>
    <i>
      <x v="105"/>
    </i>
    <i>
      <x v="192"/>
    </i>
    <i>
      <x v="175"/>
    </i>
    <i>
      <x v="275"/>
    </i>
    <i>
      <x v="233"/>
    </i>
    <i>
      <x v="194"/>
    </i>
    <i>
      <x v="271"/>
    </i>
    <i>
      <x v="437"/>
    </i>
    <i>
      <x v="587"/>
    </i>
    <i>
      <x v="603"/>
    </i>
    <i>
      <x v="228"/>
    </i>
    <i>
      <x v="170"/>
    </i>
    <i>
      <x v="583"/>
    </i>
    <i>
      <x v="627"/>
    </i>
    <i>
      <x v="323"/>
    </i>
    <i>
      <x v="382"/>
    </i>
    <i>
      <x v="135"/>
    </i>
    <i>
      <x v="40"/>
    </i>
    <i>
      <x v="599"/>
    </i>
    <i>
      <x v="110"/>
    </i>
    <i>
      <x v="556"/>
    </i>
    <i>
      <x v="53"/>
    </i>
    <i>
      <x v="237"/>
    </i>
    <i>
      <x v="96"/>
    </i>
    <i>
      <x v="666"/>
    </i>
    <i>
      <x v="530"/>
    </i>
    <i>
      <x v="171"/>
    </i>
    <i>
      <x v="400"/>
    </i>
    <i>
      <x v="395"/>
    </i>
    <i>
      <x v="311"/>
    </i>
    <i>
      <x v="773"/>
    </i>
    <i>
      <x v="220"/>
    </i>
    <i>
      <x v="468"/>
    </i>
    <i>
      <x v="35"/>
    </i>
    <i>
      <x v="480"/>
    </i>
    <i>
      <x v="38"/>
    </i>
    <i>
      <x v="318"/>
    </i>
    <i>
      <x v="605"/>
    </i>
    <i>
      <x v="547"/>
    </i>
    <i>
      <x v="333"/>
    </i>
    <i>
      <x v="416"/>
    </i>
    <i>
      <x v="368"/>
    </i>
    <i>
      <x v="681"/>
    </i>
    <i>
      <x v="704"/>
    </i>
    <i>
      <x v="2"/>
    </i>
    <i>
      <x v="614"/>
    </i>
    <i>
      <x v="83"/>
    </i>
    <i>
      <x v="769"/>
    </i>
    <i>
      <x v="46"/>
    </i>
    <i>
      <x v="751"/>
    </i>
    <i>
      <x v="283"/>
    </i>
    <i>
      <x v="501"/>
    </i>
    <i>
      <x v="253"/>
    </i>
    <i>
      <x v="278"/>
    </i>
    <i>
      <x v="748"/>
    </i>
    <i>
      <x v="374"/>
    </i>
    <i>
      <x v="619"/>
    </i>
    <i>
      <x v="167"/>
    </i>
    <i>
      <x v="313"/>
    </i>
    <i>
      <x v="434"/>
    </i>
    <i>
      <x v="774"/>
    </i>
    <i>
      <x v="607"/>
    </i>
    <i>
      <x v="243"/>
    </i>
    <i>
      <x v="653"/>
    </i>
    <i>
      <x v="402"/>
    </i>
    <i>
      <x v="274"/>
    </i>
    <i>
      <x v="675"/>
    </i>
    <i>
      <x v="461"/>
    </i>
    <i>
      <x v="464"/>
    </i>
    <i>
      <x v="33"/>
    </i>
    <i>
      <x v="596"/>
    </i>
    <i>
      <x v="29"/>
    </i>
    <i>
      <x v="366"/>
    </i>
    <i>
      <x v="93"/>
    </i>
    <i>
      <x v="569"/>
    </i>
    <i>
      <x v="718"/>
    </i>
    <i>
      <x v="375"/>
    </i>
    <i>
      <x v="189"/>
    </i>
    <i>
      <x v="792"/>
    </i>
    <i>
      <x v="455"/>
    </i>
    <i>
      <x v="141"/>
    </i>
    <i>
      <x v="158"/>
    </i>
    <i>
      <x v="635"/>
    </i>
    <i>
      <x v="176"/>
    </i>
    <i>
      <x v="784"/>
    </i>
    <i>
      <x v="159"/>
    </i>
    <i>
      <x v="768"/>
    </i>
    <i>
      <x v="726"/>
    </i>
    <i>
      <x v="517"/>
    </i>
    <i>
      <x v="334"/>
    </i>
    <i>
      <x v="52"/>
    </i>
    <i>
      <x v="13"/>
    </i>
    <i>
      <x v="782"/>
    </i>
    <i>
      <x v="727"/>
    </i>
    <i>
      <x v="196"/>
    </i>
    <i>
      <x v="200"/>
    </i>
    <i>
      <x v="705"/>
    </i>
    <i>
      <x v="182"/>
    </i>
    <i>
      <x v="297"/>
    </i>
    <i>
      <x v="213"/>
    </i>
    <i>
      <x v="432"/>
    </i>
    <i>
      <x v="251"/>
    </i>
    <i>
      <x v="411"/>
    </i>
    <i>
      <x v="491"/>
    </i>
    <i>
      <x v="229"/>
    </i>
    <i>
      <x v="608"/>
    </i>
    <i>
      <x v="465"/>
    </i>
    <i>
      <x v="657"/>
    </i>
    <i>
      <x v="215"/>
    </i>
    <i>
      <x v="737"/>
    </i>
    <i>
      <x v="473"/>
    </i>
    <i>
      <x v="324"/>
    </i>
    <i>
      <x v="122"/>
    </i>
    <i>
      <x v="615"/>
    </i>
    <i>
      <x v="392"/>
    </i>
    <i>
      <x v="341"/>
    </i>
    <i>
      <x v="48"/>
    </i>
    <i>
      <x v="452"/>
    </i>
    <i>
      <x v="710"/>
    </i>
    <i>
      <x v="393"/>
    </i>
    <i>
      <x v="427"/>
    </i>
    <i>
      <x v="489"/>
    </i>
    <i>
      <x v="10"/>
    </i>
    <i>
      <x v="565"/>
    </i>
    <i>
      <x v="446"/>
    </i>
    <i>
      <x v="98"/>
    </i>
    <i>
      <x v="445"/>
    </i>
    <i>
      <x v="444"/>
    </i>
    <i>
      <x v="148"/>
    </i>
    <i>
      <x v="59"/>
    </i>
    <i>
      <x v="157"/>
    </i>
    <i>
      <x v="667"/>
    </i>
    <i>
      <x v="506"/>
    </i>
    <i>
      <x v="610"/>
    </i>
    <i>
      <x v="725"/>
    </i>
    <i>
      <x v="214"/>
    </i>
    <i>
      <x v="261"/>
    </i>
    <i>
      <x v="495"/>
    </i>
    <i>
      <x v="512"/>
    </i>
    <i>
      <x v="652"/>
    </i>
    <i>
      <x v="623"/>
    </i>
    <i>
      <x v="156"/>
    </i>
    <i>
      <x v="508"/>
    </i>
    <i>
      <x v="360"/>
    </i>
    <i>
      <x v="66"/>
    </i>
    <i>
      <x v="263"/>
    </i>
    <i>
      <x v="219"/>
    </i>
    <i>
      <x v="394"/>
    </i>
    <i>
      <x v="439"/>
    </i>
    <i>
      <x v="76"/>
    </i>
    <i>
      <x v="143"/>
    </i>
    <i>
      <x v="763"/>
    </i>
    <i>
      <x v="241"/>
    </i>
    <i>
      <x v="88"/>
    </i>
    <i>
      <x v="204"/>
    </i>
    <i>
      <x v="264"/>
    </i>
    <i>
      <x v="7"/>
    </i>
    <i>
      <x v="707"/>
    </i>
    <i>
      <x v="77"/>
    </i>
    <i>
      <x v="720"/>
    </i>
    <i>
      <x v="753"/>
    </i>
    <i>
      <x v="448"/>
    </i>
    <i>
      <x v="650"/>
    </i>
    <i>
      <x v="250"/>
    </i>
    <i>
      <x v="131"/>
    </i>
    <i>
      <x v="639"/>
    </i>
    <i>
      <x v="534"/>
    </i>
    <i>
      <x v="210"/>
    </i>
    <i>
      <x v="706"/>
    </i>
    <i>
      <x v="625"/>
    </i>
    <i>
      <x v="238"/>
    </i>
    <i>
      <x v="713"/>
    </i>
    <i>
      <x v="259"/>
    </i>
    <i>
      <x v="24"/>
    </i>
    <i>
      <x v="646"/>
    </i>
    <i>
      <x v="488"/>
    </i>
    <i>
      <x v="740"/>
    </i>
    <i>
      <x v="276"/>
    </i>
    <i>
      <x v="132"/>
    </i>
    <i>
      <x v="303"/>
    </i>
    <i>
      <x v="362"/>
    </i>
    <i>
      <x v="45"/>
    </i>
    <i>
      <x v="61"/>
    </i>
    <i>
      <x v="198"/>
    </i>
    <i>
      <x v="225"/>
    </i>
    <i>
      <x v="185"/>
    </i>
    <i>
      <x v="476"/>
    </i>
    <i>
      <x v="523"/>
    </i>
    <i>
      <x v="299"/>
    </i>
    <i>
      <x v="663"/>
    </i>
    <i>
      <x v="717"/>
    </i>
    <i>
      <x v="600"/>
    </i>
    <i>
      <x v="72"/>
    </i>
    <i>
      <x v="628"/>
    </i>
    <i>
      <x v="145"/>
    </i>
    <i>
      <x v="107"/>
    </i>
    <i>
      <x v="134"/>
    </i>
    <i>
      <x v="224"/>
    </i>
    <i>
      <x v="168"/>
    </i>
    <i>
      <x v="70"/>
    </i>
    <i>
      <x v="577"/>
    </i>
    <i>
      <x v="248"/>
    </i>
    <i>
      <x v="424"/>
    </i>
    <i>
      <x v="621"/>
    </i>
    <i>
      <x v="778"/>
    </i>
    <i>
      <x v="372"/>
    </i>
    <i>
      <x v="435"/>
    </i>
    <i>
      <x v="55"/>
    </i>
    <i>
      <x v="153"/>
    </i>
    <i>
      <x v="37"/>
    </i>
    <i>
      <x v="696"/>
    </i>
    <i>
      <x v="588"/>
    </i>
    <i>
      <x v="655"/>
    </i>
    <i>
      <x v="543"/>
    </i>
    <i>
      <x v="288"/>
    </i>
    <i>
      <x v="798"/>
    </i>
    <i>
      <x v="617"/>
    </i>
    <i>
      <x v="71"/>
    </i>
    <i>
      <x v="212"/>
    </i>
    <i>
      <x v="572"/>
    </i>
    <i>
      <x v="458"/>
    </i>
    <i>
      <x v="129"/>
    </i>
    <i>
      <x v="152"/>
    </i>
    <i>
      <x v="136"/>
    </i>
    <i>
      <x v="711"/>
    </i>
    <i>
      <x v="477"/>
    </i>
    <i>
      <x v="144"/>
    </i>
    <i>
      <x v="579"/>
    </i>
    <i>
      <x v="151"/>
    </i>
    <i>
      <x v="485"/>
    </i>
    <i>
      <x v="89"/>
    </i>
    <i>
      <x v="694"/>
    </i>
    <i>
      <x v="659"/>
    </i>
    <i>
      <x v="645"/>
    </i>
    <i>
      <x v="296"/>
    </i>
    <i>
      <x v="631"/>
    </i>
    <i>
      <x v="331"/>
    </i>
    <i>
      <x v="207"/>
    </i>
    <i>
      <x v="548"/>
    </i>
    <i>
      <x v="246"/>
    </i>
    <i>
      <x v="342"/>
    </i>
    <i>
      <x v="388"/>
    </i>
    <i>
      <x v="527"/>
    </i>
    <i>
      <x v="377"/>
    </i>
    <i>
      <x v="521"/>
    </i>
    <i>
      <x v="776"/>
    </i>
    <i>
      <x v="611"/>
    </i>
    <i>
      <x v="50"/>
    </i>
    <i>
      <x v="21"/>
    </i>
    <i>
      <x v="232"/>
    </i>
    <i>
      <x v="649"/>
    </i>
    <i>
      <x v="456"/>
    </i>
    <i>
      <x v="339"/>
    </i>
    <i>
      <x v="216"/>
    </i>
    <i>
      <x v="75"/>
    </i>
    <i>
      <x v="624"/>
    </i>
    <i>
      <x v="116"/>
    </i>
    <i>
      <x v="25"/>
    </i>
    <i>
      <x v="255"/>
    </i>
    <i>
      <x v="161"/>
    </i>
    <i>
      <x v="671"/>
    </i>
    <i>
      <x v="794"/>
    </i>
    <i>
      <x v="57"/>
    </i>
    <i>
      <x v="630"/>
    </i>
    <i>
      <x v="350"/>
    </i>
    <i>
      <x v="761"/>
    </i>
    <i>
      <x v="399"/>
    </i>
    <i>
      <x v="685"/>
    </i>
    <i>
      <x v="492"/>
    </i>
    <i>
      <x v="398"/>
    </i>
    <i>
      <x v="716"/>
    </i>
    <i>
      <x v="762"/>
    </i>
    <i>
      <x v="780"/>
    </i>
    <i>
      <x v="245"/>
    </i>
    <i>
      <x v="273"/>
    </i>
    <i>
      <x v="689"/>
    </i>
    <i>
      <x v="335"/>
    </i>
    <i>
      <x v="642"/>
    </i>
    <i>
      <x v="453"/>
    </i>
    <i>
      <x v="295"/>
    </i>
    <i>
      <x v="487"/>
    </i>
    <i>
      <x v="791"/>
    </i>
    <i>
      <x v="413"/>
    </i>
    <i>
      <x v="451"/>
    </i>
    <i>
      <x v="693"/>
    </i>
    <i>
      <x v="154"/>
    </i>
    <i>
      <x v="747"/>
    </i>
    <i>
      <x v="369"/>
    </i>
    <i>
      <x v="469"/>
    </i>
    <i>
      <x v="166"/>
    </i>
    <i>
      <x v="723"/>
    </i>
    <i>
      <x v="613"/>
    </i>
    <i>
      <x v="242"/>
    </i>
    <i>
      <x v="346"/>
    </i>
    <i>
      <x v="320"/>
    </i>
    <i>
      <x v="721"/>
    </i>
    <i>
      <x v="528"/>
    </i>
    <i>
      <x v="281"/>
    </i>
    <i>
      <x v="108"/>
    </i>
    <i>
      <x v="343"/>
    </i>
    <i>
      <x v="305"/>
    </i>
    <i>
      <x v="315"/>
    </i>
    <i>
      <x v="312"/>
    </i>
    <i>
      <x v="497"/>
    </i>
    <i>
      <x v="65"/>
    </i>
    <i>
      <x v="592"/>
    </i>
    <i>
      <x v="292"/>
    </i>
    <i>
      <x v="788"/>
    </i>
    <i>
      <x v="126"/>
    </i>
    <i>
      <x v="585"/>
    </i>
    <i>
      <x v="553"/>
    </i>
    <i>
      <x v="542"/>
    </i>
    <i>
      <x v="289"/>
    </i>
    <i>
      <x v="409"/>
    </i>
    <i>
      <x v="514"/>
    </i>
    <i>
      <x v="68"/>
    </i>
    <i>
      <x v="682"/>
    </i>
    <i>
      <x v="314"/>
    </i>
    <i>
      <x v="760"/>
    </i>
    <i>
      <x v="272"/>
    </i>
    <i>
      <x v="348"/>
    </i>
    <i>
      <x v="509"/>
    </i>
    <i>
      <x v="591"/>
    </i>
    <i>
      <x v="449"/>
    </i>
    <i>
      <x v="490"/>
    </i>
    <i>
      <x v="363"/>
    </i>
    <i>
      <x v="179"/>
    </i>
    <i>
      <x v="735"/>
    </i>
    <i>
      <x v="30"/>
    </i>
    <i>
      <x v="376"/>
    </i>
    <i>
      <x v="500"/>
    </i>
    <i>
      <x v="679"/>
    </i>
    <i>
      <x v="155"/>
    </i>
    <i>
      <x v="383"/>
    </i>
    <i>
      <x v="354"/>
    </i>
    <i>
      <x v="555"/>
    </i>
    <i>
      <x v="268"/>
    </i>
    <i>
      <x v="715"/>
    </i>
    <i>
      <x v="298"/>
    </i>
    <i>
      <x v="507"/>
    </i>
    <i>
      <x v="42"/>
    </i>
    <i>
      <x v="634"/>
    </i>
    <i>
      <x v="258"/>
    </i>
    <i>
      <x v="357"/>
    </i>
    <i>
      <x v="742"/>
    </i>
    <i>
      <x v="218"/>
    </i>
    <i>
      <x v="731"/>
    </i>
    <i>
      <x v="459"/>
    </i>
    <i>
      <x v="384"/>
    </i>
    <i>
      <x v="538"/>
    </i>
    <i>
      <x v="423"/>
    </i>
    <i>
      <x v="236"/>
    </i>
    <i>
      <x v="422"/>
    </i>
    <i>
      <x v="626"/>
    </i>
    <i>
      <x v="524"/>
    </i>
    <i>
      <x v="142"/>
    </i>
    <i>
      <x v="353"/>
    </i>
    <i>
      <x v="669"/>
    </i>
    <i>
      <x v="306"/>
    </i>
    <i>
      <x v="102"/>
    </i>
    <i>
      <x v="551"/>
    </i>
    <i>
      <x v="187"/>
    </i>
    <i>
      <x v="775"/>
    </i>
    <i>
      <x v="578"/>
    </i>
    <i>
      <x v="481"/>
    </i>
    <i>
      <x v="223"/>
    </i>
    <i>
      <x v="309"/>
    </i>
    <i>
      <x v="138"/>
    </i>
    <i>
      <x v="277"/>
    </i>
    <i>
      <x v="177"/>
    </i>
    <i>
      <x v="616"/>
    </i>
    <i>
      <x v="285"/>
    </i>
    <i>
      <x v="34"/>
    </i>
    <i>
      <x v="426"/>
    </i>
    <i>
      <x v="559"/>
    </i>
    <i>
      <x v="504"/>
    </i>
    <i>
      <x v="511"/>
    </i>
    <i>
      <x v="431"/>
    </i>
    <i>
      <x v="620"/>
    </i>
    <i>
      <x v="137"/>
    </i>
    <i>
      <x v="291"/>
    </i>
    <i>
      <x v="344"/>
    </i>
    <i>
      <x v="417"/>
    </i>
    <i>
      <x v="163"/>
    </i>
    <i>
      <x v="736"/>
    </i>
    <i>
      <x v="404"/>
    </i>
    <i>
      <x v="81"/>
    </i>
    <i>
      <x v="27"/>
    </i>
    <i>
      <x v="589"/>
    </i>
    <i>
      <x v="405"/>
    </i>
    <i>
      <x v="1"/>
    </i>
    <i>
      <x v="665"/>
    </i>
    <i>
      <x v="11"/>
    </i>
    <i>
      <x v="440"/>
    </i>
    <i>
      <x v="759"/>
    </i>
    <i>
      <x v="483"/>
    </i>
    <i>
      <x v="797"/>
    </i>
    <i>
      <x v="184"/>
    </i>
    <i>
      <x v="329"/>
    </i>
    <i>
      <x v="581"/>
    </i>
    <i>
      <x v="590"/>
    </i>
    <i>
      <x v="470"/>
    </i>
    <i>
      <x v="17"/>
    </i>
    <i>
      <x v="147"/>
    </i>
    <i>
      <x v="280"/>
    </i>
    <i>
      <x v="743"/>
    </i>
    <i>
      <x v="418"/>
    </i>
    <i>
      <x v="78"/>
    </i>
    <i>
      <x v="9"/>
    </i>
    <i>
      <x v="557"/>
    </i>
    <i>
      <x v="319"/>
    </i>
    <i>
      <x v="660"/>
    </i>
    <i>
      <x v="593"/>
    </i>
    <i>
      <x v="340"/>
    </i>
    <i>
      <x v="467"/>
    </i>
    <i>
      <x v="688"/>
    </i>
    <i>
      <x v="574"/>
    </i>
    <i>
      <x v="202"/>
    </i>
    <i>
      <x v="67"/>
    </i>
    <i>
      <x v="183"/>
    </i>
    <i>
      <x v="672"/>
    </i>
    <i>
      <x v="406"/>
    </i>
    <i>
      <x v="637"/>
    </i>
    <i>
      <x v="178"/>
    </i>
    <i>
      <x v="169"/>
    </i>
    <i>
      <x v="279"/>
    </i>
    <i>
      <x v="337"/>
    </i>
    <i>
      <x v="564"/>
    </i>
    <i>
      <x v="386"/>
    </i>
    <i>
      <x v="260"/>
    </i>
    <i>
      <x v="256"/>
    </i>
    <i>
      <x v="750"/>
    </i>
    <i>
      <x v="378"/>
    </i>
    <i>
      <x v="454"/>
    </i>
    <i>
      <x v="486"/>
    </i>
    <i>
      <x v="758"/>
    </i>
    <i>
      <x v="783"/>
    </i>
    <i>
      <x v="181"/>
    </i>
    <i>
      <x v="128"/>
    </i>
    <i>
      <x v="462"/>
    </i>
    <i>
      <x v="755"/>
    </i>
    <i>
      <x v="554"/>
    </i>
    <i>
      <x v="47"/>
    </i>
    <i>
      <x v="643"/>
    </i>
    <i>
      <x v="420"/>
    </i>
    <i>
      <x v="180"/>
    </i>
    <i>
      <x v="266"/>
    </i>
    <i>
      <x v="36"/>
    </i>
    <i>
      <x v="265"/>
    </i>
    <i>
      <x v="125"/>
    </i>
    <i>
      <x v="537"/>
    </i>
    <i>
      <x v="31"/>
    </i>
    <i>
      <x v="676"/>
    </i>
    <i>
      <x v="58"/>
    </i>
    <i>
      <x v="60"/>
    </i>
    <i>
      <x v="575"/>
    </i>
    <i>
      <x v="174"/>
    </i>
    <i>
      <x v="741"/>
    </i>
    <i>
      <x v="321"/>
    </i>
    <i>
      <x v="396"/>
    </i>
    <i>
      <x v="546"/>
    </i>
    <i>
      <x v="73"/>
    </i>
    <i>
      <x v="550"/>
    </i>
    <i>
      <x v="744"/>
    </i>
    <i>
      <x v="190"/>
    </i>
    <i>
      <x v="597"/>
    </i>
    <i>
      <x v="338"/>
    </i>
    <i>
      <x v="104"/>
    </i>
    <i>
      <x v="222"/>
    </i>
    <i>
      <x v="738"/>
    </i>
    <i>
      <x v="197"/>
    </i>
    <i>
      <x v="503"/>
    </i>
    <i>
      <x v="106"/>
    </i>
    <i>
      <x v="752"/>
    </i>
    <i>
      <x v="573"/>
    </i>
    <i>
      <x v="612"/>
    </i>
    <i>
      <x v="43"/>
    </i>
    <i>
      <x v="658"/>
    </i>
    <i>
      <x v="56"/>
    </i>
    <i>
      <x v="19"/>
    </i>
    <i>
      <x v="651"/>
    </i>
    <i>
      <x v="580"/>
    </i>
    <i>
      <x v="770"/>
    </i>
    <i>
      <x v="656"/>
    </i>
    <i>
      <x v="549"/>
    </i>
    <i>
      <x v="4"/>
    </i>
    <i>
      <x v="124"/>
    </i>
    <i>
      <x v="522"/>
    </i>
    <i>
      <x v="699"/>
    </i>
    <i>
      <x v="118"/>
    </i>
    <i>
      <x v="82"/>
    </i>
    <i>
      <x v="361"/>
    </i>
    <i>
      <x v="269"/>
    </i>
    <i>
      <x v="566"/>
    </i>
    <i>
      <x v="205"/>
    </i>
    <i>
      <x v="203"/>
    </i>
    <i>
      <x v="701"/>
    </i>
    <i>
      <x v="5"/>
    </i>
    <i>
      <x v="408"/>
    </i>
    <i>
      <x v="570"/>
    </i>
    <i>
      <x v="371"/>
    </i>
    <i>
      <x v="355"/>
    </i>
    <i>
      <x v="471"/>
    </i>
    <i>
      <x v="673"/>
    </i>
    <i>
      <x v="391"/>
    </i>
    <i>
      <x v="23"/>
    </i>
    <i>
      <x v="336"/>
    </i>
    <i>
      <x v="567"/>
    </i>
    <i>
      <x v="140"/>
    </i>
    <i>
      <x v="496"/>
    </i>
    <i>
      <x v="226"/>
    </i>
    <i>
      <x v="347"/>
    </i>
    <i>
      <x v="785"/>
    </i>
    <i>
      <x v="709"/>
    </i>
    <i>
      <x v="695"/>
    </i>
    <i>
      <x v="618"/>
    </i>
    <i>
      <x v="648"/>
    </i>
    <i>
      <x v="356"/>
    </i>
    <i>
      <x v="14"/>
    </i>
    <i>
      <x v="244"/>
    </i>
    <i>
      <x v="622"/>
    </i>
    <i>
      <x v="728"/>
    </i>
    <i>
      <x v="254"/>
    </i>
    <i>
      <x v="531"/>
    </i>
    <i>
      <x v="310"/>
    </i>
    <i>
      <x v="12"/>
    </i>
    <i>
      <x v="781"/>
    </i>
    <i>
      <x v="231"/>
    </i>
    <i>
      <x v="94"/>
    </i>
    <i>
      <x/>
    </i>
    <i>
      <x v="668"/>
    </i>
    <i>
      <x v="644"/>
    </i>
    <i>
      <x v="91"/>
    </i>
    <i>
      <x v="793"/>
    </i>
    <i>
      <x v="795"/>
    </i>
    <i>
      <x v="172"/>
    </i>
    <i>
      <x v="545"/>
    </i>
    <i>
      <x v="195"/>
    </i>
    <i>
      <x v="442"/>
    </i>
    <i>
      <x v="516"/>
    </i>
    <i>
      <x v="173"/>
    </i>
    <i>
      <x v="86"/>
    </i>
    <i>
      <x v="647"/>
    </i>
    <i>
      <x v="227"/>
    </i>
    <i>
      <x v="262"/>
    </i>
    <i>
      <x v="389"/>
    </i>
    <i>
      <x v="332"/>
    </i>
    <i>
      <x v="595"/>
    </i>
    <i>
      <x v="515"/>
    </i>
    <i>
      <x v="582"/>
    </i>
    <i>
      <x v="640"/>
    </i>
    <i>
      <x v="684"/>
    </i>
    <i>
      <x v="757"/>
    </i>
    <i>
      <x v="54"/>
    </i>
    <i>
      <x v="606"/>
    </i>
    <i>
      <x v="729"/>
    </i>
    <i>
      <x v="193"/>
    </i>
    <i>
      <x v="90"/>
    </i>
    <i>
      <x v="74"/>
    </i>
    <i>
      <x v="18"/>
    </i>
    <i>
      <x v="756"/>
    </i>
    <i>
      <x v="230"/>
    </i>
    <i>
      <x v="22"/>
    </i>
    <i>
      <x v="317"/>
    </i>
    <i>
      <x v="349"/>
    </i>
    <i>
      <x v="20"/>
    </i>
    <i>
      <x v="541"/>
    </i>
    <i>
      <x v="415"/>
    </i>
    <i>
      <x v="765"/>
    </i>
    <i>
      <x v="149"/>
    </i>
    <i>
      <x v="447"/>
    </i>
    <i>
      <x v="358"/>
    </i>
    <i>
      <x v="498"/>
    </i>
    <i>
      <x v="594"/>
    </i>
    <i>
      <x v="26"/>
    </i>
    <i>
      <x v="412"/>
    </i>
    <i>
      <x v="430"/>
    </i>
    <i>
      <x v="519"/>
    </i>
    <i>
      <x v="119"/>
    </i>
    <i>
      <x v="286"/>
    </i>
    <i>
      <x v="100"/>
    </i>
    <i>
      <x v="51"/>
    </i>
    <i>
      <x v="267"/>
    </i>
    <i>
      <x v="401"/>
    </i>
    <i>
      <x v="479"/>
    </i>
    <i>
      <x v="165"/>
    </i>
    <i>
      <x v="330"/>
    </i>
    <i>
      <x v="414"/>
    </i>
    <i>
      <x v="683"/>
    </i>
    <i>
      <x v="482"/>
    </i>
    <i>
      <x v="79"/>
    </i>
    <i>
      <x v="8"/>
    </i>
    <i>
      <x v="584"/>
    </i>
    <i>
      <x v="598"/>
    </i>
    <i>
      <x v="745"/>
    </i>
    <i>
      <x v="307"/>
    </i>
    <i>
      <x v="436"/>
    </i>
    <i>
      <x v="561"/>
    </i>
    <i>
      <x v="32"/>
    </i>
    <i>
      <x v="367"/>
    </i>
    <i>
      <x v="270"/>
    </i>
    <i>
      <x v="518"/>
    </i>
    <i>
      <x v="373"/>
    </i>
    <i>
      <x v="44"/>
    </i>
    <i>
      <x v="84"/>
    </i>
    <i>
      <x v="714"/>
    </i>
    <i>
      <x v="62"/>
    </i>
    <i>
      <x v="425"/>
    </i>
    <i>
      <x v="678"/>
    </i>
    <i>
      <x v="767"/>
    </i>
    <i>
      <x v="733"/>
    </i>
    <i>
      <x v="85"/>
    </i>
    <i>
      <x v="41"/>
    </i>
    <i>
      <x v="191"/>
    </i>
    <i>
      <x v="697"/>
    </i>
    <i>
      <x v="730"/>
    </i>
    <i>
      <x v="103"/>
    </i>
  </rowItems>
  <colItems count="1">
    <i/>
  </colItems>
  <dataFields count="1">
    <dataField fld="0" subtotal="count" baseField="0" baseItem="0" numFmtId="166"/>
  </dataFields>
  <formats count="6">
    <format dxfId="141">
      <pivotArea outline="0" collapsedLevelsAreSubtotals="1" fieldPosition="0">
        <references count="1">
          <reference field="4294967294" count="1" selected="0">
            <x v="0"/>
          </reference>
        </references>
      </pivotArea>
    </format>
    <format dxfId="140">
      <pivotArea type="all" dataOnly="0" outline="0" fieldPosition="0"/>
    </format>
    <format dxfId="139">
      <pivotArea outline="0" collapsedLevelsAreSubtotals="1" fieldPosition="0"/>
    </format>
    <format dxfId="138">
      <pivotArea dataOnly="0" labelOnly="1" outline="0" fieldPosition="0">
        <references count="1">
          <reference field="4294967294" count="1">
            <x v="0"/>
          </reference>
        </references>
      </pivotArea>
    </format>
    <format dxfId="137">
      <pivotArea outline="0" collapsedLevelsAreSubtotals="1" fieldPosition="0"/>
    </format>
    <format dxfId="136">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2120355008">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mp;[2024]"/>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2120355008">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mp;[Nov]"/>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s>
  <data>
    <olap pivotCacheId="575060224">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Keny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showCaption="0" level="1" style="SlicerStyleLight1 2" rowHeight="241300"/>
  <slicer name="Month Name" xr10:uid="{6FF3FC4C-63FE-4BB0-9027-DF814E6964CC}" cache="Slicer_Month_Name" caption="Month Name" columnCount="3" showCaption="0" level="1" style="SlicerStyleLight1 2" rowHeight="252000"/>
  <slicer name="Country" xr10:uid="{0EC079A0-EE4C-4BDC-B7B1-96CB75D74EA6}" cache="Slicer_Country" caption="Country" columnCount="2" showCaption="0" level="1" style="SlicerStyleLight1 2" rowHeight="82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7.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3292771.51</v>
      </c>
      <c r="V3" s="6">
        <v>2462</v>
      </c>
      <c r="W3" s="5">
        <v>838868.52</v>
      </c>
      <c r="X3" s="5">
        <v>2453902.9899999988</v>
      </c>
      <c r="Y3" s="8">
        <v>0.25476062260997884</v>
      </c>
      <c r="Z3" s="6">
        <v>9929</v>
      </c>
      <c r="AB3" s="4">
        <v>2024</v>
      </c>
      <c r="AE3">
        <f>COUNTA(AB3:AB6)</f>
        <v>1</v>
      </c>
    </row>
    <row r="4" spans="5:34" x14ac:dyDescent="0.25">
      <c r="T4" s="4">
        <v>2022</v>
      </c>
      <c r="U4" s="5">
        <v>3285589.51</v>
      </c>
      <c r="V4" s="6">
        <v>2437</v>
      </c>
      <c r="W4" s="5">
        <v>855705.79</v>
      </c>
      <c r="X4" s="5">
        <v>2429883.7199999932</v>
      </c>
      <c r="Y4" s="8">
        <v>0.26044208730140489</v>
      </c>
      <c r="Z4" s="6">
        <v>9679</v>
      </c>
    </row>
    <row r="5" spans="5:34" x14ac:dyDescent="0.25">
      <c r="T5" s="4">
        <v>2023</v>
      </c>
      <c r="U5" s="5">
        <v>3258478.66</v>
      </c>
      <c r="V5" s="6">
        <v>2455</v>
      </c>
      <c r="W5" s="5">
        <v>838812.87</v>
      </c>
      <c r="X5" s="5">
        <v>2419665.7899999986</v>
      </c>
      <c r="Y5" s="8">
        <v>0.25742469339971064</v>
      </c>
      <c r="Z5" s="6">
        <v>9924</v>
      </c>
    </row>
    <row r="6" spans="5:34" x14ac:dyDescent="0.25">
      <c r="E6" s="1" t="s">
        <v>11</v>
      </c>
      <c r="F6" s="2">
        <v>1</v>
      </c>
      <c r="T6" s="4">
        <v>2024</v>
      </c>
      <c r="U6" s="5">
        <v>3343399.84</v>
      </c>
      <c r="V6" s="6">
        <v>2513</v>
      </c>
      <c r="W6" s="5">
        <v>862139.89</v>
      </c>
      <c r="X6" s="5">
        <v>2481259.9499999969</v>
      </c>
      <c r="Y6" s="8">
        <v>0.25786323241554027</v>
      </c>
      <c r="Z6" s="6">
        <v>9970</v>
      </c>
      <c r="AE6" s="15" t="s">
        <v>2</v>
      </c>
      <c r="AF6" s="15" t="s">
        <v>10</v>
      </c>
      <c r="AG6" s="15" t="s">
        <v>21</v>
      </c>
      <c r="AH6" s="15" t="s">
        <v>14</v>
      </c>
    </row>
    <row r="7" spans="5:34" x14ac:dyDescent="0.25">
      <c r="AE7" s="4" t="s">
        <v>19</v>
      </c>
      <c r="AF7" s="4">
        <f>IF(AE3=1,AB3:AB3,0)</f>
        <v>2024</v>
      </c>
      <c r="AG7" s="5">
        <f>IFERROR(VLOOKUP(AF7,Table,4,0),0)</f>
        <v>862139.89</v>
      </c>
      <c r="AH7" s="16">
        <f>AG7/SUM($AG$7:$AG$8)</f>
        <v>1</v>
      </c>
    </row>
    <row r="8" spans="5:34" x14ac:dyDescent="0.25">
      <c r="E8" s="3" t="s">
        <v>10</v>
      </c>
      <c r="F8" s="4" t="s">
        <v>16</v>
      </c>
      <c r="G8" s="4" t="s">
        <v>17</v>
      </c>
      <c r="H8" s="4" t="s">
        <v>8</v>
      </c>
      <c r="AE8" s="4" t="s">
        <v>20</v>
      </c>
      <c r="AF8" s="4">
        <f>IF(OR(AB3=2024,AE3&gt;1),0,AB3-1)</f>
        <v>0</v>
      </c>
      <c r="AG8" s="5">
        <f>IFERROR(VLOOKUP(AF8,Table,4,0),0)</f>
        <v>0</v>
      </c>
      <c r="AH8" s="16">
        <f>AG8/SUM($AG$7:$AG$8)</f>
        <v>0</v>
      </c>
    </row>
    <row r="9" spans="5:34" x14ac:dyDescent="0.25">
      <c r="E9" s="4">
        <v>2024</v>
      </c>
      <c r="F9" s="5">
        <v>39421523.770000003</v>
      </c>
      <c r="G9" s="5">
        <v>10153956.029999999</v>
      </c>
      <c r="H9" s="6">
        <v>29839</v>
      </c>
    </row>
    <row r="11" spans="5:34" x14ac:dyDescent="0.25">
      <c r="AE11" s="17" t="s">
        <v>22</v>
      </c>
      <c r="AF11" s="17"/>
      <c r="AG11" s="17"/>
      <c r="AH11" s="18">
        <f>AH7-AH8</f>
        <v>1</v>
      </c>
    </row>
    <row r="13" spans="5:34" x14ac:dyDescent="0.25">
      <c r="AE13" s="14" t="s">
        <v>1</v>
      </c>
      <c r="AF13" s="14" t="s">
        <v>10</v>
      </c>
      <c r="AG13" s="14" t="s">
        <v>23</v>
      </c>
      <c r="AH13" s="14" t="s">
        <v>14</v>
      </c>
    </row>
    <row r="14" spans="5:34" x14ac:dyDescent="0.25">
      <c r="AE14" s="4" t="s">
        <v>19</v>
      </c>
      <c r="AF14" s="4">
        <v>2022</v>
      </c>
      <c r="AG14" s="11">
        <f>IFERROR(VLOOKUP(AF14,Table,2,0),0)</f>
        <v>3285589.51</v>
      </c>
      <c r="AH14" s="16">
        <f>AG14/SUM($AG$14:$AG$15)</f>
        <v>0.49945411934840878</v>
      </c>
    </row>
    <row r="15" spans="5:34" x14ac:dyDescent="0.25">
      <c r="J15" t="s">
        <v>30</v>
      </c>
      <c r="AE15" s="4" t="s">
        <v>20</v>
      </c>
      <c r="AF15" s="4">
        <v>2021</v>
      </c>
      <c r="AG15" s="11">
        <f>IFERROR(VLOOKUP(AF15,Table,2,0),0)</f>
        <v>3292771.51</v>
      </c>
      <c r="AH15" s="16">
        <f>AG14/SUM($AG$14:$AG$15)</f>
        <v>0.49945411934840878</v>
      </c>
    </row>
    <row r="16" spans="5:34" x14ac:dyDescent="0.25">
      <c r="E16" s="4" t="str">
        <f>E8</f>
        <v>Year</v>
      </c>
      <c r="F16" s="4" t="str">
        <f>_xlfn.IFS($F$6=1,F8,$F$6=2,G8,$F$6=3,H8)</f>
        <v xml:space="preserve"> Revenue</v>
      </c>
      <c r="G16" s="4" t="str">
        <f>"Average"&amp;F16</f>
        <v>Average Revenue</v>
      </c>
      <c r="H16" s="4" t="s">
        <v>12</v>
      </c>
      <c r="J16" t="s">
        <v>29</v>
      </c>
    </row>
    <row r="17" spans="4:34" x14ac:dyDescent="0.25">
      <c r="E17" s="4">
        <f>E9</f>
        <v>2024</v>
      </c>
      <c r="F17" s="11">
        <f>_xlfn.IFS($F$6=1,F9,$F$6=2,G9,$F$6=3,H9)</f>
        <v>39421523.770000003</v>
      </c>
      <c r="G17" s="7">
        <f>AVERAGE($F$17:$F$20)</f>
        <v>9855380.9425000008</v>
      </c>
      <c r="H17" s="4">
        <f>IF(F17&gt;G17,F17)</f>
        <v>39421523.770000003</v>
      </c>
    </row>
    <row r="18" spans="4:34" x14ac:dyDescent="0.25">
      <c r="E18" s="4">
        <f>E10</f>
        <v>0</v>
      </c>
      <c r="F18" s="11">
        <f>_xlfn.IFS($F$6=1,F10,$F$6=2,G10,$F$6=3,H10)</f>
        <v>0</v>
      </c>
      <c r="G18" s="7">
        <f>AVERAGE($F$17:$F$20)</f>
        <v>9855380.9425000008</v>
      </c>
      <c r="H18" s="4" t="b">
        <f>IF(F18&gt;G18,F18)</f>
        <v>0</v>
      </c>
      <c r="AE18" s="19" t="s">
        <v>22</v>
      </c>
      <c r="AF18" s="19"/>
      <c r="AG18" s="19"/>
      <c r="AH18" s="20">
        <f>AH14-AH15</f>
        <v>0</v>
      </c>
    </row>
    <row r="19" spans="4:34" x14ac:dyDescent="0.25">
      <c r="E19" s="4">
        <f>E11</f>
        <v>0</v>
      </c>
      <c r="F19" s="11">
        <f>_xlfn.IFS($F$6=1,F11,$F$6=2,G11,$F$6=3,H11)</f>
        <v>0</v>
      </c>
      <c r="G19" s="7">
        <f>AVERAGE($F$17:$F$20)</f>
        <v>9855380.9425000008</v>
      </c>
      <c r="H19" s="4" t="str">
        <f>IF(F19&gt;G19,F19,"")</f>
        <v/>
      </c>
    </row>
    <row r="20" spans="4:34" x14ac:dyDescent="0.25">
      <c r="E20" s="4">
        <f>E12</f>
        <v>0</v>
      </c>
      <c r="F20" s="11">
        <f>_xlfn.IFS($F$6=1,F12,$F$6=2,G12,$F$6=3,H12)</f>
        <v>0</v>
      </c>
      <c r="G20" s="7">
        <f>AVERAGE($F$17:$F$20)</f>
        <v>9855380.9425000008</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2429883.7199999932</v>
      </c>
      <c r="AH22" s="16">
        <f>AG22/SUM($AG$22:$AG$23)</f>
        <v>0.49754091738375639</v>
      </c>
    </row>
    <row r="23" spans="4:34" x14ac:dyDescent="0.25">
      <c r="E23" t="s">
        <v>12</v>
      </c>
      <c r="G23" t="s">
        <v>15</v>
      </c>
      <c r="AE23" s="4" t="s">
        <v>20</v>
      </c>
      <c r="AF23" s="4">
        <v>2021</v>
      </c>
      <c r="AG23" s="11">
        <f>IFERROR(VLOOKUP(AF23,Table,5,0),0)</f>
        <v>2453902.9899999988</v>
      </c>
      <c r="AH23" s="16">
        <f>AG23/SUM($AG$22:$AG$23)</f>
        <v>0.50245908261624372</v>
      </c>
    </row>
    <row r="24" spans="4:34" x14ac:dyDescent="0.25">
      <c r="D24" t="s">
        <v>13</v>
      </c>
      <c r="E24">
        <f>SUM(H17:H20)</f>
        <v>39421523.770000003</v>
      </c>
      <c r="G24" t="str">
        <f>"of "&amp;F16&amp;" Came from the highlighted years"</f>
        <v>of  Revenue Came from the highlighted years</v>
      </c>
    </row>
    <row r="25" spans="4:34" x14ac:dyDescent="0.25">
      <c r="D25" t="s">
        <v>14</v>
      </c>
      <c r="E25" s="10">
        <f>E24/SUM(F17:F20)</f>
        <v>1</v>
      </c>
    </row>
    <row r="26" spans="4:34" x14ac:dyDescent="0.25">
      <c r="AE26" s="19" t="s">
        <v>22</v>
      </c>
      <c r="AF26" s="19"/>
      <c r="AG26" s="19"/>
      <c r="AH26" s="20">
        <f>AH22-AH23</f>
        <v>-4.9181652324873371E-3</v>
      </c>
    </row>
    <row r="29" spans="4:34" x14ac:dyDescent="0.25">
      <c r="AE29" s="14" t="s">
        <v>9</v>
      </c>
      <c r="AF29" s="14" t="s">
        <v>10</v>
      </c>
      <c r="AG29" s="14" t="s">
        <v>25</v>
      </c>
      <c r="AH29" s="14" t="s">
        <v>14</v>
      </c>
    </row>
    <row r="30" spans="4:34" x14ac:dyDescent="0.25">
      <c r="AE30" s="4" t="s">
        <v>19</v>
      </c>
      <c r="AF30" s="4">
        <v>2022</v>
      </c>
      <c r="AG30" s="6">
        <f>IFERROR(VLOOKUP(AF30,Table,7,0),0)</f>
        <v>9679</v>
      </c>
      <c r="AH30" s="16">
        <f>AG30/SUM($AG$30:$AG$31)</f>
        <v>0.49362505099959203</v>
      </c>
    </row>
    <row r="31" spans="4:34" x14ac:dyDescent="0.25">
      <c r="AE31" s="4" t="s">
        <v>20</v>
      </c>
      <c r="AF31" s="4">
        <v>2021</v>
      </c>
      <c r="AG31" s="6">
        <f>IFERROR(VLOOKUP(AF31,Table,7,0),0)</f>
        <v>9929</v>
      </c>
      <c r="AH31" s="16">
        <f>AG31/SUM($AG$30:$AG$31)</f>
        <v>0.50637494900040803</v>
      </c>
    </row>
    <row r="34" spans="31:34" x14ac:dyDescent="0.25">
      <c r="AE34" s="19" t="s">
        <v>22</v>
      </c>
      <c r="AF34" s="19"/>
      <c r="AG34" s="19"/>
      <c r="AH34" s="20">
        <f>AH30-AH31</f>
        <v>-1.2749898000815996E-2</v>
      </c>
    </row>
    <row r="37" spans="31:34" x14ac:dyDescent="0.25">
      <c r="AE37" s="14" t="s">
        <v>8</v>
      </c>
      <c r="AF37" s="14" t="s">
        <v>10</v>
      </c>
      <c r="AG37" s="14" t="s">
        <v>8</v>
      </c>
      <c r="AH37" s="14" t="s">
        <v>14</v>
      </c>
    </row>
    <row r="38" spans="31:34" x14ac:dyDescent="0.25">
      <c r="AE38" s="4" t="s">
        <v>19</v>
      </c>
      <c r="AF38" s="4">
        <v>2022</v>
      </c>
      <c r="AG38" s="6">
        <f>IFERROR(VLOOKUP(AF38,Table,3,0),0)</f>
        <v>2437</v>
      </c>
      <c r="AH38" s="16">
        <f>AG38/SUM($AG$38:$AG$39)</f>
        <v>0.49744845886915695</v>
      </c>
    </row>
    <row r="39" spans="31:34" x14ac:dyDescent="0.25">
      <c r="AE39" s="4" t="s">
        <v>20</v>
      </c>
      <c r="AF39" s="4">
        <v>2021</v>
      </c>
      <c r="AG39" s="6">
        <f>IFERROR(VLOOKUP(AF39,Table,3,0),0)</f>
        <v>2462</v>
      </c>
      <c r="AH39" s="16">
        <f>AG39/SUM($AG$38:$AG$39)</f>
        <v>0.50255154113084299</v>
      </c>
    </row>
    <row r="42" spans="31:34" x14ac:dyDescent="0.25">
      <c r="AE42" s="19" t="s">
        <v>22</v>
      </c>
      <c r="AF42" s="19"/>
      <c r="AG42" s="19"/>
      <c r="AH42" s="20">
        <f>AH38-AH39</f>
        <v>-5.1030822616860427E-3</v>
      </c>
    </row>
    <row r="45" spans="31:34" x14ac:dyDescent="0.25">
      <c r="AE45" s="14" t="s">
        <v>4</v>
      </c>
      <c r="AF45" s="14" t="s">
        <v>10</v>
      </c>
      <c r="AG45" s="14" t="s">
        <v>4</v>
      </c>
      <c r="AH45" s="14" t="s">
        <v>14</v>
      </c>
    </row>
    <row r="46" spans="31:34" x14ac:dyDescent="0.25">
      <c r="AE46" s="4" t="s">
        <v>19</v>
      </c>
      <c r="AF46" s="4">
        <v>2022</v>
      </c>
      <c r="AG46" s="16">
        <f>IFERROR(VLOOKUP(AF46,Table,6,0),0)</f>
        <v>0.26044208730140489</v>
      </c>
      <c r="AH46" s="16">
        <f>AG46/SUM($AG$46:$AG$47)</f>
        <v>0.50551381483649738</v>
      </c>
    </row>
    <row r="47" spans="31:34" x14ac:dyDescent="0.25">
      <c r="AE47" s="4" t="s">
        <v>20</v>
      </c>
      <c r="AF47" s="4">
        <v>2021</v>
      </c>
      <c r="AG47" s="16">
        <f>IFERROR(VLOOKUP(AF47,Table,6,0),0)</f>
        <v>0.25476062260997884</v>
      </c>
      <c r="AH47" s="16">
        <f>AG47/SUM($AG$46:$AG$47)</f>
        <v>0.49448618516350268</v>
      </c>
    </row>
    <row r="50" spans="31:34" x14ac:dyDescent="0.25">
      <c r="AE50" s="19" t="s">
        <v>22</v>
      </c>
      <c r="AF50" s="19"/>
      <c r="AG50" s="19"/>
      <c r="AH50" s="21">
        <f>AH46-AH47</f>
        <v>1.1027629672994699E-2</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zoomScale="70" zoomScaleNormal="70" workbookViewId="0">
      <selection activeCell="W25" sqref="W25"/>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3558517.85</v>
      </c>
      <c r="H3">
        <v>1</v>
      </c>
      <c r="I3" s="23">
        <f>LARGE($F$3:$F$14,H3)</f>
        <v>3573877.88</v>
      </c>
      <c r="J3" t="str">
        <f>INDEX($E$3:$E$14,MATCH(I3,$F$3:$F$14,0))</f>
        <v>May</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3164075.52</v>
      </c>
      <c r="H4">
        <v>2</v>
      </c>
      <c r="I4" s="23">
        <f t="shared" ref="I4:I5" si="0">LARGE($F$3:$F$14,H4)</f>
        <v>3558517.85</v>
      </c>
      <c r="J4" t="str">
        <f t="shared" ref="J4:J5" si="1">INDEX($E$3:$E$14,MATCH(I4,$F$3:$F$14,0))</f>
        <v>Jan</v>
      </c>
      <c r="M4" s="4" t="s">
        <v>50</v>
      </c>
      <c r="N4" s="22">
        <v>5994718.9699999997</v>
      </c>
      <c r="Q4" t="str">
        <f t="shared" ref="Q4:Q10" si="2">M4</f>
        <v>Tue</v>
      </c>
      <c r="R4" s="23">
        <f t="shared" ref="R4:R10" si="3">N4</f>
        <v>5994718.9699999997</v>
      </c>
      <c r="S4">
        <f>IFERROR(_xlfn.IFS(R4=$W$4,R4,R4=$W$5,R4,R4=$W$6,R4)," ")</f>
        <v>5994718.9699999997</v>
      </c>
      <c r="V4">
        <v>1</v>
      </c>
      <c r="W4">
        <f>LARGE($R$4:$R$10,V4)</f>
        <v>5994718.9699999997</v>
      </c>
      <c r="AA4" s="4" t="s">
        <v>54</v>
      </c>
      <c r="AB4" s="22">
        <v>29605032.82</v>
      </c>
      <c r="AC4" s="24">
        <f>AB4/SUM($AB$4:$AB$5)</f>
        <v>0.71880197481238317</v>
      </c>
      <c r="AG4" s="4" t="s">
        <v>59</v>
      </c>
      <c r="AH4" s="22">
        <v>10194224.18</v>
      </c>
      <c r="AI4" s="28">
        <v>0.24751293189966972</v>
      </c>
    </row>
    <row r="5" spans="5:35" x14ac:dyDescent="0.25">
      <c r="E5" s="4" t="s">
        <v>38</v>
      </c>
      <c r="F5" s="22">
        <v>3471630.81</v>
      </c>
      <c r="H5">
        <v>3</v>
      </c>
      <c r="I5" s="23">
        <f t="shared" si="0"/>
        <v>3530210.8</v>
      </c>
      <c r="J5" t="str">
        <f t="shared" si="1"/>
        <v>Dec</v>
      </c>
      <c r="M5" s="4" t="s">
        <v>45</v>
      </c>
      <c r="N5" s="22">
        <v>5959895.6100000003</v>
      </c>
      <c r="Q5" t="str">
        <f t="shared" si="2"/>
        <v>Fri</v>
      </c>
      <c r="R5" s="23">
        <f t="shared" si="3"/>
        <v>5959895.6100000003</v>
      </c>
      <c r="S5">
        <f t="shared" ref="S5:S10" si="4">IFERROR(_xlfn.IFS(R5=$W$4,R5,R5=$W$5,R5,R5=$W$6,R5)," ")</f>
        <v>5959895.6100000003</v>
      </c>
      <c r="V5">
        <v>2</v>
      </c>
      <c r="W5">
        <f t="shared" ref="W5:W6" si="5">LARGE($R$4:$R$10,V5)</f>
        <v>5959895.6100000003</v>
      </c>
      <c r="AA5" s="4" t="s">
        <v>55</v>
      </c>
      <c r="AB5" s="22">
        <v>11581599.74</v>
      </c>
      <c r="AC5" s="24">
        <f>AB5/SUM($AB$4:$AB$5)</f>
        <v>0.28119802518761683</v>
      </c>
      <c r="AG5" s="4" t="s">
        <v>60</v>
      </c>
      <c r="AH5" s="22">
        <v>10328463.17</v>
      </c>
      <c r="AI5" s="28">
        <v>0.2507722172953486</v>
      </c>
    </row>
    <row r="6" spans="5:35" x14ac:dyDescent="0.25">
      <c r="E6" s="4" t="s">
        <v>31</v>
      </c>
      <c r="F6" s="22">
        <v>3383944.23</v>
      </c>
      <c r="L6" s="25"/>
      <c r="M6" s="4" t="s">
        <v>46</v>
      </c>
      <c r="N6" s="22">
        <v>5935091.5800000001</v>
      </c>
      <c r="Q6" t="str">
        <f t="shared" si="2"/>
        <v>Mon</v>
      </c>
      <c r="R6" s="23">
        <f t="shared" si="3"/>
        <v>5935091.5800000001</v>
      </c>
      <c r="S6">
        <f t="shared" si="4"/>
        <v>5935091.5800000001</v>
      </c>
      <c r="V6">
        <v>3</v>
      </c>
      <c r="W6">
        <f t="shared" si="5"/>
        <v>5935091.5800000001</v>
      </c>
      <c r="AG6" s="4" t="s">
        <v>61</v>
      </c>
      <c r="AH6" s="22">
        <v>10251027.359999999</v>
      </c>
      <c r="AI6" s="28">
        <v>0.24889209733440754</v>
      </c>
    </row>
    <row r="7" spans="5:35" x14ac:dyDescent="0.25">
      <c r="E7" s="4" t="s">
        <v>39</v>
      </c>
      <c r="F7" s="22">
        <v>3573877.88</v>
      </c>
      <c r="M7" s="4" t="s">
        <v>51</v>
      </c>
      <c r="N7" s="22">
        <v>5882638.0700000003</v>
      </c>
      <c r="Q7" t="str">
        <f t="shared" si="2"/>
        <v>Wed</v>
      </c>
      <c r="R7" s="23">
        <f t="shared" si="3"/>
        <v>5882638.0700000003</v>
      </c>
      <c r="S7" t="str">
        <f t="shared" si="4"/>
        <v xml:space="preserve"> </v>
      </c>
      <c r="AA7" t="s">
        <v>57</v>
      </c>
      <c r="AG7" s="4" t="s">
        <v>62</v>
      </c>
      <c r="AH7" s="22">
        <v>10412917.85</v>
      </c>
      <c r="AI7" s="28">
        <v>0.25282275347057409</v>
      </c>
    </row>
    <row r="8" spans="5:35" x14ac:dyDescent="0.25">
      <c r="E8" s="4" t="s">
        <v>37</v>
      </c>
      <c r="F8" s="22">
        <v>3370641.06</v>
      </c>
      <c r="I8" s="24">
        <f>SUM(I3:I5)/SUM(F3:F14)</f>
        <v>0.2588851252761899</v>
      </c>
      <c r="M8" s="4" t="s">
        <v>49</v>
      </c>
      <c r="N8" s="22">
        <v>5832688.5899999999</v>
      </c>
      <c r="Q8" t="str">
        <f t="shared" si="2"/>
        <v>Thu</v>
      </c>
      <c r="R8" s="23">
        <f t="shared" si="3"/>
        <v>5832688.5899999999</v>
      </c>
      <c r="S8" t="str">
        <f t="shared" si="4"/>
        <v xml:space="preserve"> </v>
      </c>
      <c r="AA8" s="24">
        <f>MAX(AC4:AC5)</f>
        <v>0.71880197481238317</v>
      </c>
    </row>
    <row r="9" spans="5:35" x14ac:dyDescent="0.25">
      <c r="E9" s="4" t="s">
        <v>36</v>
      </c>
      <c r="F9" s="22">
        <v>3506979.37</v>
      </c>
      <c r="M9" s="4" t="s">
        <v>48</v>
      </c>
      <c r="N9" s="22">
        <v>5799849.5999999996</v>
      </c>
      <c r="Q9" t="str">
        <f t="shared" si="2"/>
        <v>Sun</v>
      </c>
      <c r="R9" s="23">
        <f t="shared" si="3"/>
        <v>5799849.5999999996</v>
      </c>
      <c r="S9" t="str">
        <f t="shared" si="4"/>
        <v xml:space="preserve"> </v>
      </c>
      <c r="AA9" t="str">
        <f>UPPER(INDEX(AA4:AA5,MATCH(AA8,AC4:AC5,0)) )&amp;" Makes up"</f>
        <v>WEEKDAY Makes up</v>
      </c>
    </row>
    <row r="10" spans="5:35" x14ac:dyDescent="0.25">
      <c r="E10" s="4" t="s">
        <v>32</v>
      </c>
      <c r="F10" s="22">
        <v>3414658.93</v>
      </c>
      <c r="H10" t="str">
        <f>"In" &amp; " "&amp;'Analysis 1'!AB3</f>
        <v>In 2024</v>
      </c>
      <c r="M10" s="4" t="s">
        <v>47</v>
      </c>
      <c r="N10" s="22">
        <v>5781750.1399999997</v>
      </c>
      <c r="Q10" t="str">
        <f t="shared" si="2"/>
        <v>Sat</v>
      </c>
      <c r="R10" s="23">
        <f t="shared" si="3"/>
        <v>5781750.1399999997</v>
      </c>
      <c r="S10" t="str">
        <f t="shared" si="4"/>
        <v xml:space="preserve"> </v>
      </c>
    </row>
    <row r="11" spans="5:35" x14ac:dyDescent="0.25">
      <c r="E11" s="4" t="s">
        <v>42</v>
      </c>
      <c r="F11" s="22">
        <v>3329389.06</v>
      </c>
      <c r="S11" s="24">
        <f>SUM(S4:S10)/SUM(R4:R10)</f>
        <v>0.4343570971464728</v>
      </c>
    </row>
    <row r="12" spans="5:35" x14ac:dyDescent="0.25">
      <c r="E12" s="4" t="s">
        <v>41</v>
      </c>
      <c r="F12" s="22">
        <v>3487179.98</v>
      </c>
    </row>
    <row r="13" spans="5:35" x14ac:dyDescent="0.25">
      <c r="E13" s="4" t="s">
        <v>40</v>
      </c>
      <c r="F13" s="22">
        <v>3395527.07</v>
      </c>
    </row>
    <row r="14" spans="5:35" x14ac:dyDescent="0.25">
      <c r="E14" s="4" t="s">
        <v>33</v>
      </c>
      <c r="F14" s="22">
        <v>3530210.8</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abSelected="1" topLeftCell="H1" zoomScale="70" zoomScaleNormal="70" workbookViewId="0">
      <selection activeCell="AB24" sqref="AB24"/>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U1" zoomScaleNormal="100" workbookViewId="0">
      <selection activeCell="AF8" sqref="AF8:AF9"/>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935986.71</v>
      </c>
      <c r="N2" s="24">
        <f>M2/SUM($M$2:$M$3)</f>
        <v>2.2725497371907495E-2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215670.52</v>
      </c>
      <c r="H3" t="str">
        <f t="shared" ref="H3:H7" si="0">E3</f>
        <v>Men Product 599</v>
      </c>
      <c r="I3" s="29">
        <f t="shared" ref="I3:I7" si="1">F3</f>
        <v>215670.52</v>
      </c>
      <c r="J3" s="29">
        <f t="shared" ref="J3:J7" si="2">I3</f>
        <v>215670.52</v>
      </c>
      <c r="L3" t="s">
        <v>867</v>
      </c>
      <c r="M3" s="23">
        <f>SUM(I10:I804)</f>
        <v>40250645.850000009</v>
      </c>
      <c r="N3" s="24">
        <f>M3/SUM($M$2:$M$3)</f>
        <v>0.97727450262809246</v>
      </c>
      <c r="Q3" s="7">
        <v>800</v>
      </c>
      <c r="R3" s="7">
        <v>800</v>
      </c>
      <c r="S3" s="9">
        <v>0</v>
      </c>
      <c r="U3" s="4" t="s">
        <v>871</v>
      </c>
      <c r="V3" s="11">
        <v>4722160.0199999996</v>
      </c>
      <c r="X3" t="str">
        <f t="shared" ref="X3:X12" si="3">U3</f>
        <v>Adidas</v>
      </c>
      <c r="Y3" s="32">
        <f t="shared" ref="Y3:Y12" si="4">V3</f>
        <v>4722160.0199999996</v>
      </c>
      <c r="Z3">
        <f>GETPIVOTDATA("[Measures].[Total Profit]",$U$2,"[Dim_Product].[Brand]","[Dim_Product].[Brand].&amp;[Adidas]")</f>
        <v>4722160.0199999996</v>
      </c>
      <c r="AD3" s="4" t="s">
        <v>884</v>
      </c>
      <c r="AE3" s="11">
        <v>39201217.130000003</v>
      </c>
    </row>
    <row r="4" spans="5:34" x14ac:dyDescent="0.25">
      <c r="E4" s="4" t="s">
        <v>831</v>
      </c>
      <c r="F4" s="6">
        <v>189857.82</v>
      </c>
      <c r="H4" t="str">
        <f t="shared" si="0"/>
        <v>Women Product 531</v>
      </c>
      <c r="I4" s="29">
        <f t="shared" si="1"/>
        <v>189857.82</v>
      </c>
      <c r="J4" s="29">
        <f t="shared" si="2"/>
        <v>189857.82</v>
      </c>
      <c r="U4" s="4" t="s">
        <v>880</v>
      </c>
      <c r="V4" s="11">
        <v>4540892.6399999997</v>
      </c>
      <c r="X4" t="str">
        <f t="shared" si="3"/>
        <v>Sony</v>
      </c>
      <c r="Y4" s="32">
        <f t="shared" si="4"/>
        <v>4540892.6399999997</v>
      </c>
      <c r="Z4">
        <f t="shared" ref="Z4:Z5" si="5">GETPIVOTDATA("[Measures].[Total Profit]",$U$2,"[Dim_Product].[Brand]","[Dim_Product].[Brand].&amp;[Adidas]")</f>
        <v>4722160.0199999996</v>
      </c>
      <c r="AD4" s="4" t="s">
        <v>885</v>
      </c>
      <c r="AE4" s="11">
        <v>1985415.43</v>
      </c>
    </row>
    <row r="5" spans="5:34" x14ac:dyDescent="0.25">
      <c r="E5" s="4" t="s">
        <v>549</v>
      </c>
      <c r="F5" s="6">
        <v>178962.68</v>
      </c>
      <c r="H5" t="str">
        <f t="shared" si="0"/>
        <v>Laptops Product 340</v>
      </c>
      <c r="I5" s="29">
        <f t="shared" si="1"/>
        <v>178962.68</v>
      </c>
      <c r="J5" s="29">
        <f t="shared" si="2"/>
        <v>178962.68</v>
      </c>
      <c r="U5" s="4" t="s">
        <v>874</v>
      </c>
      <c r="V5" s="11">
        <v>4411573.49</v>
      </c>
      <c r="X5" t="str">
        <f t="shared" si="3"/>
        <v>Dell</v>
      </c>
      <c r="Y5" s="32">
        <f t="shared" si="4"/>
        <v>4411573.49</v>
      </c>
      <c r="Z5">
        <f t="shared" si="5"/>
        <v>4722160.0199999996</v>
      </c>
    </row>
    <row r="6" spans="5:34" x14ac:dyDescent="0.25">
      <c r="E6" s="4" t="s">
        <v>128</v>
      </c>
      <c r="F6" s="6">
        <v>177222.48</v>
      </c>
      <c r="H6" t="str">
        <f t="shared" si="0"/>
        <v>Beverages Product 18</v>
      </c>
      <c r="I6" s="29">
        <f t="shared" si="1"/>
        <v>177222.48</v>
      </c>
      <c r="J6" s="29">
        <f t="shared" si="2"/>
        <v>177222.48</v>
      </c>
      <c r="U6" s="4" t="s">
        <v>877</v>
      </c>
      <c r="V6" s="11">
        <v>4239260.2</v>
      </c>
      <c r="X6" t="str">
        <f t="shared" si="3"/>
        <v>Nestle</v>
      </c>
      <c r="Y6" s="32">
        <f t="shared" si="4"/>
        <v>4239260.2</v>
      </c>
    </row>
    <row r="7" spans="5:34" x14ac:dyDescent="0.25">
      <c r="E7" s="4" t="s">
        <v>666</v>
      </c>
      <c r="F7" s="6">
        <v>174273.21</v>
      </c>
      <c r="H7" t="str">
        <f t="shared" si="0"/>
        <v>Phones Product 245</v>
      </c>
      <c r="I7" s="29">
        <f t="shared" si="1"/>
        <v>174273.21</v>
      </c>
      <c r="J7" s="29">
        <f t="shared" si="2"/>
        <v>174273.21</v>
      </c>
      <c r="U7" s="4" t="s">
        <v>876</v>
      </c>
      <c r="V7" s="11">
        <v>4225507.8600000003</v>
      </c>
      <c r="X7" t="str">
        <f t="shared" si="3"/>
        <v>LG</v>
      </c>
      <c r="Y7" s="32">
        <f t="shared" si="4"/>
        <v>4225507.8600000003</v>
      </c>
      <c r="AD7" t="str">
        <f>AD2</f>
        <v>Product Price type</v>
      </c>
      <c r="AE7" t="str">
        <f>AE2</f>
        <v>Total Profit</v>
      </c>
      <c r="AF7" t="s">
        <v>14</v>
      </c>
      <c r="AG7" t="s">
        <v>886</v>
      </c>
      <c r="AH7" t="s">
        <v>887</v>
      </c>
    </row>
    <row r="8" spans="5:34" x14ac:dyDescent="0.25">
      <c r="E8" s="4" t="s">
        <v>528</v>
      </c>
      <c r="F8" s="6">
        <v>173937.28</v>
      </c>
      <c r="U8" s="4" t="s">
        <v>873</v>
      </c>
      <c r="V8" s="11">
        <v>4212724.41</v>
      </c>
      <c r="X8" t="str">
        <f t="shared" si="3"/>
        <v>Coca-Cola</v>
      </c>
      <c r="Y8" s="32">
        <f t="shared" si="4"/>
        <v>4212724.41</v>
      </c>
      <c r="AD8" t="str">
        <f t="shared" ref="AD8:AE8" si="6">AD3</f>
        <v>Expensive</v>
      </c>
      <c r="AE8" s="30">
        <f t="shared" si="6"/>
        <v>39201217.130000003</v>
      </c>
      <c r="AF8" s="24">
        <f>AE8/SUM($AE$8:$AE$9)</f>
        <v>0.95179466475906527</v>
      </c>
      <c r="AG8">
        <v>1</v>
      </c>
      <c r="AH8">
        <v>0.7</v>
      </c>
    </row>
    <row r="9" spans="5:34" x14ac:dyDescent="0.25">
      <c r="E9" s="4" t="s">
        <v>468</v>
      </c>
      <c r="F9" s="6">
        <v>173699.16</v>
      </c>
      <c r="H9" t="s">
        <v>865</v>
      </c>
      <c r="U9" s="4" t="s">
        <v>872</v>
      </c>
      <c r="V9" s="11">
        <v>4063033.6</v>
      </c>
      <c r="X9" t="str">
        <f t="shared" si="3"/>
        <v>Apple</v>
      </c>
      <c r="Y9" s="32">
        <f t="shared" si="4"/>
        <v>4063033.6</v>
      </c>
      <c r="AD9" t="str">
        <f t="shared" ref="AD9:AE9" si="7">AD4</f>
        <v>Less Expensive</v>
      </c>
      <c r="AE9" s="30">
        <f t="shared" si="7"/>
        <v>1985415.43</v>
      </c>
      <c r="AF9" s="24">
        <f>AE9/SUM($AE$8:$AE$9)</f>
        <v>4.8205335240934781E-2</v>
      </c>
      <c r="AG9">
        <v>1</v>
      </c>
      <c r="AH9">
        <v>0.7</v>
      </c>
    </row>
    <row r="10" spans="5:34" x14ac:dyDescent="0.25">
      <c r="E10" s="4" t="s">
        <v>393</v>
      </c>
      <c r="F10" s="6">
        <v>173531.78</v>
      </c>
      <c r="H10" t="str">
        <f>E8</f>
        <v>Laptops Product 137</v>
      </c>
      <c r="I10">
        <f>F8</f>
        <v>173937.28</v>
      </c>
      <c r="U10" s="4" t="s">
        <v>875</v>
      </c>
      <c r="V10" s="11">
        <v>3955030.64</v>
      </c>
      <c r="X10" t="str">
        <f t="shared" si="3"/>
        <v>HP</v>
      </c>
      <c r="Y10" s="32">
        <f t="shared" si="4"/>
        <v>3955030.64</v>
      </c>
    </row>
    <row r="11" spans="5:34" x14ac:dyDescent="0.25">
      <c r="E11" s="4" t="s">
        <v>367</v>
      </c>
      <c r="F11" s="6">
        <v>170633.58</v>
      </c>
      <c r="H11" t="str">
        <f t="shared" ref="H11:I11" si="8">E9</f>
        <v>Kitchen Product 288</v>
      </c>
      <c r="I11">
        <f t="shared" si="8"/>
        <v>173699.16</v>
      </c>
      <c r="U11" s="4" t="s">
        <v>879</v>
      </c>
      <c r="V11" s="11">
        <v>3549751.14</v>
      </c>
      <c r="X11" t="str">
        <f t="shared" si="3"/>
        <v>Samsung</v>
      </c>
      <c r="Y11" s="32">
        <f t="shared" si="4"/>
        <v>3549751.14</v>
      </c>
    </row>
    <row r="12" spans="5:34" x14ac:dyDescent="0.25">
      <c r="E12" s="4" t="s">
        <v>264</v>
      </c>
      <c r="F12" s="6">
        <v>170242.18</v>
      </c>
      <c r="H12" t="str">
        <f t="shared" ref="H12:I12" si="9">E10</f>
        <v>Kids Product 250</v>
      </c>
      <c r="I12">
        <f t="shared" si="9"/>
        <v>173531.78</v>
      </c>
      <c r="U12" s="4" t="s">
        <v>878</v>
      </c>
      <c r="V12" s="11">
        <v>3266698.56</v>
      </c>
      <c r="X12" t="str">
        <f t="shared" si="3"/>
        <v>Nike</v>
      </c>
      <c r="Y12" s="32">
        <f t="shared" si="4"/>
        <v>3266698.56</v>
      </c>
    </row>
    <row r="13" spans="5:34" x14ac:dyDescent="0.25">
      <c r="E13" s="4" t="s">
        <v>751</v>
      </c>
      <c r="F13" s="6">
        <v>169893.19</v>
      </c>
      <c r="H13" t="str">
        <f t="shared" ref="H13:I13" si="10">E11</f>
        <v>Furniture Product 713</v>
      </c>
      <c r="I13">
        <f t="shared" si="10"/>
        <v>170633.58</v>
      </c>
    </row>
    <row r="14" spans="5:34" x14ac:dyDescent="0.25">
      <c r="E14" s="4" t="s">
        <v>493</v>
      </c>
      <c r="F14" s="6">
        <v>169605.65</v>
      </c>
      <c r="H14" t="str">
        <f t="shared" ref="H14:I14" si="11">E12</f>
        <v>Fresh Foods Product 27</v>
      </c>
      <c r="I14">
        <f t="shared" si="11"/>
        <v>170242.18</v>
      </c>
    </row>
    <row r="15" spans="5:34" x14ac:dyDescent="0.25">
      <c r="E15" s="4" t="s">
        <v>81</v>
      </c>
      <c r="F15" s="6">
        <v>167311.87</v>
      </c>
      <c r="H15" t="str">
        <f t="shared" ref="H15:I15" si="12">E13</f>
        <v>Snacks Product 308</v>
      </c>
      <c r="I15">
        <f t="shared" si="12"/>
        <v>169893.19</v>
      </c>
    </row>
    <row r="16" spans="5:34" x14ac:dyDescent="0.25">
      <c r="E16" s="4" t="s">
        <v>539</v>
      </c>
      <c r="F16" s="6">
        <v>165814.51999999999</v>
      </c>
      <c r="H16" t="str">
        <f t="shared" ref="H16:I16" si="13">E14</f>
        <v>Kitchen Product 512</v>
      </c>
      <c r="I16">
        <f t="shared" si="13"/>
        <v>169605.65</v>
      </c>
    </row>
    <row r="17" spans="5:9" x14ac:dyDescent="0.25">
      <c r="E17" s="4" t="s">
        <v>381</v>
      </c>
      <c r="F17" s="6">
        <v>164543.43</v>
      </c>
      <c r="H17" t="str">
        <f t="shared" ref="H17:I17" si="14">E15</f>
        <v>Accessories Product 262</v>
      </c>
      <c r="I17">
        <f t="shared" si="14"/>
        <v>167311.87</v>
      </c>
    </row>
    <row r="18" spans="5:9" x14ac:dyDescent="0.25">
      <c r="E18" s="4" t="s">
        <v>667</v>
      </c>
      <c r="F18" s="6">
        <v>157919.43</v>
      </c>
      <c r="H18" t="str">
        <f t="shared" ref="H18:I18" si="15">E16</f>
        <v>Laptops Product 266</v>
      </c>
      <c r="I18">
        <f t="shared" si="15"/>
        <v>165814.51999999999</v>
      </c>
    </row>
    <row r="19" spans="5:9" x14ac:dyDescent="0.25">
      <c r="E19" s="4" t="s">
        <v>605</v>
      </c>
      <c r="F19" s="6">
        <v>156829.31</v>
      </c>
      <c r="H19" t="str">
        <f t="shared" ref="H19:I19" si="16">E17</f>
        <v>Kids Product 121</v>
      </c>
      <c r="I19">
        <f t="shared" si="16"/>
        <v>164543.43</v>
      </c>
    </row>
    <row r="20" spans="5:9" x14ac:dyDescent="0.25">
      <c r="E20" s="4" t="s">
        <v>570</v>
      </c>
      <c r="F20" s="6">
        <v>156677.1</v>
      </c>
      <c r="H20" t="str">
        <f t="shared" ref="H20:I20" si="17">E18</f>
        <v>Phones Product 254</v>
      </c>
      <c r="I20">
        <f t="shared" si="17"/>
        <v>157919.43</v>
      </c>
    </row>
    <row r="21" spans="5:9" x14ac:dyDescent="0.25">
      <c r="E21" s="4" t="s">
        <v>836</v>
      </c>
      <c r="F21" s="6">
        <v>154781.73000000001</v>
      </c>
      <c r="H21" t="str">
        <f t="shared" ref="H21:I21" si="18">E19</f>
        <v>Men Product 224</v>
      </c>
      <c r="I21">
        <f t="shared" si="18"/>
        <v>156829.31</v>
      </c>
    </row>
    <row r="22" spans="5:9" x14ac:dyDescent="0.25">
      <c r="E22" s="4" t="s">
        <v>157</v>
      </c>
      <c r="F22" s="6">
        <v>152787.29999999999</v>
      </c>
      <c r="H22" t="str">
        <f t="shared" ref="H22:I22" si="19">E20</f>
        <v>Laptops Product 514</v>
      </c>
      <c r="I22">
        <f t="shared" si="19"/>
        <v>156677.1</v>
      </c>
    </row>
    <row r="23" spans="5:9" x14ac:dyDescent="0.25">
      <c r="E23" s="4" t="s">
        <v>186</v>
      </c>
      <c r="F23" s="6">
        <v>151584.76999999999</v>
      </c>
      <c r="H23" t="str">
        <f t="shared" ref="H23:I23" si="20">E21</f>
        <v>Women Product 552</v>
      </c>
      <c r="I23">
        <f t="shared" si="20"/>
        <v>154781.73000000001</v>
      </c>
    </row>
    <row r="24" spans="5:9" x14ac:dyDescent="0.25">
      <c r="E24" s="4" t="s">
        <v>600</v>
      </c>
      <c r="F24" s="6">
        <v>150698.37</v>
      </c>
      <c r="H24" t="str">
        <f t="shared" ref="H24:I24" si="21">E22</f>
        <v>Beverages Product 527</v>
      </c>
      <c r="I24">
        <f t="shared" si="21"/>
        <v>152787.29999999999</v>
      </c>
    </row>
    <row r="25" spans="5:9" x14ac:dyDescent="0.25">
      <c r="E25" s="4" t="s">
        <v>198</v>
      </c>
      <c r="F25" s="6">
        <v>147700.04</v>
      </c>
      <c r="H25" t="str">
        <f t="shared" ref="H25:I25" si="22">E23</f>
        <v>Decor Product 125</v>
      </c>
      <c r="I25">
        <f t="shared" si="22"/>
        <v>151584.76999999999</v>
      </c>
    </row>
    <row r="26" spans="5:9" x14ac:dyDescent="0.25">
      <c r="E26" s="4" t="s">
        <v>177</v>
      </c>
      <c r="F26" s="6">
        <v>147269.32</v>
      </c>
      <c r="H26" t="str">
        <f t="shared" ref="H26:I26" si="23">E24</f>
        <v>Men Product 184</v>
      </c>
      <c r="I26">
        <f t="shared" si="23"/>
        <v>150698.37</v>
      </c>
    </row>
    <row r="27" spans="5:9" x14ac:dyDescent="0.25">
      <c r="E27" s="4" t="s">
        <v>799</v>
      </c>
      <c r="F27" s="6">
        <v>146544.29999999999</v>
      </c>
      <c r="H27" t="str">
        <f t="shared" ref="H27:I27" si="24">E25</f>
        <v>Decor Product 26</v>
      </c>
      <c r="I27">
        <f t="shared" si="24"/>
        <v>147700.04</v>
      </c>
    </row>
    <row r="28" spans="5:9" x14ac:dyDescent="0.25">
      <c r="E28" s="4" t="s">
        <v>837</v>
      </c>
      <c r="F28" s="6">
        <v>146049.75</v>
      </c>
      <c r="H28" t="str">
        <f t="shared" ref="H28:I28" si="25">E26</f>
        <v>Beverages Product 725</v>
      </c>
      <c r="I28">
        <f t="shared" si="25"/>
        <v>147269.32</v>
      </c>
    </row>
    <row r="29" spans="5:9" x14ac:dyDescent="0.25">
      <c r="E29" s="4" t="s">
        <v>559</v>
      </c>
      <c r="F29" s="6">
        <v>146015.06</v>
      </c>
      <c r="H29" t="str">
        <f t="shared" ref="H29:I29" si="26">E27</f>
        <v>Women Product 163</v>
      </c>
      <c r="I29">
        <f t="shared" si="26"/>
        <v>146544.29999999999</v>
      </c>
    </row>
    <row r="30" spans="5:9" x14ac:dyDescent="0.25">
      <c r="E30" s="4" t="s">
        <v>160</v>
      </c>
      <c r="F30" s="6">
        <v>145866.54999999999</v>
      </c>
      <c r="H30" t="str">
        <f t="shared" ref="H30:I30" si="27">E28</f>
        <v>Women Product 561</v>
      </c>
      <c r="I30">
        <f t="shared" si="27"/>
        <v>146049.75</v>
      </c>
    </row>
    <row r="31" spans="5:9" x14ac:dyDescent="0.25">
      <c r="E31" s="4" t="s">
        <v>104</v>
      </c>
      <c r="F31" s="6">
        <v>145116.75</v>
      </c>
      <c r="H31" t="str">
        <f t="shared" ref="H31:I31" si="28">E29</f>
        <v>Laptops Product 404</v>
      </c>
      <c r="I31">
        <f t="shared" si="28"/>
        <v>146015.06</v>
      </c>
    </row>
    <row r="32" spans="5:9" x14ac:dyDescent="0.25">
      <c r="E32" s="4" t="s">
        <v>211</v>
      </c>
      <c r="F32" s="6">
        <v>143129.22</v>
      </c>
      <c r="H32" t="str">
        <f t="shared" ref="H32:I32" si="29">E30</f>
        <v>Beverages Product 562</v>
      </c>
      <c r="I32">
        <f t="shared" si="29"/>
        <v>145866.54999999999</v>
      </c>
    </row>
    <row r="33" spans="5:9" x14ac:dyDescent="0.25">
      <c r="E33" s="4" t="s">
        <v>844</v>
      </c>
      <c r="F33" s="6">
        <v>143118.6</v>
      </c>
      <c r="H33" t="str">
        <f t="shared" ref="H33:I33" si="30">E31</f>
        <v>Accessories Product 57</v>
      </c>
      <c r="I33">
        <f t="shared" si="30"/>
        <v>145116.75</v>
      </c>
    </row>
    <row r="34" spans="5:9" x14ac:dyDescent="0.25">
      <c r="E34" s="4" t="s">
        <v>604</v>
      </c>
      <c r="F34" s="6">
        <v>142930.04999999999</v>
      </c>
      <c r="H34" t="str">
        <f t="shared" ref="H34:I34" si="31">E32</f>
        <v>Decor Product 380</v>
      </c>
      <c r="I34">
        <f t="shared" si="31"/>
        <v>143129.22</v>
      </c>
    </row>
    <row r="35" spans="5:9" x14ac:dyDescent="0.25">
      <c r="E35" s="4" t="s">
        <v>93</v>
      </c>
      <c r="F35" s="6">
        <v>142314.65</v>
      </c>
      <c r="H35" t="str">
        <f t="shared" ref="H35:I35" si="32">E33</f>
        <v>Women Product 621</v>
      </c>
      <c r="I35">
        <f t="shared" si="32"/>
        <v>143118.6</v>
      </c>
    </row>
    <row r="36" spans="5:9" x14ac:dyDescent="0.25">
      <c r="E36" s="4" t="s">
        <v>669</v>
      </c>
      <c r="F36" s="6">
        <v>141157.28</v>
      </c>
      <c r="H36" t="str">
        <f t="shared" ref="H36:I36" si="33">E34</f>
        <v>Men Product 223</v>
      </c>
      <c r="I36">
        <f t="shared" si="33"/>
        <v>142930.04999999999</v>
      </c>
    </row>
    <row r="37" spans="5:9" x14ac:dyDescent="0.25">
      <c r="E37" s="4" t="s">
        <v>763</v>
      </c>
      <c r="F37" s="6">
        <v>139945.09</v>
      </c>
      <c r="H37" t="str">
        <f t="shared" ref="H37:I37" si="34">E35</f>
        <v>Accessories Product 406</v>
      </c>
      <c r="I37">
        <f t="shared" si="34"/>
        <v>142314.65</v>
      </c>
    </row>
    <row r="38" spans="5:9" x14ac:dyDescent="0.25">
      <c r="E38" s="4" t="s">
        <v>185</v>
      </c>
      <c r="F38" s="6">
        <v>139837.20000000001</v>
      </c>
      <c r="H38" t="str">
        <f t="shared" ref="H38:I38" si="35">E36</f>
        <v>Phones Product 268</v>
      </c>
      <c r="I38">
        <f t="shared" si="35"/>
        <v>141157.28</v>
      </c>
    </row>
    <row r="39" spans="5:9" x14ac:dyDescent="0.25">
      <c r="E39" s="4" t="s">
        <v>472</v>
      </c>
      <c r="F39" s="6">
        <v>139338.9</v>
      </c>
      <c r="H39" t="str">
        <f t="shared" ref="H39:I39" si="36">E37</f>
        <v>Snacks Product 462</v>
      </c>
      <c r="I39">
        <f t="shared" si="36"/>
        <v>139945.09</v>
      </c>
    </row>
    <row r="40" spans="5:9" x14ac:dyDescent="0.25">
      <c r="E40" s="4" t="s">
        <v>742</v>
      </c>
      <c r="F40" s="6">
        <v>138915.07999999999</v>
      </c>
      <c r="H40" t="str">
        <f t="shared" ref="H40:I40" si="37">E38</f>
        <v>Decor Product 100</v>
      </c>
      <c r="I40">
        <f t="shared" si="37"/>
        <v>139837.20000000001</v>
      </c>
    </row>
    <row r="41" spans="5:9" x14ac:dyDescent="0.25">
      <c r="E41" s="4" t="s">
        <v>625</v>
      </c>
      <c r="F41" s="6">
        <v>138906.35999999999</v>
      </c>
      <c r="H41" t="str">
        <f t="shared" ref="H41:I41" si="38">E39</f>
        <v>Kitchen Product 359</v>
      </c>
      <c r="I41">
        <f t="shared" si="38"/>
        <v>139338.9</v>
      </c>
    </row>
    <row r="42" spans="5:9" x14ac:dyDescent="0.25">
      <c r="E42" s="4" t="s">
        <v>444</v>
      </c>
      <c r="F42" s="6">
        <v>137479.29</v>
      </c>
      <c r="H42" t="str">
        <f t="shared" ref="H42:I42" si="39">E40</f>
        <v>Snacks Product 257</v>
      </c>
      <c r="I42">
        <f t="shared" si="39"/>
        <v>138915.07999999999</v>
      </c>
    </row>
    <row r="43" spans="5:9" x14ac:dyDescent="0.25">
      <c r="E43" s="4" t="s">
        <v>455</v>
      </c>
      <c r="F43" s="6">
        <v>137418.32999999999</v>
      </c>
      <c r="H43" t="str">
        <f t="shared" ref="H43:I43" si="40">E41</f>
        <v>Men Product 435</v>
      </c>
      <c r="I43">
        <f t="shared" si="40"/>
        <v>138906.35999999999</v>
      </c>
    </row>
    <row r="44" spans="5:9" x14ac:dyDescent="0.25">
      <c r="E44" s="4" t="s">
        <v>703</v>
      </c>
      <c r="F44" s="6">
        <v>136805.15</v>
      </c>
      <c r="H44" t="str">
        <f t="shared" ref="H44:I44" si="41">E42</f>
        <v>Kids Product 777</v>
      </c>
      <c r="I44">
        <f t="shared" si="41"/>
        <v>137479.29</v>
      </c>
    </row>
    <row r="45" spans="5:9" x14ac:dyDescent="0.25">
      <c r="E45" s="4" t="s">
        <v>515</v>
      </c>
      <c r="F45" s="6">
        <v>135654.26999999999</v>
      </c>
      <c r="H45" t="str">
        <f t="shared" ref="H45:I45" si="42">E43</f>
        <v>Kitchen Product 153</v>
      </c>
      <c r="I45">
        <f t="shared" si="42"/>
        <v>137418.32999999999</v>
      </c>
    </row>
    <row r="46" spans="5:9" x14ac:dyDescent="0.25">
      <c r="E46" s="4" t="s">
        <v>225</v>
      </c>
      <c r="F46" s="6">
        <v>134294.21</v>
      </c>
      <c r="H46" t="str">
        <f t="shared" ref="H46:I46" si="43">E44</f>
        <v>Phones Product 61</v>
      </c>
      <c r="I46">
        <f t="shared" si="43"/>
        <v>136805.15</v>
      </c>
    </row>
    <row r="47" spans="5:9" x14ac:dyDescent="0.25">
      <c r="E47" s="4" t="s">
        <v>590</v>
      </c>
      <c r="F47" s="6">
        <v>131920.4</v>
      </c>
      <c r="H47" t="str">
        <f t="shared" ref="H47:I47" si="44">E45</f>
        <v>Kitchen Product 780</v>
      </c>
      <c r="I47">
        <f t="shared" si="44"/>
        <v>135654.26999999999</v>
      </c>
    </row>
    <row r="48" spans="5:9" x14ac:dyDescent="0.25">
      <c r="E48" s="4" t="s">
        <v>282</v>
      </c>
      <c r="F48" s="6">
        <v>131812.26</v>
      </c>
      <c r="H48" t="str">
        <f t="shared" ref="H48:I48" si="45">E46</f>
        <v>Decor Product 575</v>
      </c>
      <c r="I48">
        <f t="shared" si="45"/>
        <v>134294.21</v>
      </c>
    </row>
    <row r="49" spans="5:9" x14ac:dyDescent="0.25">
      <c r="E49" s="4" t="s">
        <v>176</v>
      </c>
      <c r="F49" s="6">
        <v>131014.74</v>
      </c>
      <c r="H49" t="str">
        <f t="shared" ref="H49:I49" si="46">E47</f>
        <v>Laptops Product 92</v>
      </c>
      <c r="I49">
        <f t="shared" si="46"/>
        <v>131920.4</v>
      </c>
    </row>
    <row r="50" spans="5:9" x14ac:dyDescent="0.25">
      <c r="E50" s="4" t="s">
        <v>129</v>
      </c>
      <c r="F50" s="6">
        <v>130662.59</v>
      </c>
      <c r="H50" t="str">
        <f t="shared" ref="H50:I50" si="47">E48</f>
        <v>Fresh Foods Product 486</v>
      </c>
      <c r="I50">
        <f t="shared" si="47"/>
        <v>131812.26</v>
      </c>
    </row>
    <row r="51" spans="5:9" x14ac:dyDescent="0.25">
      <c r="E51" s="4" t="s">
        <v>452</v>
      </c>
      <c r="F51" s="6">
        <v>130455.89</v>
      </c>
      <c r="H51" t="str">
        <f t="shared" ref="H51:I51" si="48">E49</f>
        <v>Beverages Product 704</v>
      </c>
      <c r="I51">
        <f t="shared" si="48"/>
        <v>131014.74</v>
      </c>
    </row>
    <row r="52" spans="5:9" x14ac:dyDescent="0.25">
      <c r="E52" s="4" t="s">
        <v>861</v>
      </c>
      <c r="F52" s="6">
        <v>129664.23</v>
      </c>
      <c r="H52" t="str">
        <f t="shared" ref="H52:I52" si="49">E50</f>
        <v>Beverages Product 195</v>
      </c>
      <c r="I52">
        <f t="shared" si="49"/>
        <v>130662.59</v>
      </c>
    </row>
    <row r="53" spans="5:9" x14ac:dyDescent="0.25">
      <c r="E53" s="4" t="s">
        <v>304</v>
      </c>
      <c r="F53" s="6">
        <v>129119.82</v>
      </c>
      <c r="H53" t="str">
        <f t="shared" ref="H53:I53" si="50">E51</f>
        <v>Kitchen Product 136</v>
      </c>
      <c r="I53">
        <f t="shared" si="50"/>
        <v>130455.89</v>
      </c>
    </row>
    <row r="54" spans="5:9" x14ac:dyDescent="0.25">
      <c r="E54" s="4" t="s">
        <v>755</v>
      </c>
      <c r="F54" s="6">
        <v>127996.35</v>
      </c>
      <c r="H54" t="str">
        <f t="shared" ref="H54:I54" si="51">E52</f>
        <v>Women Product 787</v>
      </c>
      <c r="I54">
        <f t="shared" si="51"/>
        <v>129664.23</v>
      </c>
    </row>
    <row r="55" spans="5:9" x14ac:dyDescent="0.25">
      <c r="E55" s="4" t="s">
        <v>797</v>
      </c>
      <c r="F55" s="6">
        <v>127176.37</v>
      </c>
      <c r="H55" t="str">
        <f t="shared" ref="H55:I55" si="52">E53</f>
        <v>Fresh Foods Product 668</v>
      </c>
      <c r="I55">
        <f t="shared" si="52"/>
        <v>129119.82</v>
      </c>
    </row>
    <row r="56" spans="5:9" x14ac:dyDescent="0.25">
      <c r="E56" s="4" t="s">
        <v>651</v>
      </c>
      <c r="F56" s="6">
        <v>127062</v>
      </c>
      <c r="H56" t="str">
        <f t="shared" ref="H56:I56" si="53">E54</f>
        <v>Snacks Product 384</v>
      </c>
      <c r="I56">
        <f t="shared" si="53"/>
        <v>127996.35</v>
      </c>
    </row>
    <row r="57" spans="5:9" x14ac:dyDescent="0.25">
      <c r="E57" s="4" t="s">
        <v>768</v>
      </c>
      <c r="F57" s="6">
        <v>126513.67</v>
      </c>
      <c r="H57" t="str">
        <f t="shared" ref="H57:I57" si="54">E55</f>
        <v>Women Product 129</v>
      </c>
      <c r="I57">
        <f t="shared" si="54"/>
        <v>127176.37</v>
      </c>
    </row>
    <row r="58" spans="5:9" x14ac:dyDescent="0.25">
      <c r="E58" s="4" t="s">
        <v>540</v>
      </c>
      <c r="F58" s="6">
        <v>125886.67</v>
      </c>
      <c r="H58" t="str">
        <f t="shared" ref="H58:I58" si="55">E56</f>
        <v>Men Product 756</v>
      </c>
      <c r="I58">
        <f t="shared" si="55"/>
        <v>127062</v>
      </c>
    </row>
    <row r="59" spans="5:9" x14ac:dyDescent="0.25">
      <c r="E59" s="4" t="s">
        <v>522</v>
      </c>
      <c r="F59" s="6">
        <v>125653.58</v>
      </c>
      <c r="H59" t="str">
        <f t="shared" ref="H59:I59" si="56">E57</f>
        <v>Snacks Product 508</v>
      </c>
      <c r="I59">
        <f t="shared" si="56"/>
        <v>126513.67</v>
      </c>
    </row>
    <row r="60" spans="5:9" x14ac:dyDescent="0.25">
      <c r="E60" s="4" t="s">
        <v>204</v>
      </c>
      <c r="F60" s="6">
        <v>124974.03</v>
      </c>
      <c r="H60" t="str">
        <f t="shared" ref="H60:I60" si="57">E58</f>
        <v>Laptops Product 271</v>
      </c>
      <c r="I60">
        <f t="shared" si="57"/>
        <v>125886.67</v>
      </c>
    </row>
    <row r="61" spans="5:9" x14ac:dyDescent="0.25">
      <c r="E61" s="4" t="s">
        <v>229</v>
      </c>
      <c r="F61" s="6">
        <v>124910.59</v>
      </c>
      <c r="H61" t="str">
        <f t="shared" ref="H61:I61" si="58">E59</f>
        <v>Kitchen Product 99</v>
      </c>
      <c r="I61">
        <f t="shared" si="58"/>
        <v>125653.58</v>
      </c>
    </row>
    <row r="62" spans="5:9" x14ac:dyDescent="0.25">
      <c r="E62" s="4" t="s">
        <v>314</v>
      </c>
      <c r="F62" s="6">
        <v>124799.59</v>
      </c>
      <c r="H62" t="str">
        <f t="shared" ref="H62:I62" si="59">E60</f>
        <v>Decor Product 310</v>
      </c>
      <c r="I62">
        <f t="shared" si="59"/>
        <v>124974.03</v>
      </c>
    </row>
    <row r="63" spans="5:9" x14ac:dyDescent="0.25">
      <c r="E63" s="4" t="s">
        <v>814</v>
      </c>
      <c r="F63" s="6">
        <v>123903.77</v>
      </c>
      <c r="H63" t="str">
        <f t="shared" ref="H63:I63" si="60">E61</f>
        <v>Decor Product 64</v>
      </c>
      <c r="I63">
        <f t="shared" si="60"/>
        <v>124910.59</v>
      </c>
    </row>
    <row r="64" spans="5:9" x14ac:dyDescent="0.25">
      <c r="E64" s="4" t="s">
        <v>767</v>
      </c>
      <c r="F64" s="6">
        <v>122393</v>
      </c>
      <c r="H64" t="str">
        <f t="shared" ref="H64:I64" si="61">E62</f>
        <v>Fresh Foods Product 739</v>
      </c>
      <c r="I64">
        <f t="shared" si="61"/>
        <v>124799.59</v>
      </c>
    </row>
    <row r="65" spans="5:9" x14ac:dyDescent="0.25">
      <c r="E65" s="4" t="s">
        <v>628</v>
      </c>
      <c r="F65" s="6">
        <v>121503.32</v>
      </c>
      <c r="H65" t="str">
        <f t="shared" ref="H65:I65" si="62">E63</f>
        <v>Women Product 316</v>
      </c>
      <c r="I65">
        <f t="shared" si="62"/>
        <v>123903.77</v>
      </c>
    </row>
    <row r="66" spans="5:9" x14ac:dyDescent="0.25">
      <c r="E66" s="4" t="s">
        <v>317</v>
      </c>
      <c r="F66" s="6">
        <v>121474.78</v>
      </c>
      <c r="H66" t="str">
        <f t="shared" ref="H66:I66" si="63">E64</f>
        <v>Snacks Product 504</v>
      </c>
      <c r="I66">
        <f t="shared" si="63"/>
        <v>122393</v>
      </c>
    </row>
    <row r="67" spans="5:9" x14ac:dyDescent="0.25">
      <c r="E67" s="4" t="s">
        <v>369</v>
      </c>
      <c r="F67" s="6">
        <v>120825.29</v>
      </c>
      <c r="H67" t="str">
        <f t="shared" ref="H67:I67" si="64">E65</f>
        <v>Men Product 467</v>
      </c>
      <c r="I67">
        <f t="shared" si="64"/>
        <v>121503.32</v>
      </c>
    </row>
    <row r="68" spans="5:9" x14ac:dyDescent="0.25">
      <c r="E68" s="4" t="s">
        <v>305</v>
      </c>
      <c r="F68" s="6">
        <v>120589.02</v>
      </c>
      <c r="H68" t="str">
        <f t="shared" ref="H68:I68" si="65">E66</f>
        <v>Fresh Foods Product 773</v>
      </c>
      <c r="I68">
        <f t="shared" si="65"/>
        <v>121474.78</v>
      </c>
    </row>
    <row r="69" spans="5:9" x14ac:dyDescent="0.25">
      <c r="E69" s="4" t="s">
        <v>312</v>
      </c>
      <c r="F69" s="6">
        <v>119103.06</v>
      </c>
      <c r="H69" t="str">
        <f t="shared" ref="H69:I69" si="66">E67</f>
        <v>Furniture Product 724</v>
      </c>
      <c r="I69">
        <f t="shared" si="66"/>
        <v>120825.29</v>
      </c>
    </row>
    <row r="70" spans="5:9" x14ac:dyDescent="0.25">
      <c r="E70" s="4" t="s">
        <v>179</v>
      </c>
      <c r="F70" s="6">
        <v>118564.7</v>
      </c>
      <c r="H70" t="str">
        <f t="shared" ref="H70:I70" si="67">E68</f>
        <v>Fresh Foods Product 672</v>
      </c>
      <c r="I70">
        <f t="shared" si="67"/>
        <v>120589.02</v>
      </c>
    </row>
    <row r="71" spans="5:9" x14ac:dyDescent="0.25">
      <c r="E71" s="4" t="s">
        <v>429</v>
      </c>
      <c r="F71" s="6">
        <v>118019.67</v>
      </c>
      <c r="H71" t="str">
        <f t="shared" ref="H71:I71" si="68">E69</f>
        <v>Fresh Foods Product 727</v>
      </c>
      <c r="I71">
        <f t="shared" si="68"/>
        <v>119103.06</v>
      </c>
    </row>
    <row r="72" spans="5:9" x14ac:dyDescent="0.25">
      <c r="E72" s="4" t="s">
        <v>253</v>
      </c>
      <c r="F72" s="6">
        <v>117590.39999999999</v>
      </c>
      <c r="H72" t="str">
        <f t="shared" ref="H72:I72" si="69">E70</f>
        <v>Beverages Product 735</v>
      </c>
      <c r="I72">
        <f t="shared" si="69"/>
        <v>118564.7</v>
      </c>
    </row>
    <row r="73" spans="5:9" x14ac:dyDescent="0.25">
      <c r="E73" s="4" t="s">
        <v>424</v>
      </c>
      <c r="F73" s="6">
        <v>117584.77</v>
      </c>
      <c r="H73" t="str">
        <f t="shared" ref="H73:I73" si="70">E71</f>
        <v>Kids Product 622</v>
      </c>
      <c r="I73">
        <f t="shared" si="70"/>
        <v>118019.67</v>
      </c>
    </row>
    <row r="74" spans="5:9" x14ac:dyDescent="0.25">
      <c r="E74" s="4" t="s">
        <v>182</v>
      </c>
      <c r="F74" s="6">
        <v>117531.03</v>
      </c>
      <c r="H74" t="str">
        <f t="shared" ref="H74:I74" si="71">E72</f>
        <v>Fresh Foods Product 131</v>
      </c>
      <c r="I74">
        <f t="shared" si="71"/>
        <v>117590.39999999999</v>
      </c>
    </row>
    <row r="75" spans="5:9" x14ac:dyDescent="0.25">
      <c r="E75" s="4" t="s">
        <v>811</v>
      </c>
      <c r="F75" s="6">
        <v>117398.56</v>
      </c>
      <c r="H75" t="str">
        <f t="shared" ref="H75:I75" si="72">E73</f>
        <v>Kids Product 586</v>
      </c>
      <c r="I75">
        <f t="shared" si="72"/>
        <v>117584.77</v>
      </c>
    </row>
    <row r="76" spans="5:9" x14ac:dyDescent="0.25">
      <c r="E76" s="4" t="s">
        <v>531</v>
      </c>
      <c r="F76" s="6">
        <v>117305.38</v>
      </c>
      <c r="H76" t="str">
        <f t="shared" ref="H76:I76" si="73">E74</f>
        <v>Beverages Product 776</v>
      </c>
      <c r="I76">
        <f t="shared" si="73"/>
        <v>117531.03</v>
      </c>
    </row>
    <row r="77" spans="5:9" x14ac:dyDescent="0.25">
      <c r="E77" s="4" t="s">
        <v>558</v>
      </c>
      <c r="F77" s="6">
        <v>116655.59</v>
      </c>
      <c r="H77" t="str">
        <f t="shared" ref="H77:I77" si="74">E75</f>
        <v>Women Product 255</v>
      </c>
      <c r="I77">
        <f t="shared" si="74"/>
        <v>117398.56</v>
      </c>
    </row>
    <row r="78" spans="5:9" x14ac:dyDescent="0.25">
      <c r="E78" s="4" t="s">
        <v>352</v>
      </c>
      <c r="F78" s="6">
        <v>115817.78</v>
      </c>
      <c r="H78" t="str">
        <f t="shared" ref="H78:I78" si="75">E76</f>
        <v>Laptops Product 169</v>
      </c>
      <c r="I78">
        <f t="shared" si="75"/>
        <v>117305.38</v>
      </c>
    </row>
    <row r="79" spans="5:9" x14ac:dyDescent="0.25">
      <c r="E79" s="4" t="s">
        <v>735</v>
      </c>
      <c r="F79" s="6">
        <v>115785.26</v>
      </c>
      <c r="H79" t="str">
        <f t="shared" ref="H79:I79" si="76">E77</f>
        <v>Laptops Product 400</v>
      </c>
      <c r="I79">
        <f t="shared" si="76"/>
        <v>116655.59</v>
      </c>
    </row>
    <row r="80" spans="5:9" x14ac:dyDescent="0.25">
      <c r="E80" s="4" t="s">
        <v>215</v>
      </c>
      <c r="F80" s="6">
        <v>115421.09</v>
      </c>
      <c r="H80" t="str">
        <f t="shared" ref="H80:I80" si="77">E78</f>
        <v>Furniture Product 496</v>
      </c>
      <c r="I80">
        <f t="shared" si="77"/>
        <v>115817.78</v>
      </c>
    </row>
    <row r="81" spans="5:9" x14ac:dyDescent="0.25">
      <c r="E81" s="4" t="s">
        <v>633</v>
      </c>
      <c r="F81" s="6">
        <v>114668.72</v>
      </c>
      <c r="H81" t="str">
        <f t="shared" ref="H81:I81" si="78">E79</f>
        <v>Snacks Product 211</v>
      </c>
      <c r="I81">
        <f t="shared" si="78"/>
        <v>115785.26</v>
      </c>
    </row>
    <row r="82" spans="5:9" x14ac:dyDescent="0.25">
      <c r="E82" s="4" t="s">
        <v>475</v>
      </c>
      <c r="F82" s="6">
        <v>114629.31</v>
      </c>
      <c r="H82" t="str">
        <f t="shared" ref="H82:I82" si="79">E80</f>
        <v>Decor Product 446</v>
      </c>
      <c r="I82">
        <f t="shared" si="79"/>
        <v>115421.09</v>
      </c>
    </row>
    <row r="83" spans="5:9" x14ac:dyDescent="0.25">
      <c r="E83" s="4" t="s">
        <v>597</v>
      </c>
      <c r="F83" s="6">
        <v>114182.54</v>
      </c>
      <c r="H83" t="str">
        <f t="shared" ref="H83:I83" si="80">E81</f>
        <v>Men Product 523</v>
      </c>
      <c r="I83">
        <f t="shared" si="80"/>
        <v>114668.72</v>
      </c>
    </row>
    <row r="84" spans="5:9" x14ac:dyDescent="0.25">
      <c r="E84" s="4" t="s">
        <v>773</v>
      </c>
      <c r="F84" s="6">
        <v>113981</v>
      </c>
      <c r="H84" t="str">
        <f t="shared" ref="H84:I84" si="81">E82</f>
        <v>Kitchen Product 375</v>
      </c>
      <c r="I84">
        <f t="shared" si="81"/>
        <v>114629.31</v>
      </c>
    </row>
    <row r="85" spans="5:9" x14ac:dyDescent="0.25">
      <c r="E85" s="4" t="s">
        <v>777</v>
      </c>
      <c r="F85" s="6">
        <v>113694.42</v>
      </c>
      <c r="H85" t="str">
        <f t="shared" ref="H85:I85" si="82">E83</f>
        <v>Men Product 133</v>
      </c>
      <c r="I85">
        <f t="shared" si="82"/>
        <v>114182.54</v>
      </c>
    </row>
    <row r="86" spans="5:9" x14ac:dyDescent="0.25">
      <c r="E86" s="4" t="s">
        <v>698</v>
      </c>
      <c r="F86" s="6">
        <v>112647.65</v>
      </c>
      <c r="H86" t="str">
        <f t="shared" ref="H86:I86" si="83">E84</f>
        <v>Snacks Product 576</v>
      </c>
      <c r="I86">
        <f t="shared" si="83"/>
        <v>113981</v>
      </c>
    </row>
    <row r="87" spans="5:9" x14ac:dyDescent="0.25">
      <c r="E87" s="4" t="s">
        <v>525</v>
      </c>
      <c r="F87" s="6">
        <v>112601.58</v>
      </c>
      <c r="H87" t="str">
        <f t="shared" ref="H87:I87" si="84">E85</f>
        <v>Snacks Product 636</v>
      </c>
      <c r="I87">
        <f t="shared" si="84"/>
        <v>113694.42</v>
      </c>
    </row>
    <row r="88" spans="5:9" x14ac:dyDescent="0.25">
      <c r="E88" s="4" t="s">
        <v>756</v>
      </c>
      <c r="F88" s="6">
        <v>111588.28</v>
      </c>
      <c r="H88" t="str">
        <f t="shared" ref="H88:I88" si="85">E86</f>
        <v>Phones Product 546</v>
      </c>
      <c r="I88">
        <f t="shared" si="85"/>
        <v>112647.65</v>
      </c>
    </row>
    <row r="89" spans="5:9" x14ac:dyDescent="0.25">
      <c r="E89" s="4" t="s">
        <v>446</v>
      </c>
      <c r="F89" s="6">
        <v>111542.02</v>
      </c>
      <c r="H89" t="str">
        <f t="shared" ref="H89:I89" si="86">E87</f>
        <v>Laptops Product 115</v>
      </c>
      <c r="I89">
        <f t="shared" si="86"/>
        <v>112601.58</v>
      </c>
    </row>
    <row r="90" spans="5:9" x14ac:dyDescent="0.25">
      <c r="E90" s="4" t="s">
        <v>188</v>
      </c>
      <c r="F90" s="6">
        <v>111329.45</v>
      </c>
      <c r="H90" t="str">
        <f t="shared" ref="H90:I90" si="87">E88</f>
        <v>Snacks Product 399</v>
      </c>
      <c r="I90">
        <f t="shared" si="87"/>
        <v>111588.28</v>
      </c>
    </row>
    <row r="91" spans="5:9" x14ac:dyDescent="0.25">
      <c r="E91" s="4" t="s">
        <v>804</v>
      </c>
      <c r="F91" s="6">
        <v>111245.29</v>
      </c>
      <c r="H91" t="str">
        <f t="shared" ref="H91:I91" si="88">E89</f>
        <v>Kids Product 97</v>
      </c>
      <c r="I91">
        <f t="shared" si="88"/>
        <v>111542.02</v>
      </c>
    </row>
    <row r="92" spans="5:9" x14ac:dyDescent="0.25">
      <c r="E92" s="4" t="s">
        <v>855</v>
      </c>
      <c r="F92" s="6">
        <v>110999.87</v>
      </c>
      <c r="H92" t="str">
        <f t="shared" ref="H92:I92" si="89">E90</f>
        <v>Decor Product 140</v>
      </c>
      <c r="I92">
        <f t="shared" si="89"/>
        <v>111329.45</v>
      </c>
    </row>
    <row r="93" spans="5:9" x14ac:dyDescent="0.25">
      <c r="E93" s="4" t="s">
        <v>719</v>
      </c>
      <c r="F93" s="6">
        <v>110937.63</v>
      </c>
      <c r="H93" t="str">
        <f t="shared" ref="H93:I93" si="90">E91</f>
        <v>Women Product 200</v>
      </c>
      <c r="I93">
        <f t="shared" si="90"/>
        <v>111245.29</v>
      </c>
    </row>
    <row r="94" spans="5:9" x14ac:dyDescent="0.25">
      <c r="E94" s="4" t="s">
        <v>390</v>
      </c>
      <c r="F94" s="6">
        <v>110538.81</v>
      </c>
      <c r="H94" t="str">
        <f t="shared" ref="H94:I94" si="91">E92</f>
        <v>Women Product 715</v>
      </c>
      <c r="I94">
        <f t="shared" si="91"/>
        <v>110999.87</v>
      </c>
    </row>
    <row r="95" spans="5:9" x14ac:dyDescent="0.25">
      <c r="E95" s="4" t="s">
        <v>195</v>
      </c>
      <c r="F95" s="6">
        <v>109814.04</v>
      </c>
      <c r="H95" t="str">
        <f t="shared" ref="H95:I95" si="92">E93</f>
        <v>Phones Product 759</v>
      </c>
      <c r="I95">
        <f t="shared" si="92"/>
        <v>110937.63</v>
      </c>
    </row>
    <row r="96" spans="5:9" x14ac:dyDescent="0.25">
      <c r="E96" s="4" t="s">
        <v>623</v>
      </c>
      <c r="F96" s="6">
        <v>109338.06</v>
      </c>
      <c r="H96" t="str">
        <f t="shared" ref="H96:I96" si="93">E94</f>
        <v>Kids Product 207</v>
      </c>
      <c r="I96">
        <f t="shared" si="93"/>
        <v>110538.81</v>
      </c>
    </row>
    <row r="97" spans="5:9" x14ac:dyDescent="0.25">
      <c r="E97" s="4" t="s">
        <v>864</v>
      </c>
      <c r="F97" s="6">
        <v>108886.45</v>
      </c>
      <c r="H97" t="str">
        <f t="shared" ref="H97:I97" si="94">E95</f>
        <v>Decor Product 238</v>
      </c>
      <c r="I97">
        <f t="shared" si="94"/>
        <v>109814.04</v>
      </c>
    </row>
    <row r="98" spans="5:9" x14ac:dyDescent="0.25">
      <c r="E98" s="4" t="s">
        <v>417</v>
      </c>
      <c r="F98" s="6">
        <v>108483.82</v>
      </c>
      <c r="H98" t="str">
        <f t="shared" ref="H98:I98" si="95">E96</f>
        <v>Men Product 413</v>
      </c>
      <c r="I98">
        <f t="shared" si="95"/>
        <v>109338.06</v>
      </c>
    </row>
    <row r="99" spans="5:9" x14ac:dyDescent="0.25">
      <c r="E99" s="4" t="s">
        <v>192</v>
      </c>
      <c r="F99" s="6">
        <v>108464.09</v>
      </c>
      <c r="H99" t="str">
        <f t="shared" ref="H99:I99" si="96">E97</f>
        <v>Women Product 796</v>
      </c>
      <c r="I99">
        <f t="shared" si="96"/>
        <v>108886.45</v>
      </c>
    </row>
    <row r="100" spans="5:9" x14ac:dyDescent="0.25">
      <c r="E100" s="4" t="s">
        <v>274</v>
      </c>
      <c r="F100" s="6">
        <v>107938.59</v>
      </c>
      <c r="H100" t="str">
        <f t="shared" ref="H100:I100" si="97">E98</f>
        <v>Kids Product 503</v>
      </c>
      <c r="I100">
        <f t="shared" si="97"/>
        <v>108483.82</v>
      </c>
    </row>
    <row r="101" spans="5:9" x14ac:dyDescent="0.25">
      <c r="E101" s="4" t="s">
        <v>829</v>
      </c>
      <c r="F101" s="6">
        <v>106307.92</v>
      </c>
      <c r="H101" t="str">
        <f t="shared" ref="H101:I101" si="98">E99</f>
        <v>Decor Product 210</v>
      </c>
      <c r="I101">
        <f t="shared" si="98"/>
        <v>108464.09</v>
      </c>
    </row>
    <row r="102" spans="5:9" x14ac:dyDescent="0.25">
      <c r="E102" s="4" t="s">
        <v>71</v>
      </c>
      <c r="F102" s="6">
        <v>105116.74</v>
      </c>
      <c r="H102" t="str">
        <f t="shared" ref="H102:I102" si="99">E100</f>
        <v>Fresh Foods Product 41</v>
      </c>
      <c r="I102">
        <f t="shared" si="99"/>
        <v>107938.59</v>
      </c>
    </row>
    <row r="103" spans="5:9" x14ac:dyDescent="0.25">
      <c r="E103" s="4" t="s">
        <v>359</v>
      </c>
      <c r="F103" s="6">
        <v>105012.26</v>
      </c>
      <c r="H103" t="str">
        <f t="shared" ref="H103:I103" si="100">E101</f>
        <v>Women Product 502</v>
      </c>
      <c r="I103">
        <f t="shared" si="100"/>
        <v>106307.92</v>
      </c>
    </row>
    <row r="104" spans="5:9" x14ac:dyDescent="0.25">
      <c r="E104" s="4" t="s">
        <v>765</v>
      </c>
      <c r="F104" s="6">
        <v>104820.34</v>
      </c>
      <c r="H104" t="str">
        <f t="shared" ref="H104:I104" si="101">E102</f>
        <v>Accessories Product 180</v>
      </c>
      <c r="I104">
        <f t="shared" si="101"/>
        <v>105116.74</v>
      </c>
    </row>
    <row r="105" spans="5:9" x14ac:dyDescent="0.25">
      <c r="E105" s="4" t="s">
        <v>564</v>
      </c>
      <c r="F105" s="6">
        <v>104818.48</v>
      </c>
      <c r="H105" t="str">
        <f t="shared" ref="H105:I105" si="102">E103</f>
        <v>Furniture Product 60</v>
      </c>
      <c r="I105">
        <f t="shared" si="102"/>
        <v>105012.26</v>
      </c>
    </row>
    <row r="106" spans="5:9" x14ac:dyDescent="0.25">
      <c r="E106" s="4" t="s">
        <v>729</v>
      </c>
      <c r="F106" s="6">
        <v>103662.47</v>
      </c>
      <c r="H106" t="str">
        <f t="shared" ref="H106:I106" si="103">E104</f>
        <v>Snacks Product 475</v>
      </c>
      <c r="I106">
        <f t="shared" si="103"/>
        <v>104820.34</v>
      </c>
    </row>
    <row r="107" spans="5:9" x14ac:dyDescent="0.25">
      <c r="E107" s="4" t="s">
        <v>484</v>
      </c>
      <c r="F107" s="6">
        <v>103611.52</v>
      </c>
      <c r="H107" t="str">
        <f t="shared" ref="H107:I107" si="104">E105</f>
        <v>Laptops Product 472</v>
      </c>
      <c r="I107">
        <f t="shared" si="104"/>
        <v>104818.48</v>
      </c>
    </row>
    <row r="108" spans="5:9" x14ac:dyDescent="0.25">
      <c r="E108" s="4" t="s">
        <v>299</v>
      </c>
      <c r="F108" s="6">
        <v>103187.39</v>
      </c>
      <c r="H108" t="str">
        <f t="shared" ref="H108:I108" si="105">E106</f>
        <v>Snacks Product 158</v>
      </c>
      <c r="I108">
        <f t="shared" si="105"/>
        <v>103662.47</v>
      </c>
    </row>
    <row r="109" spans="5:9" x14ac:dyDescent="0.25">
      <c r="E109" s="4" t="s">
        <v>174</v>
      </c>
      <c r="F109" s="6">
        <v>102812.32</v>
      </c>
      <c r="H109" t="str">
        <f t="shared" ref="H109:I109" si="106">E107</f>
        <v>Kitchen Product 461</v>
      </c>
      <c r="I109">
        <f t="shared" si="106"/>
        <v>103611.52</v>
      </c>
    </row>
    <row r="110" spans="5:9" x14ac:dyDescent="0.25">
      <c r="E110" s="4" t="s">
        <v>727</v>
      </c>
      <c r="F110" s="6">
        <v>102291.72</v>
      </c>
      <c r="H110" t="str">
        <f t="shared" ref="H110:I110" si="107">E108</f>
        <v>Fresh Foods Product 654</v>
      </c>
      <c r="I110">
        <f t="shared" si="107"/>
        <v>103187.39</v>
      </c>
    </row>
    <row r="111" spans="5:9" x14ac:dyDescent="0.25">
      <c r="E111" s="4" t="s">
        <v>166</v>
      </c>
      <c r="F111" s="6">
        <v>102027.84</v>
      </c>
      <c r="H111" t="str">
        <f t="shared" ref="H111:I111" si="108">E109</f>
        <v>Beverages Product 684</v>
      </c>
      <c r="I111">
        <f t="shared" si="108"/>
        <v>102812.32</v>
      </c>
    </row>
    <row r="112" spans="5:9" x14ac:dyDescent="0.25">
      <c r="E112" s="4" t="s">
        <v>430</v>
      </c>
      <c r="F112" s="6">
        <v>102012.35</v>
      </c>
      <c r="H112" t="str">
        <f t="shared" ref="H112:I112" si="109">E110</f>
        <v>Snacks Product 139</v>
      </c>
      <c r="I112">
        <f t="shared" si="109"/>
        <v>102291.72</v>
      </c>
    </row>
    <row r="113" spans="5:9" x14ac:dyDescent="0.25">
      <c r="E113" s="4" t="s">
        <v>180</v>
      </c>
      <c r="F113" s="6">
        <v>100884.66</v>
      </c>
      <c r="H113" t="str">
        <f t="shared" ref="H113:I113" si="110">E111</f>
        <v>Beverages Product 625</v>
      </c>
      <c r="I113">
        <f t="shared" si="110"/>
        <v>102027.84</v>
      </c>
    </row>
    <row r="114" spans="5:9" x14ac:dyDescent="0.25">
      <c r="E114" s="4" t="s">
        <v>598</v>
      </c>
      <c r="F114" s="6">
        <v>100706.52</v>
      </c>
      <c r="H114" t="str">
        <f t="shared" ref="H114:I114" si="111">E112</f>
        <v>Kids Product 653</v>
      </c>
      <c r="I114">
        <f t="shared" si="111"/>
        <v>102012.35</v>
      </c>
    </row>
    <row r="115" spans="5:9" x14ac:dyDescent="0.25">
      <c r="E115" s="4" t="s">
        <v>134</v>
      </c>
      <c r="F115" s="6">
        <v>99685.22</v>
      </c>
      <c r="H115" t="str">
        <f t="shared" ref="H115:I115" si="112">E113</f>
        <v>Beverages Product 736</v>
      </c>
      <c r="I115">
        <f t="shared" si="112"/>
        <v>100884.66</v>
      </c>
    </row>
    <row r="116" spans="5:9" x14ac:dyDescent="0.25">
      <c r="E116" s="4" t="s">
        <v>543</v>
      </c>
      <c r="F116" s="6">
        <v>99527.27</v>
      </c>
      <c r="H116" t="str">
        <f t="shared" ref="H116:I116" si="113">E114</f>
        <v>Men Product 134</v>
      </c>
      <c r="I116">
        <f t="shared" si="113"/>
        <v>100706.52</v>
      </c>
    </row>
    <row r="117" spans="5:9" x14ac:dyDescent="0.25">
      <c r="E117" s="4" t="s">
        <v>789</v>
      </c>
      <c r="F117" s="6">
        <v>99273.5</v>
      </c>
      <c r="H117" t="str">
        <f t="shared" ref="H117:I117" si="114">E115</f>
        <v>Beverages Product 280</v>
      </c>
      <c r="I117">
        <f t="shared" si="114"/>
        <v>99685.22</v>
      </c>
    </row>
    <row r="118" spans="5:9" x14ac:dyDescent="0.25">
      <c r="E118" s="4" t="s">
        <v>739</v>
      </c>
      <c r="F118" s="6">
        <v>98577.77</v>
      </c>
      <c r="H118" t="str">
        <f t="shared" ref="H118:I118" si="115">E116</f>
        <v>Laptops Product 298</v>
      </c>
      <c r="I118">
        <f t="shared" si="115"/>
        <v>99527.27</v>
      </c>
    </row>
    <row r="119" spans="5:9" x14ac:dyDescent="0.25">
      <c r="E119" s="4" t="s">
        <v>591</v>
      </c>
      <c r="F119" s="6">
        <v>97917.54</v>
      </c>
      <c r="H119" t="str">
        <f t="shared" ref="H119:I119" si="116">E117</f>
        <v>Snacks Product 774</v>
      </c>
      <c r="I119">
        <f t="shared" si="116"/>
        <v>99273.5</v>
      </c>
    </row>
    <row r="120" spans="5:9" x14ac:dyDescent="0.25">
      <c r="E120" s="4" t="s">
        <v>276</v>
      </c>
      <c r="F120" s="6">
        <v>97804.6</v>
      </c>
      <c r="H120" t="str">
        <f t="shared" ref="H120:I120" si="117">E118</f>
        <v>Snacks Product 240</v>
      </c>
      <c r="I120">
        <f t="shared" si="117"/>
        <v>98577.77</v>
      </c>
    </row>
    <row r="121" spans="5:9" x14ac:dyDescent="0.25">
      <c r="E121" s="4" t="s">
        <v>494</v>
      </c>
      <c r="F121" s="6">
        <v>97709.92</v>
      </c>
      <c r="H121" t="str">
        <f t="shared" ref="H121:I121" si="118">E119</f>
        <v>Laptops Product 94</v>
      </c>
      <c r="I121">
        <f t="shared" si="118"/>
        <v>97917.54</v>
      </c>
    </row>
    <row r="122" spans="5:9" x14ac:dyDescent="0.25">
      <c r="E122" s="4" t="s">
        <v>508</v>
      </c>
      <c r="F122" s="6">
        <v>97684.58</v>
      </c>
      <c r="H122" t="str">
        <f t="shared" ref="H122:I122" si="119">E120</f>
        <v>Fresh Foods Product 439</v>
      </c>
      <c r="I122">
        <f t="shared" si="119"/>
        <v>97804.6</v>
      </c>
    </row>
    <row r="123" spans="5:9" x14ac:dyDescent="0.25">
      <c r="E123" s="4" t="s">
        <v>594</v>
      </c>
      <c r="F123" s="6">
        <v>97461.74</v>
      </c>
      <c r="H123" t="str">
        <f t="shared" ref="H123:I123" si="120">E121</f>
        <v>Kitchen Product 513</v>
      </c>
      <c r="I123">
        <f t="shared" si="120"/>
        <v>97709.92</v>
      </c>
    </row>
    <row r="124" spans="5:9" x14ac:dyDescent="0.25">
      <c r="E124" s="4" t="s">
        <v>162</v>
      </c>
      <c r="F124" s="6">
        <v>97303.44</v>
      </c>
      <c r="H124" t="str">
        <f t="shared" ref="H124:I124" si="121">E122</f>
        <v>Kitchen Product 676</v>
      </c>
      <c r="I124">
        <f t="shared" si="121"/>
        <v>97684.58</v>
      </c>
    </row>
    <row r="125" spans="5:9" x14ac:dyDescent="0.25">
      <c r="E125" s="4" t="s">
        <v>373</v>
      </c>
      <c r="F125" s="6">
        <v>96711.96</v>
      </c>
      <c r="H125" t="str">
        <f t="shared" ref="H125:I125" si="122">E123</f>
        <v>Men Product 110</v>
      </c>
      <c r="I125">
        <f t="shared" si="122"/>
        <v>97461.74</v>
      </c>
    </row>
    <row r="126" spans="5:9" x14ac:dyDescent="0.25">
      <c r="E126" s="4" t="s">
        <v>227</v>
      </c>
      <c r="F126" s="6">
        <v>96404.82</v>
      </c>
      <c r="H126" t="str">
        <f t="shared" ref="H126:I126" si="123">E124</f>
        <v>Beverages Product 574</v>
      </c>
      <c r="I126">
        <f t="shared" si="123"/>
        <v>97303.44</v>
      </c>
    </row>
    <row r="127" spans="5:9" x14ac:dyDescent="0.25">
      <c r="E127" s="4" t="s">
        <v>784</v>
      </c>
      <c r="F127" s="6">
        <v>95979.87</v>
      </c>
      <c r="H127" t="str">
        <f t="shared" ref="H127:I127" si="124">E125</f>
        <v>Furniture Product 755</v>
      </c>
      <c r="I127">
        <f t="shared" si="124"/>
        <v>96711.96</v>
      </c>
    </row>
    <row r="128" spans="5:9" x14ac:dyDescent="0.25">
      <c r="E128" s="4" t="s">
        <v>392</v>
      </c>
      <c r="F128" s="6">
        <v>95815.53</v>
      </c>
      <c r="H128" t="str">
        <f t="shared" ref="H128:I128" si="125">E126</f>
        <v>Decor Product 584</v>
      </c>
      <c r="I128">
        <f t="shared" si="125"/>
        <v>96404.82</v>
      </c>
    </row>
    <row r="129" spans="5:9" x14ac:dyDescent="0.25">
      <c r="E129" s="4" t="s">
        <v>745</v>
      </c>
      <c r="F129" s="6">
        <v>95659.99</v>
      </c>
      <c r="H129" t="str">
        <f t="shared" ref="H129:I129" si="126">E127</f>
        <v>Snacks Product 705</v>
      </c>
      <c r="I129">
        <f t="shared" si="126"/>
        <v>95979.87</v>
      </c>
    </row>
    <row r="130" spans="5:9" x14ac:dyDescent="0.25">
      <c r="E130" s="4" t="s">
        <v>387</v>
      </c>
      <c r="F130" s="6">
        <v>95570.81</v>
      </c>
      <c r="H130" t="str">
        <f t="shared" ref="H130:I130" si="127">E128</f>
        <v>Kids Product 243</v>
      </c>
      <c r="I130">
        <f t="shared" si="127"/>
        <v>95815.53</v>
      </c>
    </row>
    <row r="131" spans="5:9" x14ac:dyDescent="0.25">
      <c r="E131" s="4" t="s">
        <v>266</v>
      </c>
      <c r="F131" s="6">
        <v>95359.81</v>
      </c>
      <c r="H131" t="str">
        <f t="shared" ref="H131:I131" si="128">E129</f>
        <v>Snacks Product 267</v>
      </c>
      <c r="I131">
        <f t="shared" si="128"/>
        <v>95659.99</v>
      </c>
    </row>
    <row r="132" spans="5:9" x14ac:dyDescent="0.25">
      <c r="E132" s="4" t="s">
        <v>462</v>
      </c>
      <c r="F132" s="6">
        <v>95318.31</v>
      </c>
      <c r="H132" t="str">
        <f t="shared" ref="H132:I132" si="129">E130</f>
        <v>Kids Product 192</v>
      </c>
      <c r="I132">
        <f t="shared" si="129"/>
        <v>95570.81</v>
      </c>
    </row>
    <row r="133" spans="5:9" x14ac:dyDescent="0.25">
      <c r="E133" s="4" t="s">
        <v>757</v>
      </c>
      <c r="F133" s="6">
        <v>95162.73</v>
      </c>
      <c r="H133" t="str">
        <f t="shared" ref="H133:I133" si="130">E131</f>
        <v>Fresh Foods Product 28</v>
      </c>
      <c r="I133">
        <f t="shared" si="130"/>
        <v>95359.81</v>
      </c>
    </row>
    <row r="134" spans="5:9" x14ac:dyDescent="0.25">
      <c r="E134" s="4" t="s">
        <v>701</v>
      </c>
      <c r="F134" s="6">
        <v>94611.44</v>
      </c>
      <c r="H134" t="str">
        <f t="shared" ref="H134:I134" si="131">E132</f>
        <v>Kitchen Product 226</v>
      </c>
      <c r="I134">
        <f t="shared" si="131"/>
        <v>95318.31</v>
      </c>
    </row>
    <row r="135" spans="5:9" x14ac:dyDescent="0.25">
      <c r="E135" s="4" t="s">
        <v>842</v>
      </c>
      <c r="F135" s="6">
        <v>94528.82</v>
      </c>
      <c r="H135" t="str">
        <f t="shared" ref="H135:I135" si="132">E133</f>
        <v>Snacks Product 408</v>
      </c>
      <c r="I135">
        <f t="shared" si="132"/>
        <v>95162.73</v>
      </c>
    </row>
    <row r="136" spans="5:9" x14ac:dyDescent="0.25">
      <c r="E136" s="4" t="s">
        <v>486</v>
      </c>
      <c r="F136" s="6">
        <v>93651.57</v>
      </c>
      <c r="H136" t="str">
        <f t="shared" ref="H136:I136" si="133">E134</f>
        <v>Phones Product 58</v>
      </c>
      <c r="I136">
        <f t="shared" si="133"/>
        <v>94611.44</v>
      </c>
    </row>
    <row r="137" spans="5:9" x14ac:dyDescent="0.25">
      <c r="E137" s="4" t="s">
        <v>114</v>
      </c>
      <c r="F137" s="6">
        <v>93570.49</v>
      </c>
      <c r="H137" t="str">
        <f t="shared" ref="H137:I137" si="134">E135</f>
        <v>Women Product 592</v>
      </c>
      <c r="I137">
        <f t="shared" si="134"/>
        <v>94528.82</v>
      </c>
    </row>
    <row r="138" spans="5:9" x14ac:dyDescent="0.25">
      <c r="E138" s="4" t="s">
        <v>271</v>
      </c>
      <c r="F138" s="6">
        <v>93547.34</v>
      </c>
      <c r="H138" t="str">
        <f t="shared" ref="H138:I138" si="135">E136</f>
        <v>Kitchen Product 476</v>
      </c>
      <c r="I138">
        <f t="shared" si="135"/>
        <v>93651.57</v>
      </c>
    </row>
    <row r="139" spans="5:9" x14ac:dyDescent="0.25">
      <c r="E139" s="4" t="s">
        <v>697</v>
      </c>
      <c r="F139" s="6">
        <v>93202.18</v>
      </c>
      <c r="H139" t="str">
        <f t="shared" ref="H139:I139" si="136">E137</f>
        <v>Accessories Product 729</v>
      </c>
      <c r="I139">
        <f t="shared" si="136"/>
        <v>93570.49</v>
      </c>
    </row>
    <row r="140" spans="5:9" x14ac:dyDescent="0.25">
      <c r="E140" s="4" t="s">
        <v>178</v>
      </c>
      <c r="F140" s="6">
        <v>93069.51</v>
      </c>
      <c r="H140" t="str">
        <f t="shared" ref="H140:I140" si="137">E138</f>
        <v>Fresh Foods Product 363</v>
      </c>
      <c r="I140">
        <f t="shared" si="137"/>
        <v>93547.34</v>
      </c>
    </row>
    <row r="141" spans="5:9" x14ac:dyDescent="0.25">
      <c r="E141" s="4" t="s">
        <v>416</v>
      </c>
      <c r="F141" s="6">
        <v>92673.55</v>
      </c>
      <c r="H141" t="str">
        <f t="shared" ref="H141:I141" si="138">E139</f>
        <v>Phones Product 526</v>
      </c>
      <c r="I141">
        <f t="shared" si="138"/>
        <v>93202.18</v>
      </c>
    </row>
    <row r="142" spans="5:9" x14ac:dyDescent="0.25">
      <c r="E142" s="4" t="s">
        <v>145</v>
      </c>
      <c r="F142" s="6">
        <v>92384.24</v>
      </c>
      <c r="H142" t="str">
        <f t="shared" ref="H142:I142" si="139">E140</f>
        <v>Beverages Product 734</v>
      </c>
      <c r="I142">
        <f t="shared" si="139"/>
        <v>93069.51</v>
      </c>
    </row>
    <row r="143" spans="5:9" x14ac:dyDescent="0.25">
      <c r="E143" s="4" t="s">
        <v>347</v>
      </c>
      <c r="F143" s="6">
        <v>91366.17</v>
      </c>
      <c r="H143" t="str">
        <f t="shared" ref="H143:I143" si="140">E141</f>
        <v>Kids Product 500</v>
      </c>
      <c r="I143">
        <f t="shared" si="140"/>
        <v>92673.55</v>
      </c>
    </row>
    <row r="144" spans="5:9" x14ac:dyDescent="0.25">
      <c r="E144" s="4" t="s">
        <v>445</v>
      </c>
      <c r="F144" s="6">
        <v>91218.12</v>
      </c>
      <c r="H144" t="str">
        <f t="shared" ref="H144:I144" si="141">E142</f>
        <v>Beverages Product 38</v>
      </c>
      <c r="I144">
        <f t="shared" si="141"/>
        <v>92384.24</v>
      </c>
    </row>
    <row r="145" spans="5:9" x14ac:dyDescent="0.25">
      <c r="E145" s="4" t="s">
        <v>152</v>
      </c>
      <c r="F145" s="6">
        <v>91069.04</v>
      </c>
      <c r="H145" t="str">
        <f t="shared" ref="H145:I145" si="142">E143</f>
        <v>Furniture Product 44</v>
      </c>
      <c r="I145">
        <f t="shared" si="142"/>
        <v>91366.17</v>
      </c>
    </row>
    <row r="146" spans="5:9" x14ac:dyDescent="0.25">
      <c r="E146" s="4" t="s">
        <v>300</v>
      </c>
      <c r="F146" s="6">
        <v>91004.02</v>
      </c>
      <c r="H146" t="str">
        <f t="shared" ref="H146:I146" si="143">E144</f>
        <v>Kids Product 79</v>
      </c>
      <c r="I146">
        <f t="shared" si="143"/>
        <v>91218.12</v>
      </c>
    </row>
    <row r="147" spans="5:9" x14ac:dyDescent="0.25">
      <c r="E147" s="4" t="s">
        <v>506</v>
      </c>
      <c r="F147" s="6">
        <v>90695.82</v>
      </c>
      <c r="H147" t="str">
        <f t="shared" ref="H147:I147" si="144">E145</f>
        <v>Beverages Product 45</v>
      </c>
      <c r="I147">
        <f t="shared" si="144"/>
        <v>91069.04</v>
      </c>
    </row>
    <row r="148" spans="5:9" x14ac:dyDescent="0.25">
      <c r="E148" s="4" t="s">
        <v>819</v>
      </c>
      <c r="F148" s="6">
        <v>90601.78</v>
      </c>
      <c r="H148" t="str">
        <f t="shared" ref="H148:I148" si="145">E146</f>
        <v>Fresh Foods Product 657</v>
      </c>
      <c r="I148">
        <f t="shared" si="145"/>
        <v>91004.02</v>
      </c>
    </row>
    <row r="149" spans="5:9" x14ac:dyDescent="0.25">
      <c r="E149" s="4" t="s">
        <v>578</v>
      </c>
      <c r="F149" s="6">
        <v>90406.38</v>
      </c>
      <c r="H149" t="str">
        <f t="shared" ref="H149:I149" si="146">E147</f>
        <v>Kitchen Product 641</v>
      </c>
      <c r="I149">
        <f t="shared" si="146"/>
        <v>90695.82</v>
      </c>
    </row>
    <row r="150" spans="5:9" x14ac:dyDescent="0.25">
      <c r="E150" s="4" t="s">
        <v>617</v>
      </c>
      <c r="F150" s="6">
        <v>89714.23</v>
      </c>
      <c r="H150" t="str">
        <f t="shared" ref="H150:I150" si="147">E148</f>
        <v>Women Product 395</v>
      </c>
      <c r="I150">
        <f t="shared" si="147"/>
        <v>90601.78</v>
      </c>
    </row>
    <row r="151" spans="5:9" x14ac:dyDescent="0.25">
      <c r="E151" s="4" t="s">
        <v>358</v>
      </c>
      <c r="F151" s="6">
        <v>89661.75</v>
      </c>
      <c r="H151" t="str">
        <f t="shared" ref="H151:I151" si="148">E149</f>
        <v>Laptops Product 623</v>
      </c>
      <c r="I151">
        <f t="shared" si="148"/>
        <v>90406.38</v>
      </c>
    </row>
    <row r="152" spans="5:9" x14ac:dyDescent="0.25">
      <c r="E152" s="4" t="s">
        <v>80</v>
      </c>
      <c r="F152" s="6">
        <v>89623.74</v>
      </c>
      <c r="H152" t="str">
        <f t="shared" ref="H152:I152" si="149">E150</f>
        <v>Men Product 343</v>
      </c>
      <c r="I152">
        <f t="shared" si="149"/>
        <v>89714.23</v>
      </c>
    </row>
    <row r="153" spans="5:9" x14ac:dyDescent="0.25">
      <c r="E153" s="4" t="s">
        <v>503</v>
      </c>
      <c r="F153" s="6">
        <v>89616.05</v>
      </c>
      <c r="H153" t="str">
        <f t="shared" ref="H153:I153" si="150">E151</f>
        <v>Furniture Product 590</v>
      </c>
      <c r="I153">
        <f t="shared" si="150"/>
        <v>89661.75</v>
      </c>
    </row>
    <row r="154" spans="5:9" x14ac:dyDescent="0.25">
      <c r="E154" s="4" t="s">
        <v>674</v>
      </c>
      <c r="F154" s="6">
        <v>88770.67</v>
      </c>
      <c r="H154" t="str">
        <f t="shared" ref="H154:I154" si="151">E152</f>
        <v>Accessories Product 241</v>
      </c>
      <c r="I154">
        <f t="shared" si="151"/>
        <v>89623.74</v>
      </c>
    </row>
    <row r="155" spans="5:9" x14ac:dyDescent="0.25">
      <c r="E155" s="4" t="s">
        <v>322</v>
      </c>
      <c r="F155" s="6">
        <v>88623.039999999994</v>
      </c>
      <c r="H155" t="str">
        <f t="shared" ref="H155:I155" si="152">E153</f>
        <v>Kitchen Product 619</v>
      </c>
      <c r="I155">
        <f t="shared" si="152"/>
        <v>89616.05</v>
      </c>
    </row>
    <row r="156" spans="5:9" x14ac:dyDescent="0.25">
      <c r="E156" s="4" t="s">
        <v>355</v>
      </c>
      <c r="F156" s="6">
        <v>88547.25</v>
      </c>
      <c r="H156" t="str">
        <f t="shared" ref="H156:I156" si="153">E154</f>
        <v>Phones Product 356</v>
      </c>
      <c r="I156">
        <f t="shared" si="153"/>
        <v>88770.67</v>
      </c>
    </row>
    <row r="157" spans="5:9" x14ac:dyDescent="0.25">
      <c r="E157" s="4" t="s">
        <v>537</v>
      </c>
      <c r="F157" s="6">
        <v>88531.79</v>
      </c>
      <c r="H157" t="str">
        <f t="shared" ref="H157:I157" si="154">E155</f>
        <v>Furniture Product 106</v>
      </c>
      <c r="I157">
        <f t="shared" si="154"/>
        <v>88623.039999999994</v>
      </c>
    </row>
    <row r="158" spans="5:9" x14ac:dyDescent="0.25">
      <c r="E158" s="4" t="s">
        <v>435</v>
      </c>
      <c r="F158" s="6">
        <v>88506.06</v>
      </c>
      <c r="H158" t="str">
        <f t="shared" ref="H158:I158" si="155">E156</f>
        <v>Furniture Product 577</v>
      </c>
      <c r="I158">
        <f t="shared" si="155"/>
        <v>88547.25</v>
      </c>
    </row>
    <row r="159" spans="5:9" x14ac:dyDescent="0.25">
      <c r="E159" s="4" t="s">
        <v>164</v>
      </c>
      <c r="F159" s="6">
        <v>87576.639999999999</v>
      </c>
      <c r="H159" t="str">
        <f t="shared" ref="H159:I159" si="156">E157</f>
        <v>Laptops Product 232</v>
      </c>
      <c r="I159">
        <f t="shared" si="156"/>
        <v>88531.79</v>
      </c>
    </row>
    <row r="160" spans="5:9" x14ac:dyDescent="0.25">
      <c r="E160" s="4" t="s">
        <v>498</v>
      </c>
      <c r="F160" s="6">
        <v>87573.26</v>
      </c>
      <c r="H160" t="str">
        <f t="shared" ref="H160:I160" si="157">E158</f>
        <v>Kids Product 682</v>
      </c>
      <c r="I160">
        <f t="shared" si="157"/>
        <v>88506.06</v>
      </c>
    </row>
    <row r="161" spans="5:9" x14ac:dyDescent="0.25">
      <c r="E161" s="4" t="s">
        <v>286</v>
      </c>
      <c r="F161" s="6">
        <v>87194.82</v>
      </c>
      <c r="H161" t="str">
        <f t="shared" ref="H161:I161" si="158">E159</f>
        <v>Beverages Product 615</v>
      </c>
      <c r="I161">
        <f t="shared" si="158"/>
        <v>87576.639999999999</v>
      </c>
    </row>
    <row r="162" spans="5:9" x14ac:dyDescent="0.25">
      <c r="E162" s="4" t="s">
        <v>450</v>
      </c>
      <c r="F162" s="6">
        <v>86922.25</v>
      </c>
      <c r="H162" t="str">
        <f t="shared" ref="H162:I162" si="159">E160</f>
        <v>Kitchen Product 578</v>
      </c>
      <c r="I162">
        <f t="shared" si="159"/>
        <v>87573.26</v>
      </c>
    </row>
    <row r="163" spans="5:9" x14ac:dyDescent="0.25">
      <c r="E163" s="4" t="s">
        <v>349</v>
      </c>
      <c r="F163" s="6">
        <v>86790.92</v>
      </c>
      <c r="H163" t="str">
        <f t="shared" ref="H163:I163" si="160">E161</f>
        <v>Fresh Foods Product 543</v>
      </c>
      <c r="I163">
        <f t="shared" si="160"/>
        <v>87194.82</v>
      </c>
    </row>
    <row r="164" spans="5:9" x14ac:dyDescent="0.25">
      <c r="E164" s="4" t="s">
        <v>585</v>
      </c>
      <c r="F164" s="6">
        <v>86679.43</v>
      </c>
      <c r="H164" t="str">
        <f t="shared" ref="H164:I164" si="161">E162</f>
        <v>Kitchen Product 124</v>
      </c>
      <c r="I164">
        <f t="shared" si="161"/>
        <v>86922.25</v>
      </c>
    </row>
    <row r="165" spans="5:9" x14ac:dyDescent="0.25">
      <c r="E165" s="4" t="s">
        <v>601</v>
      </c>
      <c r="F165" s="6">
        <v>86449.12</v>
      </c>
      <c r="H165" t="str">
        <f t="shared" ref="H165:I165" si="162">E163</f>
        <v>Furniture Product 47</v>
      </c>
      <c r="I165">
        <f t="shared" si="162"/>
        <v>86790.92</v>
      </c>
    </row>
    <row r="166" spans="5:9" x14ac:dyDescent="0.25">
      <c r="E166" s="4" t="s">
        <v>410</v>
      </c>
      <c r="F166" s="6">
        <v>85833.64</v>
      </c>
      <c r="H166" t="str">
        <f t="shared" ref="H166:I166" si="163">E164</f>
        <v>Laptops Product 740</v>
      </c>
      <c r="I166">
        <f t="shared" si="163"/>
        <v>86679.43</v>
      </c>
    </row>
    <row r="167" spans="5:9" x14ac:dyDescent="0.25">
      <c r="E167" s="4" t="s">
        <v>706</v>
      </c>
      <c r="F167" s="6">
        <v>85699.7</v>
      </c>
      <c r="H167" t="str">
        <f t="shared" ref="H167:I167" si="164">E165</f>
        <v>Men Product 193</v>
      </c>
      <c r="I167">
        <f t="shared" si="164"/>
        <v>86449.12</v>
      </c>
    </row>
    <row r="168" spans="5:9" x14ac:dyDescent="0.25">
      <c r="E168" s="4" t="s">
        <v>365</v>
      </c>
      <c r="F168" s="6">
        <v>85487.16</v>
      </c>
      <c r="H168" t="str">
        <f t="shared" ref="H168:I168" si="165">E166</f>
        <v>Kids Product 431</v>
      </c>
      <c r="I168">
        <f t="shared" si="165"/>
        <v>85833.64</v>
      </c>
    </row>
    <row r="169" spans="5:9" x14ac:dyDescent="0.25">
      <c r="E169" s="4" t="s">
        <v>851</v>
      </c>
      <c r="F169" s="6">
        <v>85114.81</v>
      </c>
      <c r="H169" t="str">
        <f t="shared" ref="H169:I169" si="166">E167</f>
        <v>Phones Product 626</v>
      </c>
      <c r="I169">
        <f t="shared" si="166"/>
        <v>85699.7</v>
      </c>
    </row>
    <row r="170" spans="5:9" x14ac:dyDescent="0.25">
      <c r="E170" s="4" t="s">
        <v>366</v>
      </c>
      <c r="F170" s="6">
        <v>85022.42</v>
      </c>
      <c r="H170" t="str">
        <f t="shared" ref="H170:I170" si="167">E168</f>
        <v>Furniture Product 687</v>
      </c>
      <c r="I170">
        <f t="shared" si="167"/>
        <v>85487.16</v>
      </c>
    </row>
    <row r="171" spans="5:9" x14ac:dyDescent="0.25">
      <c r="E171" s="4" t="s">
        <v>575</v>
      </c>
      <c r="F171" s="6">
        <v>84419.89</v>
      </c>
      <c r="H171" t="str">
        <f t="shared" ref="H171:I171" si="168">E169</f>
        <v>Women Product 678</v>
      </c>
      <c r="I171">
        <f t="shared" si="168"/>
        <v>85114.81</v>
      </c>
    </row>
    <row r="172" spans="5:9" x14ac:dyDescent="0.25">
      <c r="E172" s="4" t="s">
        <v>787</v>
      </c>
      <c r="F172" s="6">
        <v>84168.1</v>
      </c>
      <c r="H172" t="str">
        <f t="shared" ref="H172:I172" si="169">E170</f>
        <v>Furniture Product 708</v>
      </c>
      <c r="I172">
        <f t="shared" si="169"/>
        <v>85022.42</v>
      </c>
    </row>
    <row r="173" spans="5:9" x14ac:dyDescent="0.25">
      <c r="E173" s="4" t="s">
        <v>609</v>
      </c>
      <c r="F173" s="6">
        <v>84020.99</v>
      </c>
      <c r="H173" t="str">
        <f t="shared" ref="H173:I173" si="170">E171</f>
        <v>Laptops Product 591</v>
      </c>
      <c r="I173">
        <f t="shared" si="170"/>
        <v>84419.89</v>
      </c>
    </row>
    <row r="174" spans="5:9" x14ac:dyDescent="0.25">
      <c r="E174" s="4" t="s">
        <v>854</v>
      </c>
      <c r="F174" s="6">
        <v>83883.17</v>
      </c>
      <c r="H174" t="str">
        <f t="shared" ref="H174:I174" si="171">E172</f>
        <v>Snacks Product 748</v>
      </c>
      <c r="I174">
        <f t="shared" si="171"/>
        <v>84168.1</v>
      </c>
    </row>
    <row r="175" spans="5:9" x14ac:dyDescent="0.25">
      <c r="E175" s="4" t="s">
        <v>627</v>
      </c>
      <c r="F175" s="6">
        <v>83629.7</v>
      </c>
      <c r="H175" t="str">
        <f t="shared" ref="H175:I175" si="172">E173</f>
        <v>Men Product 291</v>
      </c>
      <c r="I175">
        <f t="shared" si="172"/>
        <v>84020.99</v>
      </c>
    </row>
    <row r="176" spans="5:9" x14ac:dyDescent="0.25">
      <c r="E176" s="4" t="s">
        <v>273</v>
      </c>
      <c r="F176" s="6">
        <v>83570.38</v>
      </c>
      <c r="H176" t="str">
        <f t="shared" ref="H176:I176" si="173">E174</f>
        <v>Women Product 695</v>
      </c>
      <c r="I176">
        <f t="shared" si="173"/>
        <v>83883.17</v>
      </c>
    </row>
    <row r="177" spans="5:9" x14ac:dyDescent="0.25">
      <c r="E177" s="4" t="s">
        <v>694</v>
      </c>
      <c r="F177" s="6">
        <v>83523.13</v>
      </c>
      <c r="H177" t="str">
        <f t="shared" ref="H177:I177" si="174">E175</f>
        <v>Men Product 447</v>
      </c>
      <c r="I177">
        <f t="shared" si="174"/>
        <v>83629.7</v>
      </c>
    </row>
    <row r="178" spans="5:9" x14ac:dyDescent="0.25">
      <c r="E178" s="4" t="s">
        <v>391</v>
      </c>
      <c r="F178" s="6">
        <v>83032.759999999995</v>
      </c>
      <c r="H178" t="str">
        <f t="shared" ref="H178:I178" si="175">E176</f>
        <v>Fresh Foods Product 390</v>
      </c>
      <c r="I178">
        <f t="shared" si="175"/>
        <v>83570.38</v>
      </c>
    </row>
    <row r="179" spans="5:9" x14ac:dyDescent="0.25">
      <c r="E179" s="4" t="s">
        <v>68</v>
      </c>
      <c r="F179" s="6">
        <v>82607.039999999994</v>
      </c>
      <c r="H179" t="str">
        <f t="shared" ref="H179:I179" si="176">E177</f>
        <v>Phones Product 5</v>
      </c>
      <c r="I179">
        <f t="shared" si="176"/>
        <v>83523.13</v>
      </c>
    </row>
    <row r="180" spans="5:9" x14ac:dyDescent="0.25">
      <c r="E180" s="4" t="s">
        <v>752</v>
      </c>
      <c r="F180" s="6">
        <v>82571.98</v>
      </c>
      <c r="H180" t="str">
        <f t="shared" ref="H180:I180" si="177">E178</f>
        <v>Kids Product 214</v>
      </c>
      <c r="I180">
        <f t="shared" si="177"/>
        <v>83032.759999999995</v>
      </c>
    </row>
    <row r="181" spans="5:9" x14ac:dyDescent="0.25">
      <c r="E181" s="4" t="s">
        <v>567</v>
      </c>
      <c r="F181" s="6">
        <v>82346.78</v>
      </c>
      <c r="H181" t="str">
        <f t="shared" ref="H181:I181" si="178">E179</f>
        <v>Accessories Product 161</v>
      </c>
      <c r="I181">
        <f t="shared" si="178"/>
        <v>82607.039999999994</v>
      </c>
    </row>
    <row r="182" spans="5:9" x14ac:dyDescent="0.25">
      <c r="E182" s="4" t="s">
        <v>636</v>
      </c>
      <c r="F182" s="6">
        <v>82320.98</v>
      </c>
      <c r="H182" t="str">
        <f t="shared" ref="H182:I182" si="179">E180</f>
        <v>Snacks Product 327</v>
      </c>
      <c r="I182">
        <f t="shared" si="179"/>
        <v>82571.98</v>
      </c>
    </row>
    <row r="183" spans="5:9" x14ac:dyDescent="0.25">
      <c r="E183" s="4" t="s">
        <v>726</v>
      </c>
      <c r="F183" s="6">
        <v>82230.14</v>
      </c>
      <c r="H183" t="str">
        <f t="shared" ref="H183:I183" si="180">E181</f>
        <v>Laptops Product 493</v>
      </c>
      <c r="I183">
        <f t="shared" si="180"/>
        <v>82346.78</v>
      </c>
    </row>
    <row r="184" spans="5:9" x14ac:dyDescent="0.25">
      <c r="E184" s="4" t="s">
        <v>251</v>
      </c>
      <c r="F184" s="6">
        <v>82108.820000000007</v>
      </c>
      <c r="H184" t="str">
        <f t="shared" ref="H184:I184" si="181">E182</f>
        <v>Men Product 538</v>
      </c>
      <c r="I184">
        <f t="shared" si="181"/>
        <v>82320.98</v>
      </c>
    </row>
    <row r="185" spans="5:9" x14ac:dyDescent="0.25">
      <c r="E185" s="4" t="s">
        <v>852</v>
      </c>
      <c r="F185" s="6">
        <v>81681.539999999994</v>
      </c>
      <c r="H185" t="str">
        <f t="shared" ref="H185:I185" si="182">E183</f>
        <v>Snacks Product 122</v>
      </c>
      <c r="I185">
        <f t="shared" si="182"/>
        <v>82230.14</v>
      </c>
    </row>
    <row r="186" spans="5:9" x14ac:dyDescent="0.25">
      <c r="E186" s="4" t="s">
        <v>170</v>
      </c>
      <c r="F186" s="6">
        <v>81343.850000000006</v>
      </c>
      <c r="H186" t="str">
        <f t="shared" ref="H186:I186" si="183">E184</f>
        <v>Fresh Foods Product 114</v>
      </c>
      <c r="I186">
        <f t="shared" si="183"/>
        <v>82108.820000000007</v>
      </c>
    </row>
    <row r="187" spans="5:9" x14ac:dyDescent="0.25">
      <c r="E187" s="4" t="s">
        <v>257</v>
      </c>
      <c r="F187" s="6">
        <v>81244.81</v>
      </c>
      <c r="H187" t="str">
        <f t="shared" ref="H187:I187" si="184">E185</f>
        <v>Women Product 679</v>
      </c>
      <c r="I187">
        <f t="shared" si="184"/>
        <v>81681.539999999994</v>
      </c>
    </row>
    <row r="188" spans="5:9" x14ac:dyDescent="0.25">
      <c r="E188" s="4" t="s">
        <v>240</v>
      </c>
      <c r="F188" s="6">
        <v>81239.539999999994</v>
      </c>
      <c r="H188" t="str">
        <f t="shared" ref="H188:I188" si="185">E186</f>
        <v>Beverages Product 650</v>
      </c>
      <c r="I188">
        <f t="shared" si="185"/>
        <v>81343.850000000006</v>
      </c>
    </row>
    <row r="189" spans="5:9" x14ac:dyDescent="0.25">
      <c r="E189" s="4" t="s">
        <v>340</v>
      </c>
      <c r="F189" s="6">
        <v>81074.59</v>
      </c>
      <c r="H189" t="str">
        <f t="shared" ref="H189:I189" si="186">E187</f>
        <v>Fresh Foods Product 183</v>
      </c>
      <c r="I189">
        <f t="shared" si="186"/>
        <v>81244.81</v>
      </c>
    </row>
    <row r="190" spans="5:9" x14ac:dyDescent="0.25">
      <c r="E190" s="4" t="s">
        <v>298</v>
      </c>
      <c r="F190" s="6">
        <v>80927.990000000005</v>
      </c>
      <c r="H190" t="str">
        <f t="shared" ref="H190:I190" si="187">E188</f>
        <v>Decor Product 737</v>
      </c>
      <c r="I190">
        <f t="shared" si="187"/>
        <v>81239.539999999994</v>
      </c>
    </row>
    <row r="191" spans="5:9" x14ac:dyDescent="0.25">
      <c r="E191" s="4" t="s">
        <v>259</v>
      </c>
      <c r="F191" s="6">
        <v>80860.240000000005</v>
      </c>
      <c r="H191" t="str">
        <f t="shared" ref="H191:I191" si="188">E189</f>
        <v>Furniture Product 372</v>
      </c>
      <c r="I191">
        <f t="shared" si="188"/>
        <v>81074.59</v>
      </c>
    </row>
    <row r="192" spans="5:9" x14ac:dyDescent="0.25">
      <c r="E192" s="4" t="s">
        <v>336</v>
      </c>
      <c r="F192" s="6">
        <v>80622.460000000006</v>
      </c>
      <c r="H192" t="str">
        <f t="shared" ref="H192:I192" si="189">E190</f>
        <v>Fresh Foods Product 647</v>
      </c>
      <c r="I192">
        <f t="shared" si="189"/>
        <v>80927.990000000005</v>
      </c>
    </row>
    <row r="193" spans="5:9" x14ac:dyDescent="0.25">
      <c r="E193" s="4" t="s">
        <v>502</v>
      </c>
      <c r="F193" s="6">
        <v>80621.37</v>
      </c>
      <c r="H193" t="str">
        <f t="shared" ref="H193:I193" si="190">E191</f>
        <v>Fresh Foods Product 2</v>
      </c>
      <c r="I193">
        <f t="shared" si="190"/>
        <v>80860.240000000005</v>
      </c>
    </row>
    <row r="194" spans="5:9" x14ac:dyDescent="0.25">
      <c r="E194" s="4" t="s">
        <v>652</v>
      </c>
      <c r="F194" s="6">
        <v>80575.070000000007</v>
      </c>
      <c r="H194" t="str">
        <f t="shared" ref="H194:I194" si="191">E192</f>
        <v>Furniture Product 324</v>
      </c>
      <c r="I194">
        <f t="shared" si="191"/>
        <v>80622.460000000006</v>
      </c>
    </row>
    <row r="195" spans="5:9" x14ac:dyDescent="0.25">
      <c r="E195" s="4" t="s">
        <v>668</v>
      </c>
      <c r="F195" s="6">
        <v>80363.47</v>
      </c>
      <c r="H195" t="str">
        <f t="shared" ref="H195:I195" si="192">E193</f>
        <v>Kitchen Product 603</v>
      </c>
      <c r="I195">
        <f t="shared" si="192"/>
        <v>80621.37</v>
      </c>
    </row>
    <row r="196" spans="5:9" x14ac:dyDescent="0.25">
      <c r="E196" s="4" t="s">
        <v>293</v>
      </c>
      <c r="F196" s="6">
        <v>80241.509999999995</v>
      </c>
      <c r="H196" t="str">
        <f t="shared" ref="H196:I196" si="193">E194</f>
        <v>Men Product 765</v>
      </c>
      <c r="I196">
        <f t="shared" si="193"/>
        <v>80575.070000000007</v>
      </c>
    </row>
    <row r="197" spans="5:9" x14ac:dyDescent="0.25">
      <c r="E197" s="4" t="s">
        <v>235</v>
      </c>
      <c r="F197" s="6">
        <v>79494.61</v>
      </c>
      <c r="H197" t="str">
        <f t="shared" ref="H197:I197" si="194">E195</f>
        <v>Phones Product 263</v>
      </c>
      <c r="I197">
        <f t="shared" si="194"/>
        <v>80363.47</v>
      </c>
    </row>
    <row r="198" spans="5:9" x14ac:dyDescent="0.25">
      <c r="E198" s="4" t="s">
        <v>648</v>
      </c>
      <c r="F198" s="6">
        <v>78941.149999999994</v>
      </c>
      <c r="H198" t="str">
        <f t="shared" ref="H198:I198" si="195">E196</f>
        <v>Fresh Foods Product 612</v>
      </c>
      <c r="I198">
        <f t="shared" si="195"/>
        <v>80241.509999999995</v>
      </c>
    </row>
    <row r="199" spans="5:9" x14ac:dyDescent="0.25">
      <c r="E199" s="4" t="s">
        <v>692</v>
      </c>
      <c r="F199" s="6">
        <v>78473.11</v>
      </c>
      <c r="H199" t="str">
        <f t="shared" ref="H199:I199" si="196">E197</f>
        <v>Decor Product 700</v>
      </c>
      <c r="I199">
        <f t="shared" si="196"/>
        <v>79494.61</v>
      </c>
    </row>
    <row r="200" spans="5:9" x14ac:dyDescent="0.25">
      <c r="E200" s="4" t="s">
        <v>388</v>
      </c>
      <c r="F200" s="6">
        <v>78005.84</v>
      </c>
      <c r="H200" t="str">
        <f t="shared" ref="H200:I200" si="197">E198</f>
        <v>Men Product 68</v>
      </c>
      <c r="I200">
        <f t="shared" si="197"/>
        <v>78941.149999999994</v>
      </c>
    </row>
    <row r="201" spans="5:9" x14ac:dyDescent="0.25">
      <c r="E201" s="4" t="s">
        <v>447</v>
      </c>
      <c r="F201" s="6">
        <v>77881.38</v>
      </c>
      <c r="H201" t="str">
        <f t="shared" ref="H201:I201" si="198">E199</f>
        <v>Phones Product 48</v>
      </c>
      <c r="I201">
        <f t="shared" si="198"/>
        <v>78473.11</v>
      </c>
    </row>
    <row r="202" spans="5:9" x14ac:dyDescent="0.25">
      <c r="E202" s="4" t="s">
        <v>200</v>
      </c>
      <c r="F202" s="6">
        <v>77241.649999999994</v>
      </c>
      <c r="H202" t="str">
        <f t="shared" ref="H202:I202" si="199">E200</f>
        <v>Kids Product 196</v>
      </c>
      <c r="I202">
        <f t="shared" si="199"/>
        <v>78005.84</v>
      </c>
    </row>
    <row r="203" spans="5:9" x14ac:dyDescent="0.25">
      <c r="E203" s="4" t="s">
        <v>105</v>
      </c>
      <c r="F203" s="6">
        <v>76754.039999999994</v>
      </c>
      <c r="H203" t="str">
        <f t="shared" ref="H203:I203" si="200">E201</f>
        <v>Kitchen Product 116</v>
      </c>
      <c r="I203">
        <f t="shared" si="200"/>
        <v>77881.38</v>
      </c>
    </row>
    <row r="204" spans="5:9" x14ac:dyDescent="0.25">
      <c r="E204" s="4" t="s">
        <v>664</v>
      </c>
      <c r="F204" s="6">
        <v>76141.83</v>
      </c>
      <c r="H204" t="str">
        <f t="shared" ref="H204:I204" si="201">E202</f>
        <v>Decor Product 276</v>
      </c>
      <c r="I204">
        <f t="shared" si="201"/>
        <v>77241.649999999994</v>
      </c>
    </row>
    <row r="205" spans="5:9" x14ac:dyDescent="0.25">
      <c r="E205" s="4" t="s">
        <v>175</v>
      </c>
      <c r="F205" s="6">
        <v>75942.429999999993</v>
      </c>
      <c r="H205" t="str">
        <f t="shared" ref="H205:I205" si="202">E203</f>
        <v>Accessories Product 572</v>
      </c>
      <c r="I205">
        <f t="shared" si="202"/>
        <v>76754.039999999994</v>
      </c>
    </row>
    <row r="206" spans="5:9" x14ac:dyDescent="0.25">
      <c r="E206" s="4" t="s">
        <v>621</v>
      </c>
      <c r="F206" s="6">
        <v>75801.399999999994</v>
      </c>
      <c r="H206" t="str">
        <f t="shared" ref="H206:I206" si="203">E204</f>
        <v>Phones Product 233</v>
      </c>
      <c r="I206">
        <f t="shared" si="203"/>
        <v>76141.83</v>
      </c>
    </row>
    <row r="207" spans="5:9" x14ac:dyDescent="0.25">
      <c r="E207" s="4" t="s">
        <v>118</v>
      </c>
      <c r="F207" s="6">
        <v>75524.97</v>
      </c>
      <c r="H207" t="str">
        <f t="shared" ref="H207:I207" si="204">E205</f>
        <v>Beverages Product 69</v>
      </c>
      <c r="I207">
        <f t="shared" si="204"/>
        <v>75942.429999999993</v>
      </c>
    </row>
    <row r="208" spans="5:9" x14ac:dyDescent="0.25">
      <c r="E208" s="4" t="s">
        <v>302</v>
      </c>
      <c r="F208" s="6">
        <v>74965.69</v>
      </c>
      <c r="H208" t="str">
        <f t="shared" ref="H208:I208" si="205">E206</f>
        <v>Men Product 402</v>
      </c>
      <c r="I208">
        <f t="shared" si="205"/>
        <v>75801.399999999994</v>
      </c>
    </row>
    <row r="209" spans="5:9" x14ac:dyDescent="0.25">
      <c r="E209" s="4" t="s">
        <v>161</v>
      </c>
      <c r="F209" s="6">
        <v>74882.399999999994</v>
      </c>
      <c r="H209" t="str">
        <f t="shared" ref="H209:I209" si="206">E207</f>
        <v>Accessories Product 783</v>
      </c>
      <c r="I209">
        <f t="shared" si="206"/>
        <v>75524.97</v>
      </c>
    </row>
    <row r="210" spans="5:9" x14ac:dyDescent="0.25">
      <c r="E210" s="4" t="s">
        <v>731</v>
      </c>
      <c r="F210" s="6">
        <v>74839.48</v>
      </c>
      <c r="H210" t="str">
        <f t="shared" ref="H210:I210" si="207">E208</f>
        <v>Fresh Foods Product 666</v>
      </c>
      <c r="I210">
        <f t="shared" si="207"/>
        <v>74965.69</v>
      </c>
    </row>
    <row r="211" spans="5:9" x14ac:dyDescent="0.25">
      <c r="E211" s="4" t="s">
        <v>595</v>
      </c>
      <c r="F211" s="6">
        <v>74647.399999999994</v>
      </c>
      <c r="H211" t="str">
        <f t="shared" ref="H211:I211" si="208">E209</f>
        <v>Beverages Product 569</v>
      </c>
      <c r="I211">
        <f t="shared" si="208"/>
        <v>74882.399999999994</v>
      </c>
    </row>
    <row r="212" spans="5:9" x14ac:dyDescent="0.25">
      <c r="E212" s="4" t="s">
        <v>236</v>
      </c>
      <c r="F212" s="6">
        <v>74567.13</v>
      </c>
      <c r="H212" t="str">
        <f t="shared" ref="H212:I212" si="209">E210</f>
        <v>Snacks Product 199</v>
      </c>
      <c r="I212">
        <f t="shared" si="209"/>
        <v>74839.48</v>
      </c>
    </row>
    <row r="213" spans="5:9" x14ac:dyDescent="0.25">
      <c r="E213" s="4" t="s">
        <v>465</v>
      </c>
      <c r="F213" s="6">
        <v>74532.5</v>
      </c>
      <c r="H213" t="str">
        <f t="shared" ref="H213:I213" si="210">E211</f>
        <v>Men Product 111</v>
      </c>
      <c r="I213">
        <f t="shared" si="210"/>
        <v>74647.399999999994</v>
      </c>
    </row>
    <row r="214" spans="5:9" x14ac:dyDescent="0.25">
      <c r="E214" s="4" t="s">
        <v>460</v>
      </c>
      <c r="F214" s="6">
        <v>73862.990000000005</v>
      </c>
      <c r="H214" t="str">
        <f t="shared" ref="H214:I214" si="211">E212</f>
        <v>Decor Product 710</v>
      </c>
      <c r="I214">
        <f t="shared" si="211"/>
        <v>74567.13</v>
      </c>
    </row>
    <row r="215" spans="5:9" x14ac:dyDescent="0.25">
      <c r="E215" s="4" t="s">
        <v>376</v>
      </c>
      <c r="F215" s="6">
        <v>73810.509999999995</v>
      </c>
      <c r="H215" t="str">
        <f t="shared" ref="H215:I215" si="212">E213</f>
        <v>Kitchen Product 251</v>
      </c>
      <c r="I215">
        <f t="shared" si="212"/>
        <v>74532.5</v>
      </c>
    </row>
    <row r="216" spans="5:9" x14ac:dyDescent="0.25">
      <c r="E216" s="4" t="s">
        <v>838</v>
      </c>
      <c r="F216" s="6">
        <v>73739.31</v>
      </c>
      <c r="H216" t="str">
        <f t="shared" ref="H216:I216" si="213">E214</f>
        <v>Kitchen Product 202</v>
      </c>
      <c r="I216">
        <f t="shared" si="213"/>
        <v>73862.990000000005</v>
      </c>
    </row>
    <row r="217" spans="5:9" x14ac:dyDescent="0.25">
      <c r="E217" s="4" t="s">
        <v>285</v>
      </c>
      <c r="F217" s="6">
        <v>73433.7</v>
      </c>
      <c r="H217" t="str">
        <f t="shared" ref="H217:I217" si="214">E215</f>
        <v>Furniture Product 798</v>
      </c>
      <c r="I217">
        <f t="shared" si="214"/>
        <v>73810.509999999995</v>
      </c>
    </row>
    <row r="218" spans="5:9" x14ac:dyDescent="0.25">
      <c r="E218" s="4" t="s">
        <v>533</v>
      </c>
      <c r="F218" s="6">
        <v>72865.600000000006</v>
      </c>
      <c r="H218" t="str">
        <f t="shared" ref="H218:I218" si="215">E216</f>
        <v>Women Product 563</v>
      </c>
      <c r="I218">
        <f t="shared" si="215"/>
        <v>73739.31</v>
      </c>
    </row>
    <row r="219" spans="5:9" x14ac:dyDescent="0.25">
      <c r="E219" s="4" t="s">
        <v>100</v>
      </c>
      <c r="F219" s="6">
        <v>72764.070000000007</v>
      </c>
      <c r="H219" t="str">
        <f t="shared" ref="H219:I219" si="216">E217</f>
        <v>Fresh Foods Product 528</v>
      </c>
      <c r="I219">
        <f t="shared" si="216"/>
        <v>73433.7</v>
      </c>
    </row>
    <row r="220" spans="5:9" x14ac:dyDescent="0.25">
      <c r="E220" s="4" t="s">
        <v>545</v>
      </c>
      <c r="F220" s="6">
        <v>72696.600000000006</v>
      </c>
      <c r="H220" t="str">
        <f t="shared" ref="H220:I220" si="217">E218</f>
        <v>Laptops Product 176</v>
      </c>
      <c r="I220">
        <f t="shared" si="217"/>
        <v>72865.600000000006</v>
      </c>
    </row>
    <row r="221" spans="5:9" x14ac:dyDescent="0.25">
      <c r="E221" s="4" t="s">
        <v>103</v>
      </c>
      <c r="F221" s="6">
        <v>72497.39</v>
      </c>
      <c r="H221" t="str">
        <f t="shared" ref="H221:I221" si="218">E219</f>
        <v>Accessories Product 529</v>
      </c>
      <c r="I221">
        <f t="shared" si="218"/>
        <v>72764.070000000007</v>
      </c>
    </row>
    <row r="222" spans="5:9" x14ac:dyDescent="0.25">
      <c r="E222" s="4" t="s">
        <v>383</v>
      </c>
      <c r="F222" s="6">
        <v>72261.55</v>
      </c>
      <c r="H222" t="str">
        <f t="shared" ref="H222:I222" si="219">E220</f>
        <v>Laptops Product 305</v>
      </c>
      <c r="I222">
        <f t="shared" si="219"/>
        <v>72696.600000000006</v>
      </c>
    </row>
    <row r="223" spans="5:9" x14ac:dyDescent="0.25">
      <c r="E223" s="4" t="s">
        <v>670</v>
      </c>
      <c r="F223" s="6">
        <v>72256.160000000003</v>
      </c>
      <c r="H223" t="str">
        <f t="shared" ref="H223:I223" si="220">E221</f>
        <v>Accessories Product 566</v>
      </c>
      <c r="I223">
        <f t="shared" si="220"/>
        <v>72497.39</v>
      </c>
    </row>
    <row r="224" spans="5:9" x14ac:dyDescent="0.25">
      <c r="E224" s="4" t="s">
        <v>612</v>
      </c>
      <c r="F224" s="6">
        <v>71834.03</v>
      </c>
      <c r="H224" t="str">
        <f t="shared" ref="H224:I224" si="221">E222</f>
        <v>Kids Product 13</v>
      </c>
      <c r="I224">
        <f t="shared" si="221"/>
        <v>72261.55</v>
      </c>
    </row>
    <row r="225" spans="5:9" x14ac:dyDescent="0.25">
      <c r="E225" s="4" t="s">
        <v>398</v>
      </c>
      <c r="F225" s="6">
        <v>71817.67</v>
      </c>
      <c r="H225" t="str">
        <f t="shared" ref="H225:I225" si="222">E223</f>
        <v>Phones Product 278</v>
      </c>
      <c r="I225">
        <f t="shared" si="222"/>
        <v>72256.160000000003</v>
      </c>
    </row>
    <row r="226" spans="5:9" x14ac:dyDescent="0.25">
      <c r="E226" s="4" t="s">
        <v>481</v>
      </c>
      <c r="F226" s="6">
        <v>71164.61</v>
      </c>
      <c r="H226" t="str">
        <f t="shared" ref="H226:I226" si="223">E224</f>
        <v>Men Product 331</v>
      </c>
      <c r="I226">
        <f t="shared" si="223"/>
        <v>71834.03</v>
      </c>
    </row>
    <row r="227" spans="5:9" x14ac:dyDescent="0.25">
      <c r="E227" s="4" t="s">
        <v>433</v>
      </c>
      <c r="F227" s="6">
        <v>70618.97</v>
      </c>
      <c r="H227" t="str">
        <f t="shared" ref="H227:I227" si="224">E225</f>
        <v>Kids Product 325</v>
      </c>
      <c r="I227">
        <f t="shared" si="224"/>
        <v>71817.67</v>
      </c>
    </row>
    <row r="228" spans="5:9" x14ac:dyDescent="0.25">
      <c r="E228" s="4" t="s">
        <v>746</v>
      </c>
      <c r="F228" s="6">
        <v>69781.22</v>
      </c>
      <c r="H228" t="str">
        <f t="shared" ref="H228:I228" si="225">E226</f>
        <v>Kitchen Product 453</v>
      </c>
      <c r="I228">
        <f t="shared" si="225"/>
        <v>71164.61</v>
      </c>
    </row>
    <row r="229" spans="5:9" x14ac:dyDescent="0.25">
      <c r="E229" s="4" t="s">
        <v>769</v>
      </c>
      <c r="F229" s="6">
        <v>68748.66</v>
      </c>
      <c r="H229" t="str">
        <f t="shared" ref="H229:I229" si="226">E227</f>
        <v>Kids Product 673</v>
      </c>
      <c r="I229">
        <f t="shared" si="226"/>
        <v>70618.97</v>
      </c>
    </row>
    <row r="230" spans="5:9" x14ac:dyDescent="0.25">
      <c r="E230" s="4" t="s">
        <v>67</v>
      </c>
      <c r="F230" s="6">
        <v>68666.149999999994</v>
      </c>
      <c r="H230" t="str">
        <f t="shared" ref="H230:I230" si="227">E228</f>
        <v>Snacks Product 275</v>
      </c>
      <c r="I230">
        <f t="shared" si="227"/>
        <v>69781.22</v>
      </c>
    </row>
    <row r="231" spans="5:9" x14ac:dyDescent="0.25">
      <c r="E231" s="4" t="s">
        <v>679</v>
      </c>
      <c r="F231" s="6">
        <v>68585.929999999993</v>
      </c>
      <c r="H231" t="str">
        <f t="shared" ref="H231:I231" si="228">E229</f>
        <v>Snacks Product 521</v>
      </c>
      <c r="I231">
        <f t="shared" si="228"/>
        <v>68748.66</v>
      </c>
    </row>
    <row r="232" spans="5:9" x14ac:dyDescent="0.25">
      <c r="E232" s="4" t="s">
        <v>148</v>
      </c>
      <c r="F232" s="6">
        <v>68378.960000000006</v>
      </c>
      <c r="H232" t="str">
        <f t="shared" ref="H232:I232" si="229">E230</f>
        <v>Accessories Product 152</v>
      </c>
      <c r="I232">
        <f t="shared" si="229"/>
        <v>68666.149999999994</v>
      </c>
    </row>
    <row r="233" spans="5:9" x14ac:dyDescent="0.25">
      <c r="E233" s="4" t="s">
        <v>834</v>
      </c>
      <c r="F233" s="6">
        <v>68294.759999999995</v>
      </c>
      <c r="H233" t="str">
        <f t="shared" ref="H233:I233" si="230">E231</f>
        <v>Phones Product 391</v>
      </c>
      <c r="I233">
        <f t="shared" si="230"/>
        <v>68585.929999999993</v>
      </c>
    </row>
    <row r="234" spans="5:9" x14ac:dyDescent="0.25">
      <c r="E234" s="4" t="s">
        <v>111</v>
      </c>
      <c r="F234" s="6">
        <v>68166.52</v>
      </c>
      <c r="H234" t="str">
        <f t="shared" ref="H234:I234" si="231">E232</f>
        <v>Beverages Product 419</v>
      </c>
      <c r="I234">
        <f t="shared" si="231"/>
        <v>68378.960000000006</v>
      </c>
    </row>
    <row r="235" spans="5:9" x14ac:dyDescent="0.25">
      <c r="E235" s="4" t="s">
        <v>816</v>
      </c>
      <c r="F235" s="6">
        <v>68067.740000000005</v>
      </c>
      <c r="H235" t="str">
        <f t="shared" ref="H235:I235" si="232">E233</f>
        <v>Women Product 550</v>
      </c>
      <c r="I235">
        <f t="shared" si="232"/>
        <v>68294.759999999995</v>
      </c>
    </row>
    <row r="236" spans="5:9" x14ac:dyDescent="0.25">
      <c r="E236" s="4" t="s">
        <v>348</v>
      </c>
      <c r="F236" s="6">
        <v>68047.539999999994</v>
      </c>
      <c r="H236" t="str">
        <f t="shared" ref="H236:I236" si="233">E234</f>
        <v>Accessories Product 663</v>
      </c>
      <c r="I236">
        <f t="shared" si="233"/>
        <v>68166.52</v>
      </c>
    </row>
    <row r="237" spans="5:9" x14ac:dyDescent="0.25">
      <c r="E237" s="4" t="s">
        <v>566</v>
      </c>
      <c r="F237" s="6">
        <v>67240.899999999994</v>
      </c>
      <c r="H237" t="str">
        <f t="shared" ref="H237:I237" si="234">E235</f>
        <v>Women Product 338</v>
      </c>
      <c r="I237">
        <f t="shared" si="234"/>
        <v>68067.740000000005</v>
      </c>
    </row>
    <row r="238" spans="5:9" x14ac:dyDescent="0.25">
      <c r="E238" s="4" t="s">
        <v>318</v>
      </c>
      <c r="F238" s="6">
        <v>67091.41</v>
      </c>
      <c r="H238" t="str">
        <f t="shared" ref="H238:I238" si="235">E236</f>
        <v>Furniture Product 454</v>
      </c>
      <c r="I238">
        <f t="shared" si="235"/>
        <v>68047.539999999994</v>
      </c>
    </row>
    <row r="239" spans="5:9" x14ac:dyDescent="0.25">
      <c r="E239" s="4" t="s">
        <v>343</v>
      </c>
      <c r="F239" s="6">
        <v>67060.460000000006</v>
      </c>
      <c r="H239" t="str">
        <f t="shared" ref="H239:I239" si="236">E237</f>
        <v>Laptops Product 485</v>
      </c>
      <c r="I239">
        <f t="shared" si="236"/>
        <v>67240.899999999994</v>
      </c>
    </row>
    <row r="240" spans="5:9" x14ac:dyDescent="0.25">
      <c r="E240" s="4" t="s">
        <v>813</v>
      </c>
      <c r="F240" s="6">
        <v>67040.95</v>
      </c>
      <c r="H240" t="str">
        <f t="shared" ref="H240:I240" si="237">E238</f>
        <v>Fresh Foods Product 792</v>
      </c>
      <c r="I240">
        <f t="shared" si="237"/>
        <v>67091.41</v>
      </c>
    </row>
    <row r="241" spans="5:9" x14ac:dyDescent="0.25">
      <c r="E241" s="4" t="s">
        <v>439</v>
      </c>
      <c r="F241" s="6">
        <v>66984.160000000003</v>
      </c>
      <c r="H241" t="str">
        <f t="shared" ref="H241:I241" si="238">E239</f>
        <v>Furniture Product 379</v>
      </c>
      <c r="I241">
        <f t="shared" si="238"/>
        <v>67060.460000000006</v>
      </c>
    </row>
    <row r="242" spans="5:9" x14ac:dyDescent="0.25">
      <c r="E242" s="4" t="s">
        <v>684</v>
      </c>
      <c r="F242" s="6">
        <v>66925.72</v>
      </c>
      <c r="H242" t="str">
        <f t="shared" ref="H242:I242" si="239">E240</f>
        <v>Women Product 286</v>
      </c>
      <c r="I242">
        <f t="shared" si="239"/>
        <v>67040.95</v>
      </c>
    </row>
    <row r="243" spans="5:9" x14ac:dyDescent="0.25">
      <c r="E243" s="4" t="s">
        <v>232</v>
      </c>
      <c r="F243" s="6">
        <v>66543.490000000005</v>
      </c>
      <c r="H243" t="str">
        <f t="shared" ref="H243:I243" si="240">E241</f>
        <v>Kids Product 717</v>
      </c>
      <c r="I243">
        <f t="shared" si="240"/>
        <v>66984.160000000003</v>
      </c>
    </row>
    <row r="244" spans="5:9" x14ac:dyDescent="0.25">
      <c r="E244" s="4" t="s">
        <v>378</v>
      </c>
      <c r="F244" s="6">
        <v>66365.64</v>
      </c>
      <c r="H244" t="str">
        <f t="shared" ref="H244:I244" si="241">E242</f>
        <v>Phones Product 420</v>
      </c>
      <c r="I244">
        <f t="shared" si="241"/>
        <v>66925.72</v>
      </c>
    </row>
    <row r="245" spans="5:9" x14ac:dyDescent="0.25">
      <c r="E245" s="4" t="s">
        <v>499</v>
      </c>
      <c r="F245" s="6">
        <v>65943.42</v>
      </c>
      <c r="H245" t="str">
        <f t="shared" ref="H245:I245" si="242">E243</f>
        <v>Decor Product 677</v>
      </c>
      <c r="I245">
        <f t="shared" si="242"/>
        <v>66543.490000000005</v>
      </c>
    </row>
    <row r="246" spans="5:9" x14ac:dyDescent="0.25">
      <c r="E246" s="4" t="s">
        <v>839</v>
      </c>
      <c r="F246" s="6">
        <v>65878.11</v>
      </c>
      <c r="H246" t="str">
        <f t="shared" ref="H246:I246" si="243">E244</f>
        <v>Kids Product 1</v>
      </c>
      <c r="I246">
        <f t="shared" si="243"/>
        <v>66365.64</v>
      </c>
    </row>
    <row r="247" spans="5:9" x14ac:dyDescent="0.25">
      <c r="E247" s="4" t="s">
        <v>672</v>
      </c>
      <c r="F247" s="6">
        <v>65819.56</v>
      </c>
      <c r="H247" t="str">
        <f t="shared" ref="H247:I247" si="244">E245</f>
        <v>Kitchen Product 588</v>
      </c>
      <c r="I247">
        <f t="shared" si="244"/>
        <v>65943.42</v>
      </c>
    </row>
    <row r="248" spans="5:9" x14ac:dyDescent="0.25">
      <c r="E248" s="4" t="s">
        <v>308</v>
      </c>
      <c r="F248" s="6">
        <v>65717.929999999993</v>
      </c>
      <c r="H248" t="str">
        <f t="shared" ref="H248:I248" si="245">E246</f>
        <v>Women Product 571</v>
      </c>
      <c r="I248">
        <f t="shared" si="245"/>
        <v>65878.11</v>
      </c>
    </row>
    <row r="249" spans="5:9" x14ac:dyDescent="0.25">
      <c r="E249" s="4" t="s">
        <v>718</v>
      </c>
      <c r="F249" s="6">
        <v>65252.06</v>
      </c>
      <c r="H249" t="str">
        <f t="shared" ref="H249:I249" si="246">E247</f>
        <v>Phones Product 314</v>
      </c>
      <c r="I249">
        <f t="shared" si="246"/>
        <v>65819.56</v>
      </c>
    </row>
    <row r="250" spans="5:9" x14ac:dyDescent="0.25">
      <c r="E250" s="4" t="s">
        <v>467</v>
      </c>
      <c r="F250" s="6">
        <v>65133.66</v>
      </c>
      <c r="H250" t="str">
        <f t="shared" ref="H250:I250" si="247">E248</f>
        <v>Fresh Foods Product 703</v>
      </c>
      <c r="I250">
        <f t="shared" si="247"/>
        <v>65717.929999999993</v>
      </c>
    </row>
    <row r="251" spans="5:9" x14ac:dyDescent="0.25">
      <c r="E251" s="4" t="s">
        <v>339</v>
      </c>
      <c r="F251" s="6">
        <v>64677.25</v>
      </c>
      <c r="H251" t="str">
        <f t="shared" ref="H251:I251" si="248">E249</f>
        <v>Phones Product 750</v>
      </c>
      <c r="I251">
        <f t="shared" si="248"/>
        <v>65252.06</v>
      </c>
    </row>
    <row r="252" spans="5:9" x14ac:dyDescent="0.25">
      <c r="E252" s="4" t="s">
        <v>740</v>
      </c>
      <c r="F252" s="6">
        <v>64631.7</v>
      </c>
      <c r="H252" t="str">
        <f t="shared" ref="H252:I252" si="249">E250</f>
        <v>Kitchen Product 285</v>
      </c>
      <c r="I252">
        <f t="shared" si="249"/>
        <v>65133.66</v>
      </c>
    </row>
    <row r="253" spans="5:9" x14ac:dyDescent="0.25">
      <c r="E253" s="4" t="s">
        <v>526</v>
      </c>
      <c r="F253" s="6">
        <v>64623.15</v>
      </c>
      <c r="H253" t="str">
        <f t="shared" ref="H253:I253" si="250">E251</f>
        <v>Furniture Product 369</v>
      </c>
      <c r="I253">
        <f t="shared" si="250"/>
        <v>64677.25</v>
      </c>
    </row>
    <row r="254" spans="5:9" x14ac:dyDescent="0.25">
      <c r="E254" s="4" t="s">
        <v>529</v>
      </c>
      <c r="F254" s="6">
        <v>64255.46</v>
      </c>
      <c r="H254" t="str">
        <f t="shared" ref="H254:I254" si="251">E252</f>
        <v>Snacks Product 246</v>
      </c>
      <c r="I254">
        <f t="shared" si="251"/>
        <v>64631.7</v>
      </c>
    </row>
    <row r="255" spans="5:9" x14ac:dyDescent="0.25">
      <c r="E255" s="4" t="s">
        <v>98</v>
      </c>
      <c r="F255" s="6">
        <v>64235.39</v>
      </c>
      <c r="H255" t="str">
        <f t="shared" ref="H255:I255" si="252">E253</f>
        <v>Laptops Product 127</v>
      </c>
      <c r="I255">
        <f t="shared" si="252"/>
        <v>64623.15</v>
      </c>
    </row>
    <row r="256" spans="5:9" x14ac:dyDescent="0.25">
      <c r="E256" s="4" t="s">
        <v>661</v>
      </c>
      <c r="F256" s="6">
        <v>63927.35</v>
      </c>
      <c r="H256" t="str">
        <f t="shared" ref="H256:I256" si="253">E254</f>
        <v>Laptops Product 141</v>
      </c>
      <c r="I256">
        <f t="shared" si="253"/>
        <v>64255.46</v>
      </c>
    </row>
    <row r="257" spans="5:9" x14ac:dyDescent="0.25">
      <c r="E257" s="4" t="s">
        <v>94</v>
      </c>
      <c r="F257" s="6">
        <v>63869.48</v>
      </c>
      <c r="H257" t="str">
        <f t="shared" ref="H257:I257" si="254">E255</f>
        <v>Accessories Product 494</v>
      </c>
      <c r="I257">
        <f t="shared" si="254"/>
        <v>64235.39</v>
      </c>
    </row>
    <row r="258" spans="5:9" x14ac:dyDescent="0.25">
      <c r="E258" s="4" t="s">
        <v>431</v>
      </c>
      <c r="F258" s="6">
        <v>63799.92</v>
      </c>
      <c r="H258" t="str">
        <f t="shared" ref="H258:I258" si="255">E256</f>
        <v>Phones Product 20</v>
      </c>
      <c r="I258">
        <f t="shared" si="255"/>
        <v>63927.35</v>
      </c>
    </row>
    <row r="259" spans="5:9" x14ac:dyDescent="0.25">
      <c r="E259" s="4" t="s">
        <v>158</v>
      </c>
      <c r="F259" s="6">
        <v>63694.92</v>
      </c>
      <c r="H259" t="str">
        <f t="shared" ref="H259:I259" si="256">E257</f>
        <v>Accessories Product 415</v>
      </c>
      <c r="I259">
        <f t="shared" si="256"/>
        <v>63869.48</v>
      </c>
    </row>
    <row r="260" spans="5:9" x14ac:dyDescent="0.25">
      <c r="E260" s="4" t="s">
        <v>634</v>
      </c>
      <c r="F260" s="6">
        <v>63662.6</v>
      </c>
      <c r="H260" t="str">
        <f t="shared" ref="H260:I260" si="257">E258</f>
        <v>Kids Product 659</v>
      </c>
      <c r="I260">
        <f t="shared" si="257"/>
        <v>63799.92</v>
      </c>
    </row>
    <row r="261" spans="5:9" x14ac:dyDescent="0.25">
      <c r="E261" s="4" t="s">
        <v>783</v>
      </c>
      <c r="F261" s="6">
        <v>63487.21</v>
      </c>
      <c r="H261" t="str">
        <f t="shared" ref="H261:I261" si="258">E259</f>
        <v>Beverages Product 533</v>
      </c>
      <c r="I261">
        <f t="shared" si="258"/>
        <v>63694.92</v>
      </c>
    </row>
    <row r="262" spans="5:9" x14ac:dyDescent="0.25">
      <c r="E262" s="4" t="s">
        <v>440</v>
      </c>
      <c r="F262" s="6">
        <v>63183.55</v>
      </c>
      <c r="H262" t="str">
        <f t="shared" ref="H262:I262" si="259">E260</f>
        <v>Men Product 532</v>
      </c>
      <c r="I262">
        <f t="shared" si="259"/>
        <v>63662.6</v>
      </c>
    </row>
    <row r="263" spans="5:9" x14ac:dyDescent="0.25">
      <c r="E263" s="4" t="s">
        <v>254</v>
      </c>
      <c r="F263" s="6">
        <v>63034.080000000002</v>
      </c>
      <c r="H263" t="str">
        <f t="shared" ref="H263:I263" si="260">E261</f>
        <v>Snacks Product 70</v>
      </c>
      <c r="I263">
        <f t="shared" si="260"/>
        <v>63487.21</v>
      </c>
    </row>
    <row r="264" spans="5:9" x14ac:dyDescent="0.25">
      <c r="E264" s="4" t="s">
        <v>857</v>
      </c>
      <c r="F264" s="6">
        <v>62946.27</v>
      </c>
      <c r="H264" t="str">
        <f t="shared" ref="H264:I264" si="261">E262</f>
        <v>Kids Product 722</v>
      </c>
      <c r="I264">
        <f t="shared" si="261"/>
        <v>63183.55</v>
      </c>
    </row>
    <row r="265" spans="5:9" x14ac:dyDescent="0.25">
      <c r="E265" s="4" t="s">
        <v>520</v>
      </c>
      <c r="F265" s="6">
        <v>62083.25</v>
      </c>
      <c r="H265" t="str">
        <f t="shared" ref="H265:I265" si="262">E263</f>
        <v>Fresh Foods Product 147</v>
      </c>
      <c r="I265">
        <f t="shared" si="262"/>
        <v>63034.080000000002</v>
      </c>
    </row>
    <row r="266" spans="5:9" x14ac:dyDescent="0.25">
      <c r="E266" s="4" t="s">
        <v>206</v>
      </c>
      <c r="F266" s="6">
        <v>61665.03</v>
      </c>
      <c r="H266" t="str">
        <f t="shared" ref="H266:I266" si="263">E264</f>
        <v>Women Product 726</v>
      </c>
      <c r="I266">
        <f t="shared" si="263"/>
        <v>62946.27</v>
      </c>
    </row>
    <row r="267" spans="5:9" x14ac:dyDescent="0.25">
      <c r="E267" s="4" t="s">
        <v>223</v>
      </c>
      <c r="F267" s="6">
        <v>61530.45</v>
      </c>
      <c r="H267" t="str">
        <f t="shared" ref="H267:I267" si="264">E265</f>
        <v>Kitchen Product 82</v>
      </c>
      <c r="I267">
        <f t="shared" si="264"/>
        <v>62083.25</v>
      </c>
    </row>
    <row r="268" spans="5:9" x14ac:dyDescent="0.25">
      <c r="E268" s="4" t="s">
        <v>700</v>
      </c>
      <c r="F268" s="6">
        <v>61478.25</v>
      </c>
      <c r="H268" t="str">
        <f t="shared" ref="H268:I268" si="265">E266</f>
        <v>Decor Product 317</v>
      </c>
      <c r="I268">
        <f t="shared" si="265"/>
        <v>61665.03</v>
      </c>
    </row>
    <row r="269" spans="5:9" x14ac:dyDescent="0.25">
      <c r="E269" s="4" t="s">
        <v>241</v>
      </c>
      <c r="F269" s="6">
        <v>61445.17</v>
      </c>
      <c r="H269" t="str">
        <f t="shared" ref="H269:I269" si="266">E267</f>
        <v>Decor Product 542</v>
      </c>
      <c r="I269">
        <f t="shared" si="266"/>
        <v>61530.45</v>
      </c>
    </row>
    <row r="270" spans="5:9" x14ac:dyDescent="0.25">
      <c r="E270" s="4" t="s">
        <v>849</v>
      </c>
      <c r="F270" s="6">
        <v>61139.14</v>
      </c>
      <c r="H270" t="str">
        <f t="shared" ref="H270:I270" si="267">E268</f>
        <v>Phones Product 570</v>
      </c>
      <c r="I270">
        <f t="shared" si="267"/>
        <v>61478.25</v>
      </c>
    </row>
    <row r="271" spans="5:9" x14ac:dyDescent="0.25">
      <c r="E271" s="4" t="s">
        <v>224</v>
      </c>
      <c r="F271" s="6">
        <v>60991.46</v>
      </c>
      <c r="H271" t="str">
        <f t="shared" ref="H271:I271" si="268">E269</f>
        <v>Decor Product 749</v>
      </c>
      <c r="I271">
        <f t="shared" si="268"/>
        <v>61445.17</v>
      </c>
    </row>
    <row r="272" spans="5:9" x14ac:dyDescent="0.25">
      <c r="E272" s="4" t="s">
        <v>833</v>
      </c>
      <c r="F272" s="6">
        <v>60716.92</v>
      </c>
      <c r="H272" t="str">
        <f t="shared" ref="H272:I272" si="269">E270</f>
        <v>Women Product 665</v>
      </c>
      <c r="I272">
        <f t="shared" si="269"/>
        <v>61139.14</v>
      </c>
    </row>
    <row r="273" spans="5:9" x14ac:dyDescent="0.25">
      <c r="E273" s="4" t="s">
        <v>791</v>
      </c>
      <c r="F273" s="6">
        <v>60697.24</v>
      </c>
      <c r="H273" t="str">
        <f t="shared" ref="H273:I273" si="270">E271</f>
        <v>Decor Product 558</v>
      </c>
      <c r="I273">
        <f t="shared" si="270"/>
        <v>60991.46</v>
      </c>
    </row>
    <row r="274" spans="5:9" x14ac:dyDescent="0.25">
      <c r="E274" s="4" t="s">
        <v>582</v>
      </c>
      <c r="F274" s="6">
        <v>60686.09</v>
      </c>
      <c r="H274" t="str">
        <f t="shared" ref="H274:I274" si="271">E272</f>
        <v>Women Product 547</v>
      </c>
      <c r="I274">
        <f t="shared" si="271"/>
        <v>60716.92</v>
      </c>
    </row>
    <row r="275" spans="5:9" x14ac:dyDescent="0.25">
      <c r="E275" s="4" t="s">
        <v>399</v>
      </c>
      <c r="F275" s="6">
        <v>60646.7</v>
      </c>
      <c r="H275" t="str">
        <f t="shared" ref="H275:I275" si="272">E273</f>
        <v>Snacks Product 794</v>
      </c>
      <c r="I275">
        <f t="shared" si="272"/>
        <v>60697.24</v>
      </c>
    </row>
    <row r="276" spans="5:9" x14ac:dyDescent="0.25">
      <c r="E276" s="4" t="s">
        <v>117</v>
      </c>
      <c r="F276" s="6">
        <v>60549.08</v>
      </c>
      <c r="H276" t="str">
        <f t="shared" ref="H276:I276" si="273">E274</f>
        <v>Laptops Product 71</v>
      </c>
      <c r="I276">
        <f t="shared" si="273"/>
        <v>60686.09</v>
      </c>
    </row>
    <row r="277" spans="5:9" x14ac:dyDescent="0.25">
      <c r="E277" s="4" t="s">
        <v>78</v>
      </c>
      <c r="F277" s="6">
        <v>60336.71</v>
      </c>
      <c r="H277" t="str">
        <f t="shared" ref="H277:I277" si="274">E275</f>
        <v>Kids Product 330</v>
      </c>
      <c r="I277">
        <f t="shared" si="274"/>
        <v>60646.7</v>
      </c>
    </row>
    <row r="278" spans="5:9" x14ac:dyDescent="0.25">
      <c r="E278" s="4" t="s">
        <v>847</v>
      </c>
      <c r="F278" s="6">
        <v>60155.97</v>
      </c>
      <c r="H278" t="str">
        <f t="shared" ref="H278:I278" si="275">E276</f>
        <v>Accessories Product 78</v>
      </c>
      <c r="I278">
        <f t="shared" si="275"/>
        <v>60549.08</v>
      </c>
    </row>
    <row r="279" spans="5:9" x14ac:dyDescent="0.25">
      <c r="E279" s="4" t="s">
        <v>792</v>
      </c>
      <c r="F279" s="6">
        <v>60079.360000000001</v>
      </c>
      <c r="H279" t="str">
        <f t="shared" ref="H279:I279" si="276">E277</f>
        <v>Accessories Product 227</v>
      </c>
      <c r="I279">
        <f t="shared" si="276"/>
        <v>60336.71</v>
      </c>
    </row>
    <row r="280" spans="5:9" x14ac:dyDescent="0.25">
      <c r="E280" s="4" t="s">
        <v>261</v>
      </c>
      <c r="F280" s="6">
        <v>60062.85</v>
      </c>
      <c r="H280" t="str">
        <f t="shared" ref="H280:I280" si="277">E278</f>
        <v>Women Product 655</v>
      </c>
      <c r="I280">
        <f t="shared" si="277"/>
        <v>60155.97</v>
      </c>
    </row>
    <row r="281" spans="5:9" x14ac:dyDescent="0.25">
      <c r="E281" s="4" t="s">
        <v>265</v>
      </c>
      <c r="F281" s="6">
        <v>59940.47</v>
      </c>
      <c r="H281" t="str">
        <f t="shared" ref="H281:I281" si="278">E279</f>
        <v>Snacks Product 795</v>
      </c>
      <c r="I281">
        <f t="shared" si="278"/>
        <v>60079.360000000001</v>
      </c>
    </row>
    <row r="282" spans="5:9" x14ac:dyDescent="0.25">
      <c r="E282" s="4" t="s">
        <v>770</v>
      </c>
      <c r="F282" s="6">
        <v>59607.92</v>
      </c>
      <c r="H282" t="str">
        <f t="shared" ref="H282:I282" si="279">E280</f>
        <v>Fresh Foods Product 256</v>
      </c>
      <c r="I282">
        <f t="shared" si="279"/>
        <v>60062.85</v>
      </c>
    </row>
    <row r="283" spans="5:9" x14ac:dyDescent="0.25">
      <c r="E283" s="4" t="s">
        <v>247</v>
      </c>
      <c r="F283" s="6">
        <v>59264.3</v>
      </c>
      <c r="H283" t="str">
        <f t="shared" ref="H283:I283" si="280">E281</f>
        <v>Fresh Foods Product 277</v>
      </c>
      <c r="I283">
        <f t="shared" si="280"/>
        <v>59940.47</v>
      </c>
    </row>
    <row r="284" spans="5:9" x14ac:dyDescent="0.25">
      <c r="E284" s="4" t="s">
        <v>362</v>
      </c>
      <c r="F284" s="6">
        <v>59231.06</v>
      </c>
      <c r="H284" t="str">
        <f t="shared" ref="H284:I284" si="281">E282</f>
        <v>Snacks Product 54</v>
      </c>
      <c r="I284">
        <f t="shared" si="281"/>
        <v>59607.92</v>
      </c>
    </row>
    <row r="285" spans="5:9" x14ac:dyDescent="0.25">
      <c r="E285" s="4" t="s">
        <v>278</v>
      </c>
      <c r="F285" s="6">
        <v>59131.89</v>
      </c>
      <c r="H285" t="str">
        <f t="shared" ref="H285:I285" si="282">E283</f>
        <v>Decor Product 89</v>
      </c>
      <c r="I285">
        <f t="shared" si="282"/>
        <v>59264.3</v>
      </c>
    </row>
    <row r="286" spans="5:9" x14ac:dyDescent="0.25">
      <c r="E286" s="4" t="s">
        <v>497</v>
      </c>
      <c r="F286" s="6">
        <v>59124.26</v>
      </c>
      <c r="H286" t="str">
        <f t="shared" ref="H286:I286" si="283">E284</f>
        <v>Furniture Product 628</v>
      </c>
      <c r="I286">
        <f t="shared" si="283"/>
        <v>59231.06</v>
      </c>
    </row>
    <row r="287" spans="5:9" x14ac:dyDescent="0.25">
      <c r="E287" s="4" t="s">
        <v>316</v>
      </c>
      <c r="F287" s="6">
        <v>59094.54</v>
      </c>
      <c r="H287" t="str">
        <f t="shared" ref="H287:I287" si="284">E285</f>
        <v>Fresh Foods Product 449</v>
      </c>
      <c r="I287">
        <f t="shared" si="284"/>
        <v>59131.89</v>
      </c>
    </row>
    <row r="288" spans="5:9" x14ac:dyDescent="0.25">
      <c r="E288" s="4" t="s">
        <v>476</v>
      </c>
      <c r="F288" s="6">
        <v>58783.9</v>
      </c>
      <c r="H288" t="str">
        <f t="shared" ref="H288:I288" si="285">E286</f>
        <v>Kitchen Product 554</v>
      </c>
      <c r="I288">
        <f t="shared" si="285"/>
        <v>59124.26</v>
      </c>
    </row>
    <row r="289" spans="5:9" x14ac:dyDescent="0.25">
      <c r="E289" s="4" t="s">
        <v>556</v>
      </c>
      <c r="F289" s="6">
        <v>58558.46</v>
      </c>
      <c r="H289" t="str">
        <f t="shared" ref="H289:I289" si="286">E287</f>
        <v>Fresh Foods Product 754</v>
      </c>
      <c r="I289">
        <f t="shared" si="286"/>
        <v>59094.54</v>
      </c>
    </row>
    <row r="290" spans="5:9" x14ac:dyDescent="0.25">
      <c r="E290" s="4" t="s">
        <v>294</v>
      </c>
      <c r="F290" s="6">
        <v>58543.41</v>
      </c>
      <c r="H290" t="str">
        <f t="shared" ref="H290:I290" si="287">E288</f>
        <v>Kitchen Product 397</v>
      </c>
      <c r="I290">
        <f t="shared" si="287"/>
        <v>58783.9</v>
      </c>
    </row>
    <row r="291" spans="5:9" x14ac:dyDescent="0.25">
      <c r="E291" s="4" t="s">
        <v>673</v>
      </c>
      <c r="F291" s="6">
        <v>58486.35</v>
      </c>
      <c r="H291" t="str">
        <f t="shared" ref="H291:I291" si="288">E289</f>
        <v>Laptops Product 385</v>
      </c>
      <c r="I291">
        <f t="shared" si="288"/>
        <v>58558.46</v>
      </c>
    </row>
    <row r="292" spans="5:9" x14ac:dyDescent="0.25">
      <c r="E292" s="4" t="s">
        <v>530</v>
      </c>
      <c r="F292" s="6">
        <v>58249.88</v>
      </c>
      <c r="H292" t="str">
        <f t="shared" ref="H292:I292" si="289">E290</f>
        <v>Fresh Foods Product 613</v>
      </c>
      <c r="I292">
        <f t="shared" si="289"/>
        <v>58543.41</v>
      </c>
    </row>
    <row r="293" spans="5:9" x14ac:dyDescent="0.25">
      <c r="E293" s="4" t="s">
        <v>722</v>
      </c>
      <c r="F293" s="6">
        <v>58047.96</v>
      </c>
      <c r="H293" t="str">
        <f t="shared" ref="H293:I293" si="290">E291</f>
        <v>Phones Product 32</v>
      </c>
      <c r="I293">
        <f t="shared" si="290"/>
        <v>58486.35</v>
      </c>
    </row>
    <row r="294" spans="5:9" x14ac:dyDescent="0.25">
      <c r="E294" s="4" t="s">
        <v>280</v>
      </c>
      <c r="F294" s="6">
        <v>57901.46</v>
      </c>
      <c r="H294" t="str">
        <f t="shared" ref="H294:I294" si="291">E292</f>
        <v>Laptops Product 166</v>
      </c>
      <c r="I294">
        <f t="shared" si="291"/>
        <v>58249.88</v>
      </c>
    </row>
    <row r="295" spans="5:9" x14ac:dyDescent="0.25">
      <c r="E295" s="4" t="s">
        <v>802</v>
      </c>
      <c r="F295" s="6">
        <v>57715.92</v>
      </c>
      <c r="H295" t="str">
        <f t="shared" ref="H295:I295" si="292">E293</f>
        <v>Phones Product 785</v>
      </c>
      <c r="I295">
        <f t="shared" si="292"/>
        <v>58047.96</v>
      </c>
    </row>
    <row r="296" spans="5:9" x14ac:dyDescent="0.25">
      <c r="E296" s="4" t="s">
        <v>538</v>
      </c>
      <c r="F296" s="6">
        <v>57715.35</v>
      </c>
      <c r="H296" t="str">
        <f t="shared" ref="H296:I296" si="293">E294</f>
        <v>Fresh Foods Product 459</v>
      </c>
      <c r="I296">
        <f t="shared" si="293"/>
        <v>57901.46</v>
      </c>
    </row>
    <row r="297" spans="5:9" x14ac:dyDescent="0.25">
      <c r="E297" s="4" t="s">
        <v>389</v>
      </c>
      <c r="F297" s="6">
        <v>57684.81</v>
      </c>
      <c r="H297" t="str">
        <f t="shared" ref="H297:I297" si="294">E295</f>
        <v>Women Product 175</v>
      </c>
      <c r="I297">
        <f t="shared" si="294"/>
        <v>57715.92</v>
      </c>
    </row>
    <row r="298" spans="5:9" x14ac:dyDescent="0.25">
      <c r="E298" s="4" t="s">
        <v>187</v>
      </c>
      <c r="F298" s="6">
        <v>57495.21</v>
      </c>
      <c r="H298" t="str">
        <f t="shared" ref="H298:I298" si="295">E296</f>
        <v>Laptops Product 259</v>
      </c>
      <c r="I298">
        <f t="shared" si="295"/>
        <v>57715.35</v>
      </c>
    </row>
    <row r="299" spans="5:9" x14ac:dyDescent="0.25">
      <c r="E299" s="4" t="s">
        <v>680</v>
      </c>
      <c r="F299" s="6">
        <v>57460.68</v>
      </c>
      <c r="H299" t="str">
        <f t="shared" ref="H299:I299" si="296">E297</f>
        <v>Kids Product 198</v>
      </c>
      <c r="I299">
        <f t="shared" si="296"/>
        <v>57684.81</v>
      </c>
    </row>
    <row r="300" spans="5:9" x14ac:dyDescent="0.25">
      <c r="E300" s="4" t="s">
        <v>457</v>
      </c>
      <c r="F300" s="6">
        <v>57446.11</v>
      </c>
      <c r="H300" t="str">
        <f t="shared" ref="H300:I300" si="297">E298</f>
        <v>Decor Product 138</v>
      </c>
      <c r="I300">
        <f t="shared" si="297"/>
        <v>57495.21</v>
      </c>
    </row>
    <row r="301" spans="5:9" x14ac:dyDescent="0.25">
      <c r="E301" s="4" t="s">
        <v>406</v>
      </c>
      <c r="F301" s="6">
        <v>57363.46</v>
      </c>
      <c r="H301" t="str">
        <f t="shared" ref="H301:I301" si="298">E299</f>
        <v>Phones Product 403</v>
      </c>
      <c r="I301">
        <f t="shared" si="298"/>
        <v>57460.68</v>
      </c>
    </row>
    <row r="302" spans="5:9" x14ac:dyDescent="0.25">
      <c r="E302" s="4" t="s">
        <v>113</v>
      </c>
      <c r="F302" s="6">
        <v>57230.41</v>
      </c>
      <c r="H302" t="str">
        <f t="shared" ref="H302:I302" si="299">E300</f>
        <v>Kitchen Product 164</v>
      </c>
      <c r="I302">
        <f t="shared" si="299"/>
        <v>57446.11</v>
      </c>
    </row>
    <row r="303" spans="5:9" x14ac:dyDescent="0.25">
      <c r="E303" s="4" t="s">
        <v>517</v>
      </c>
      <c r="F303" s="6">
        <v>56998.95</v>
      </c>
      <c r="H303" t="str">
        <f t="shared" ref="H303:I303" si="300">E301</f>
        <v>Kids Product 367</v>
      </c>
      <c r="I303">
        <f t="shared" si="300"/>
        <v>57363.46</v>
      </c>
    </row>
    <row r="304" spans="5:9" x14ac:dyDescent="0.25">
      <c r="E304" s="4" t="s">
        <v>775</v>
      </c>
      <c r="F304" s="6">
        <v>56982.78</v>
      </c>
      <c r="H304" t="str">
        <f t="shared" ref="H304:I304" si="301">E302</f>
        <v>Accessories Product 692</v>
      </c>
      <c r="I304">
        <f t="shared" si="301"/>
        <v>57230.41</v>
      </c>
    </row>
    <row r="305" spans="5:9" x14ac:dyDescent="0.25">
      <c r="E305" s="4" t="s">
        <v>458</v>
      </c>
      <c r="F305" s="6">
        <v>56787.08</v>
      </c>
      <c r="H305" t="str">
        <f t="shared" ref="H305:I305" si="302">E303</f>
        <v>Kitchen Product 790</v>
      </c>
      <c r="I305">
        <f t="shared" si="302"/>
        <v>56998.95</v>
      </c>
    </row>
    <row r="306" spans="5:9" x14ac:dyDescent="0.25">
      <c r="E306" s="4" t="s">
        <v>492</v>
      </c>
      <c r="F306" s="6">
        <v>56700.02</v>
      </c>
      <c r="H306" t="str">
        <f t="shared" ref="H306:I306" si="303">E304</f>
        <v>Snacks Product 618</v>
      </c>
      <c r="I306">
        <f t="shared" si="303"/>
        <v>56982.78</v>
      </c>
    </row>
    <row r="307" spans="5:9" x14ac:dyDescent="0.25">
      <c r="E307" s="4" t="s">
        <v>554</v>
      </c>
      <c r="F307" s="6">
        <v>56476.93</v>
      </c>
      <c r="H307" t="str">
        <f t="shared" ref="H307:I307" si="304">E305</f>
        <v>Kitchen Product 171</v>
      </c>
      <c r="I307">
        <f t="shared" si="304"/>
        <v>56787.08</v>
      </c>
    </row>
    <row r="308" spans="5:9" x14ac:dyDescent="0.25">
      <c r="E308" s="4" t="s">
        <v>75</v>
      </c>
      <c r="F308" s="6">
        <v>56386.11</v>
      </c>
      <c r="H308" t="str">
        <f t="shared" ref="H308:I308" si="305">E306</f>
        <v>Kitchen Product 511</v>
      </c>
      <c r="I308">
        <f t="shared" si="305"/>
        <v>56700.02</v>
      </c>
    </row>
    <row r="309" spans="5:9" x14ac:dyDescent="0.25">
      <c r="E309" s="4" t="s">
        <v>630</v>
      </c>
      <c r="F309" s="6">
        <v>55570.05</v>
      </c>
      <c r="H309" t="str">
        <f t="shared" ref="H309:I309" si="306">E307</f>
        <v>Laptops Product 368</v>
      </c>
      <c r="I309">
        <f t="shared" si="306"/>
        <v>56476.93</v>
      </c>
    </row>
    <row r="310" spans="5:9" x14ac:dyDescent="0.25">
      <c r="E310" s="4" t="s">
        <v>511</v>
      </c>
      <c r="F310" s="6">
        <v>55516.43</v>
      </c>
      <c r="H310" t="str">
        <f t="shared" ref="H310:I310" si="307">E308</f>
        <v>Accessories Product 190</v>
      </c>
      <c r="I310">
        <f t="shared" si="307"/>
        <v>56386.11</v>
      </c>
    </row>
    <row r="311" spans="5:9" x14ac:dyDescent="0.25">
      <c r="E311" s="4" t="s">
        <v>163</v>
      </c>
      <c r="F311" s="6">
        <v>55387.07</v>
      </c>
      <c r="H311" t="str">
        <f t="shared" ref="H311:I311" si="308">E309</f>
        <v>Men Product 490</v>
      </c>
      <c r="I311">
        <f t="shared" si="308"/>
        <v>55570.05</v>
      </c>
    </row>
    <row r="312" spans="5:9" x14ac:dyDescent="0.25">
      <c r="E312" s="4" t="s">
        <v>510</v>
      </c>
      <c r="F312" s="6">
        <v>55255.06</v>
      </c>
      <c r="H312" t="str">
        <f t="shared" ref="H312:I312" si="309">E310</f>
        <v>Kitchen Product 74</v>
      </c>
      <c r="I312">
        <f t="shared" si="309"/>
        <v>55516.43</v>
      </c>
    </row>
    <row r="313" spans="5:9" x14ac:dyDescent="0.25">
      <c r="E313" s="4" t="s">
        <v>509</v>
      </c>
      <c r="F313" s="6">
        <v>55042.66</v>
      </c>
      <c r="H313" t="str">
        <f t="shared" ref="H313:I313" si="310">E311</f>
        <v>Beverages Product 582</v>
      </c>
      <c r="I313">
        <f t="shared" si="310"/>
        <v>55387.07</v>
      </c>
    </row>
    <row r="314" spans="5:9" x14ac:dyDescent="0.25">
      <c r="E314" s="4" t="s">
        <v>213</v>
      </c>
      <c r="F314" s="6">
        <v>55009.36</v>
      </c>
      <c r="H314" t="str">
        <f t="shared" ref="H314:I314" si="311">E312</f>
        <v>Kitchen Product 698</v>
      </c>
      <c r="I314">
        <f t="shared" si="311"/>
        <v>55255.06</v>
      </c>
    </row>
    <row r="315" spans="5:9" x14ac:dyDescent="0.25">
      <c r="E315" s="4" t="s">
        <v>124</v>
      </c>
      <c r="F315" s="6">
        <v>54983.4</v>
      </c>
      <c r="H315" t="str">
        <f t="shared" ref="H315:I315" si="312">E313</f>
        <v>Kitchen Product 681</v>
      </c>
      <c r="I315">
        <f t="shared" si="312"/>
        <v>55042.66</v>
      </c>
    </row>
    <row r="316" spans="5:9" x14ac:dyDescent="0.25">
      <c r="E316" s="4" t="s">
        <v>222</v>
      </c>
      <c r="F316" s="6">
        <v>54944.67</v>
      </c>
      <c r="H316" t="str">
        <f t="shared" ref="H316:I316" si="313">E314</f>
        <v>Decor Product 425</v>
      </c>
      <c r="I316">
        <f t="shared" si="313"/>
        <v>55009.36</v>
      </c>
    </row>
    <row r="317" spans="5:9" x14ac:dyDescent="0.25">
      <c r="E317" s="4" t="s">
        <v>732</v>
      </c>
      <c r="F317" s="6">
        <v>54689.81</v>
      </c>
      <c r="H317" t="str">
        <f t="shared" ref="H317:I317" si="314">E315</f>
        <v>Beverages Product 117</v>
      </c>
      <c r="I317">
        <f t="shared" si="314"/>
        <v>54983.4</v>
      </c>
    </row>
    <row r="318" spans="5:9" x14ac:dyDescent="0.25">
      <c r="E318" s="4" t="s">
        <v>571</v>
      </c>
      <c r="F318" s="6">
        <v>54678.22</v>
      </c>
      <c r="H318" t="str">
        <f t="shared" ref="H318:I318" si="315">E316</f>
        <v>Decor Product 539</v>
      </c>
      <c r="I318">
        <f t="shared" si="315"/>
        <v>54944.67</v>
      </c>
    </row>
    <row r="319" spans="5:9" x14ac:dyDescent="0.25">
      <c r="E319" s="4" t="s">
        <v>675</v>
      </c>
      <c r="F319" s="6">
        <v>54677.34</v>
      </c>
      <c r="H319" t="str">
        <f t="shared" ref="H319:I319" si="316">E317</f>
        <v>Snacks Product 203</v>
      </c>
      <c r="I319">
        <f t="shared" si="316"/>
        <v>54689.81</v>
      </c>
    </row>
    <row r="320" spans="5:9" x14ac:dyDescent="0.25">
      <c r="E320" s="4" t="s">
        <v>790</v>
      </c>
      <c r="F320" s="6">
        <v>54521.14</v>
      </c>
      <c r="H320" t="str">
        <f t="shared" ref="H320:I320" si="317">E318</f>
        <v>Laptops Product 53</v>
      </c>
      <c r="I320">
        <f t="shared" si="317"/>
        <v>54678.22</v>
      </c>
    </row>
    <row r="321" spans="5:9" x14ac:dyDescent="0.25">
      <c r="E321" s="4" t="s">
        <v>279</v>
      </c>
      <c r="F321" s="6">
        <v>54463.7</v>
      </c>
      <c r="H321" t="str">
        <f t="shared" ref="H321:I321" si="318">E319</f>
        <v>Phones Product 358</v>
      </c>
      <c r="I321">
        <f t="shared" si="318"/>
        <v>54677.34</v>
      </c>
    </row>
    <row r="322" spans="5:9" x14ac:dyDescent="0.25">
      <c r="E322" s="4" t="s">
        <v>326</v>
      </c>
      <c r="F322" s="6">
        <v>54398.559999999998</v>
      </c>
      <c r="H322" t="str">
        <f t="shared" ref="H322:I322" si="319">E320</f>
        <v>Snacks Product 779</v>
      </c>
      <c r="I322">
        <f t="shared" si="319"/>
        <v>54521.14</v>
      </c>
    </row>
    <row r="323" spans="5:9" x14ac:dyDescent="0.25">
      <c r="E323" s="4" t="s">
        <v>560</v>
      </c>
      <c r="F323" s="6">
        <v>54277.2</v>
      </c>
      <c r="H323" t="str">
        <f t="shared" ref="H323:I323" si="320">E321</f>
        <v>Fresh Foods Product 458</v>
      </c>
      <c r="I323">
        <f t="shared" si="320"/>
        <v>54463.7</v>
      </c>
    </row>
    <row r="324" spans="5:9" x14ac:dyDescent="0.25">
      <c r="E324" s="4" t="s">
        <v>577</v>
      </c>
      <c r="F324" s="6">
        <v>54244.41</v>
      </c>
      <c r="H324" t="str">
        <f t="shared" ref="H324:I324" si="321">E322</f>
        <v>Furniture Product 155</v>
      </c>
      <c r="I324">
        <f t="shared" si="321"/>
        <v>54398.559999999998</v>
      </c>
    </row>
    <row r="325" spans="5:9" x14ac:dyDescent="0.25">
      <c r="E325" s="4" t="s">
        <v>717</v>
      </c>
      <c r="F325" s="6">
        <v>54133.97</v>
      </c>
      <c r="H325" t="str">
        <f t="shared" ref="H325:I325" si="322">E323</f>
        <v>Laptops Product 409</v>
      </c>
      <c r="I325">
        <f t="shared" si="322"/>
        <v>54277.2</v>
      </c>
    </row>
    <row r="326" spans="5:9" x14ac:dyDescent="0.25">
      <c r="E326" s="4" t="s">
        <v>688</v>
      </c>
      <c r="F326" s="6">
        <v>53758.33</v>
      </c>
      <c r="H326" t="str">
        <f t="shared" ref="H326:I326" si="323">E324</f>
        <v>Laptops Product 605</v>
      </c>
      <c r="I326">
        <f t="shared" si="323"/>
        <v>54244.41</v>
      </c>
    </row>
    <row r="327" spans="5:9" x14ac:dyDescent="0.25">
      <c r="E327" s="4" t="s">
        <v>221</v>
      </c>
      <c r="F327" s="6">
        <v>53606.11</v>
      </c>
      <c r="H327" t="str">
        <f t="shared" ref="H327:I327" si="324">E325</f>
        <v>Phones Product 744</v>
      </c>
      <c r="I327">
        <f t="shared" si="324"/>
        <v>54133.97</v>
      </c>
    </row>
    <row r="328" spans="5:9" x14ac:dyDescent="0.25">
      <c r="E328" s="4" t="s">
        <v>573</v>
      </c>
      <c r="F328" s="6">
        <v>53434.79</v>
      </c>
      <c r="H328" t="str">
        <f t="shared" ref="H328:I328" si="325">E326</f>
        <v>Phones Product 437</v>
      </c>
      <c r="I328">
        <f t="shared" si="325"/>
        <v>53758.33</v>
      </c>
    </row>
    <row r="329" spans="5:9" x14ac:dyDescent="0.25">
      <c r="E329" s="4" t="s">
        <v>425</v>
      </c>
      <c r="F329" s="6">
        <v>53139.02</v>
      </c>
      <c r="H329" t="str">
        <f t="shared" ref="H329:I329" si="326">E327</f>
        <v>Decor Product 530</v>
      </c>
      <c r="I329">
        <f t="shared" si="326"/>
        <v>53606.11</v>
      </c>
    </row>
    <row r="330" spans="5:9" x14ac:dyDescent="0.25">
      <c r="E330" s="4" t="s">
        <v>131</v>
      </c>
      <c r="F330" s="6">
        <v>52442.27</v>
      </c>
      <c r="H330" t="str">
        <f t="shared" ref="H330:I330" si="327">E328</f>
        <v>Laptops Product 545</v>
      </c>
      <c r="I330">
        <f t="shared" si="327"/>
        <v>53434.79</v>
      </c>
    </row>
    <row r="331" spans="5:9" x14ac:dyDescent="0.25">
      <c r="E331" s="4" t="s">
        <v>328</v>
      </c>
      <c r="F331" s="6">
        <v>51863.58</v>
      </c>
      <c r="H331" t="str">
        <f t="shared" ref="H331:I331" si="328">E329</f>
        <v>Kids Product 604</v>
      </c>
      <c r="I331">
        <f t="shared" si="328"/>
        <v>53139.02</v>
      </c>
    </row>
    <row r="332" spans="5:9" x14ac:dyDescent="0.25">
      <c r="E332" s="4" t="s">
        <v>284</v>
      </c>
      <c r="F332" s="6">
        <v>51593.75</v>
      </c>
      <c r="H332" t="str">
        <f t="shared" ref="H332:I332" si="329">E330</f>
        <v>Beverages Product 234</v>
      </c>
      <c r="I332">
        <f t="shared" si="329"/>
        <v>52442.27</v>
      </c>
    </row>
    <row r="333" spans="5:9" x14ac:dyDescent="0.25">
      <c r="E333" s="4" t="s">
        <v>459</v>
      </c>
      <c r="F333" s="6">
        <v>51431.58</v>
      </c>
      <c r="H333" t="str">
        <f t="shared" ref="H333:I333" si="330">E331</f>
        <v>Furniture Product 181</v>
      </c>
      <c r="I333">
        <f t="shared" si="330"/>
        <v>51863.58</v>
      </c>
    </row>
    <row r="334" spans="5:9" x14ac:dyDescent="0.25">
      <c r="E334" s="4" t="s">
        <v>504</v>
      </c>
      <c r="F334" s="6">
        <v>51322.02</v>
      </c>
      <c r="H334" t="str">
        <f t="shared" ref="H334:I334" si="331">E332</f>
        <v>Fresh Foods Product 515</v>
      </c>
      <c r="I334">
        <f t="shared" si="331"/>
        <v>51593.75</v>
      </c>
    </row>
    <row r="335" spans="5:9" x14ac:dyDescent="0.25">
      <c r="E335" s="4" t="s">
        <v>141</v>
      </c>
      <c r="F335" s="6">
        <v>51312.23</v>
      </c>
      <c r="H335" t="str">
        <f t="shared" ref="H335:I335" si="332">E333</f>
        <v>Kitchen Product 197</v>
      </c>
      <c r="I335">
        <f t="shared" si="332"/>
        <v>51431.58</v>
      </c>
    </row>
    <row r="336" spans="5:9" x14ac:dyDescent="0.25">
      <c r="E336" s="4" t="s">
        <v>208</v>
      </c>
      <c r="F336" s="6">
        <v>51084.05</v>
      </c>
      <c r="H336" t="str">
        <f t="shared" ref="H336:I336" si="333">E334</f>
        <v>Kitchen Product 620</v>
      </c>
      <c r="I336">
        <f t="shared" si="333"/>
        <v>51322.02</v>
      </c>
    </row>
    <row r="337" spans="5:9" x14ac:dyDescent="0.25">
      <c r="E337" s="4" t="s">
        <v>828</v>
      </c>
      <c r="F337" s="6">
        <v>50399</v>
      </c>
      <c r="H337" t="str">
        <f t="shared" ref="H337:I337" si="334">E335</f>
        <v>Beverages Product 313</v>
      </c>
      <c r="I337">
        <f t="shared" si="334"/>
        <v>51312.23</v>
      </c>
    </row>
    <row r="338" spans="5:9" x14ac:dyDescent="0.25">
      <c r="E338" s="4" t="s">
        <v>306</v>
      </c>
      <c r="F338" s="6">
        <v>50364.12</v>
      </c>
      <c r="H338" t="str">
        <f t="shared" ref="H338:I338" si="335">E336</f>
        <v>Decor Product 36</v>
      </c>
      <c r="I338">
        <f t="shared" si="335"/>
        <v>51084.05</v>
      </c>
    </row>
    <row r="339" spans="5:9" x14ac:dyDescent="0.25">
      <c r="E339" s="4" t="s">
        <v>153</v>
      </c>
      <c r="F339" s="6">
        <v>50280.32</v>
      </c>
      <c r="H339" t="str">
        <f t="shared" ref="H339:I339" si="336">E337</f>
        <v>Women Product 491</v>
      </c>
      <c r="I339">
        <f t="shared" si="336"/>
        <v>50399</v>
      </c>
    </row>
    <row r="340" spans="5:9" x14ac:dyDescent="0.25">
      <c r="E340" s="4" t="s">
        <v>269</v>
      </c>
      <c r="F340" s="6">
        <v>50041.65</v>
      </c>
      <c r="H340" t="str">
        <f t="shared" ref="H340:I340" si="337">E338</f>
        <v>Fresh Foods Product 693</v>
      </c>
      <c r="I340">
        <f t="shared" si="337"/>
        <v>50364.12</v>
      </c>
    </row>
    <row r="341" spans="5:9" x14ac:dyDescent="0.25">
      <c r="E341" s="4" t="s">
        <v>329</v>
      </c>
      <c r="F341" s="6">
        <v>50001.61</v>
      </c>
      <c r="H341" t="str">
        <f t="shared" ref="H341:I341" si="338">E339</f>
        <v>Beverages Product 484</v>
      </c>
      <c r="I341">
        <f t="shared" si="338"/>
        <v>50280.32</v>
      </c>
    </row>
    <row r="342" spans="5:9" x14ac:dyDescent="0.25">
      <c r="E342" s="4" t="s">
        <v>72</v>
      </c>
      <c r="F342" s="6">
        <v>49903.56</v>
      </c>
      <c r="H342" t="str">
        <f t="shared" ref="H342:I342" si="339">E340</f>
        <v>Fresh Foods Product 361</v>
      </c>
      <c r="I342">
        <f t="shared" si="339"/>
        <v>50041.65</v>
      </c>
    </row>
    <row r="343" spans="5:9" x14ac:dyDescent="0.25">
      <c r="E343" s="4" t="s">
        <v>772</v>
      </c>
      <c r="F343" s="6">
        <v>49526.99</v>
      </c>
      <c r="H343" t="str">
        <f t="shared" ref="H343:I343" si="340">E341</f>
        <v>Furniture Product 208</v>
      </c>
      <c r="I343">
        <f t="shared" si="340"/>
        <v>50001.61</v>
      </c>
    </row>
    <row r="344" spans="5:9" x14ac:dyDescent="0.25">
      <c r="E344" s="4" t="s">
        <v>142</v>
      </c>
      <c r="F344" s="6">
        <v>49444.78</v>
      </c>
      <c r="H344" t="str">
        <f t="shared" ref="H344:I344" si="341">E342</f>
        <v>Accessories Product 182</v>
      </c>
      <c r="I344">
        <f t="shared" si="341"/>
        <v>49903.56</v>
      </c>
    </row>
    <row r="345" spans="5:9" x14ac:dyDescent="0.25">
      <c r="E345" s="4" t="s">
        <v>785</v>
      </c>
      <c r="F345" s="6">
        <v>49437.75</v>
      </c>
      <c r="H345" t="str">
        <f t="shared" ref="H345:I345" si="342">E343</f>
        <v>Snacks Product 573</v>
      </c>
      <c r="I345">
        <f t="shared" si="342"/>
        <v>49526.99</v>
      </c>
    </row>
    <row r="346" spans="5:9" x14ac:dyDescent="0.25">
      <c r="E346" s="4" t="s">
        <v>818</v>
      </c>
      <c r="F346" s="6">
        <v>49410.55</v>
      </c>
      <c r="H346" t="str">
        <f t="shared" ref="H346:I346" si="343">E344</f>
        <v>Beverages Product 341</v>
      </c>
      <c r="I346">
        <f t="shared" si="343"/>
        <v>49444.78</v>
      </c>
    </row>
    <row r="347" spans="5:9" x14ac:dyDescent="0.25">
      <c r="E347" s="4" t="s">
        <v>513</v>
      </c>
      <c r="F347" s="6">
        <v>49229.29</v>
      </c>
      <c r="H347" t="str">
        <f t="shared" ref="H347:I347" si="344">E345</f>
        <v>Snacks Product 716</v>
      </c>
      <c r="I347">
        <f t="shared" si="344"/>
        <v>49437.75</v>
      </c>
    </row>
    <row r="348" spans="5:9" x14ac:dyDescent="0.25">
      <c r="E348" s="4" t="s">
        <v>715</v>
      </c>
      <c r="F348" s="6">
        <v>48989.97</v>
      </c>
      <c r="H348" t="str">
        <f t="shared" ref="H348:I348" si="345">E346</f>
        <v>Women Product 394</v>
      </c>
      <c r="I348">
        <f t="shared" si="345"/>
        <v>49410.55</v>
      </c>
    </row>
    <row r="349" spans="5:9" x14ac:dyDescent="0.25">
      <c r="E349" s="4" t="s">
        <v>315</v>
      </c>
      <c r="F349" s="6">
        <v>48861.31</v>
      </c>
      <c r="H349" t="str">
        <f t="shared" ref="H349:I349" si="346">E347</f>
        <v>Kitchen Product 76</v>
      </c>
      <c r="I349">
        <f t="shared" si="346"/>
        <v>49229.29</v>
      </c>
    </row>
    <row r="350" spans="5:9" x14ac:dyDescent="0.25">
      <c r="E350" s="4" t="s">
        <v>196</v>
      </c>
      <c r="F350" s="6">
        <v>48724.84</v>
      </c>
      <c r="H350" t="str">
        <f t="shared" ref="H350:I350" si="347">E348</f>
        <v>Phones Product 731</v>
      </c>
      <c r="I350">
        <f t="shared" si="347"/>
        <v>48989.97</v>
      </c>
    </row>
    <row r="351" spans="5:9" x14ac:dyDescent="0.25">
      <c r="E351" s="4" t="s">
        <v>704</v>
      </c>
      <c r="F351" s="6">
        <v>48713.52</v>
      </c>
      <c r="H351" t="str">
        <f t="shared" ref="H351:I351" si="348">E349</f>
        <v>Fresh Foods Product 751</v>
      </c>
      <c r="I351">
        <f t="shared" si="348"/>
        <v>48861.31</v>
      </c>
    </row>
    <row r="352" spans="5:9" x14ac:dyDescent="0.25">
      <c r="E352" s="4" t="s">
        <v>599</v>
      </c>
      <c r="F352" s="6">
        <v>48464.27</v>
      </c>
      <c r="H352" t="str">
        <f t="shared" ref="H352:I352" si="349">E350</f>
        <v>Decor Product 242</v>
      </c>
      <c r="I352">
        <f t="shared" si="349"/>
        <v>48724.84</v>
      </c>
    </row>
    <row r="353" spans="5:9" x14ac:dyDescent="0.25">
      <c r="E353" s="4" t="s">
        <v>275</v>
      </c>
      <c r="F353" s="6">
        <v>48370.11</v>
      </c>
      <c r="H353" t="str">
        <f t="shared" ref="H353:I353" si="350">E351</f>
        <v>Phones Product 610</v>
      </c>
      <c r="I353">
        <f t="shared" si="350"/>
        <v>48713.52</v>
      </c>
    </row>
    <row r="354" spans="5:9" x14ac:dyDescent="0.25">
      <c r="E354" s="4" t="s">
        <v>771</v>
      </c>
      <c r="F354" s="6">
        <v>48258.63</v>
      </c>
      <c r="H354" t="str">
        <f t="shared" ref="H354:I354" si="351">E352</f>
        <v>Men Product 173</v>
      </c>
      <c r="I354">
        <f t="shared" si="351"/>
        <v>48464.27</v>
      </c>
    </row>
    <row r="355" spans="5:9" x14ac:dyDescent="0.25">
      <c r="E355" s="4" t="s">
        <v>690</v>
      </c>
      <c r="F355" s="6">
        <v>48189.47</v>
      </c>
      <c r="H355" t="str">
        <f t="shared" ref="H355:I355" si="352">E353</f>
        <v>Fresh Foods Product 432</v>
      </c>
      <c r="I355">
        <f t="shared" si="352"/>
        <v>48370.11</v>
      </c>
    </row>
    <row r="356" spans="5:9" x14ac:dyDescent="0.25">
      <c r="E356" s="4" t="s">
        <v>303</v>
      </c>
      <c r="F356" s="6">
        <v>48075.76</v>
      </c>
      <c r="H356" t="str">
        <f t="shared" ref="H356:I356" si="353">E354</f>
        <v>Snacks Product 553</v>
      </c>
      <c r="I356">
        <f t="shared" si="353"/>
        <v>48258.63</v>
      </c>
    </row>
    <row r="357" spans="5:9" x14ac:dyDescent="0.25">
      <c r="E357" s="4" t="s">
        <v>778</v>
      </c>
      <c r="F357" s="6">
        <v>47823.85</v>
      </c>
      <c r="H357" t="str">
        <f t="shared" ref="H357:I357" si="354">E355</f>
        <v>Phones Product 457</v>
      </c>
      <c r="I357">
        <f t="shared" si="354"/>
        <v>48189.47</v>
      </c>
    </row>
    <row r="358" spans="5:9" x14ac:dyDescent="0.25">
      <c r="E358" s="4" t="s">
        <v>324</v>
      </c>
      <c r="F358" s="6">
        <v>47771.69</v>
      </c>
      <c r="H358" t="str">
        <f t="shared" ref="H358:I358" si="355">E356</f>
        <v>Fresh Foods Product 667</v>
      </c>
      <c r="I358">
        <f t="shared" si="355"/>
        <v>48075.76</v>
      </c>
    </row>
    <row r="359" spans="5:9" x14ac:dyDescent="0.25">
      <c r="E359" s="4" t="s">
        <v>89</v>
      </c>
      <c r="F359" s="6">
        <v>47759.32</v>
      </c>
      <c r="H359" t="str">
        <f t="shared" ref="H359:I359" si="356">E357</f>
        <v>Snacks Product 639</v>
      </c>
      <c r="I359">
        <f t="shared" si="356"/>
        <v>47823.85</v>
      </c>
    </row>
    <row r="360" spans="5:9" x14ac:dyDescent="0.25">
      <c r="E360" s="4" t="s">
        <v>711</v>
      </c>
      <c r="F360" s="6">
        <v>47523.63</v>
      </c>
      <c r="H360" t="str">
        <f t="shared" ref="H360:I360" si="357">E358</f>
        <v>Furniture Product 144</v>
      </c>
      <c r="I360">
        <f t="shared" si="357"/>
        <v>47771.69</v>
      </c>
    </row>
    <row r="361" spans="5:9" x14ac:dyDescent="0.25">
      <c r="E361" s="4" t="s">
        <v>553</v>
      </c>
      <c r="F361" s="6">
        <v>46901.85</v>
      </c>
      <c r="H361" t="str">
        <f t="shared" ref="H361:I361" si="358">E359</f>
        <v>Accessories Product 354</v>
      </c>
      <c r="I361">
        <f t="shared" si="358"/>
        <v>47759.32</v>
      </c>
    </row>
    <row r="362" spans="5:9" x14ac:dyDescent="0.25">
      <c r="E362" s="4" t="s">
        <v>805</v>
      </c>
      <c r="F362" s="6">
        <v>46682.02</v>
      </c>
      <c r="H362" t="str">
        <f t="shared" ref="H362:I362" si="359">E360</f>
        <v>Phones Product 689</v>
      </c>
      <c r="I362">
        <f t="shared" si="359"/>
        <v>47523.63</v>
      </c>
    </row>
    <row r="363" spans="5:9" x14ac:dyDescent="0.25">
      <c r="E363" s="4" t="s">
        <v>341</v>
      </c>
      <c r="F363" s="6">
        <v>46493.85</v>
      </c>
      <c r="H363" t="str">
        <f t="shared" ref="H363:I363" si="360">E361</f>
        <v>Laptops Product 357</v>
      </c>
      <c r="I363">
        <f t="shared" si="360"/>
        <v>46901.85</v>
      </c>
    </row>
    <row r="364" spans="5:9" x14ac:dyDescent="0.25">
      <c r="E364" s="4" t="s">
        <v>197</v>
      </c>
      <c r="F364" s="6">
        <v>46408.15</v>
      </c>
      <c r="H364" t="str">
        <f t="shared" ref="H364:I364" si="361">E362</f>
        <v>Women Product 206</v>
      </c>
      <c r="I364">
        <f t="shared" si="361"/>
        <v>46682.02</v>
      </c>
    </row>
    <row r="365" spans="5:9" x14ac:dyDescent="0.25">
      <c r="E365" s="4" t="s">
        <v>368</v>
      </c>
      <c r="F365" s="6">
        <v>46369.48</v>
      </c>
      <c r="H365" t="str">
        <f t="shared" ref="H365:I365" si="362">E363</f>
        <v>Furniture Product 373</v>
      </c>
      <c r="I365">
        <f t="shared" si="362"/>
        <v>46493.85</v>
      </c>
    </row>
    <row r="366" spans="5:9" x14ac:dyDescent="0.25">
      <c r="E366" s="4" t="s">
        <v>427</v>
      </c>
      <c r="F366" s="6">
        <v>46198.22</v>
      </c>
      <c r="H366" t="str">
        <f t="shared" ref="H366:I366" si="363">E364</f>
        <v>Decor Product 252</v>
      </c>
      <c r="I366">
        <f t="shared" si="363"/>
        <v>46408.15</v>
      </c>
    </row>
    <row r="367" spans="5:9" x14ac:dyDescent="0.25">
      <c r="E367" s="4" t="s">
        <v>110</v>
      </c>
      <c r="F367" s="6">
        <v>46158.37</v>
      </c>
      <c r="H367" t="str">
        <f t="shared" ref="H367:I367" si="364">E365</f>
        <v>Furniture Product 719</v>
      </c>
      <c r="I367">
        <f t="shared" si="364"/>
        <v>46369.48</v>
      </c>
    </row>
    <row r="368" spans="5:9" x14ac:dyDescent="0.25">
      <c r="E368" s="4" t="s">
        <v>126</v>
      </c>
      <c r="F368" s="6">
        <v>46090.01</v>
      </c>
      <c r="H368" t="str">
        <f t="shared" ref="H368:I368" si="365">E366</f>
        <v>Kids Product 611</v>
      </c>
      <c r="I368">
        <f t="shared" si="365"/>
        <v>46198.22</v>
      </c>
    </row>
    <row r="369" spans="5:9" x14ac:dyDescent="0.25">
      <c r="E369" s="4" t="s">
        <v>263</v>
      </c>
      <c r="F369" s="6">
        <v>45736.6</v>
      </c>
      <c r="H369" t="str">
        <f t="shared" ref="H369:I369" si="366">E367</f>
        <v>Accessories Product 658</v>
      </c>
      <c r="I369">
        <f t="shared" si="366"/>
        <v>46158.37</v>
      </c>
    </row>
    <row r="370" spans="5:9" x14ac:dyDescent="0.25">
      <c r="E370" s="4" t="s">
        <v>290</v>
      </c>
      <c r="F370" s="6">
        <v>45496.67</v>
      </c>
      <c r="H370" t="str">
        <f t="shared" ref="H370:I370" si="367">E368</f>
        <v>Beverages Product 162</v>
      </c>
      <c r="I370">
        <f t="shared" si="367"/>
        <v>46090.01</v>
      </c>
    </row>
    <row r="371" spans="5:9" x14ac:dyDescent="0.25">
      <c r="E371" s="4" t="s">
        <v>250</v>
      </c>
      <c r="F371" s="6">
        <v>45407.91</v>
      </c>
      <c r="H371" t="str">
        <f t="shared" ref="H371:I371" si="368">E369</f>
        <v>Fresh Foods Product 269</v>
      </c>
      <c r="I371">
        <f t="shared" si="368"/>
        <v>45736.6</v>
      </c>
    </row>
    <row r="372" spans="5:9" x14ac:dyDescent="0.25">
      <c r="E372" s="4" t="s">
        <v>541</v>
      </c>
      <c r="F372" s="6">
        <v>45232.2</v>
      </c>
      <c r="H372" t="str">
        <f t="shared" ref="H372:I372" si="369">E370</f>
        <v>Fresh Foods Product 595</v>
      </c>
      <c r="I372">
        <f t="shared" si="369"/>
        <v>45496.67</v>
      </c>
    </row>
    <row r="373" spans="5:9" x14ac:dyDescent="0.25">
      <c r="E373" s="4" t="s">
        <v>588</v>
      </c>
      <c r="F373" s="6">
        <v>45049.11</v>
      </c>
      <c r="H373" t="str">
        <f t="shared" ref="H373:I373" si="370">E371</f>
        <v>Fresh Foods Product 109</v>
      </c>
      <c r="I373">
        <f t="shared" si="370"/>
        <v>45407.91</v>
      </c>
    </row>
    <row r="374" spans="5:9" x14ac:dyDescent="0.25">
      <c r="E374" s="4" t="s">
        <v>364</v>
      </c>
      <c r="F374" s="6">
        <v>44675.64</v>
      </c>
      <c r="H374" t="str">
        <f t="shared" ref="H374:I374" si="371">E372</f>
        <v>Laptops Product 273</v>
      </c>
      <c r="I374">
        <f t="shared" si="371"/>
        <v>45232.2</v>
      </c>
    </row>
    <row r="375" spans="5:9" x14ac:dyDescent="0.25">
      <c r="E375" s="4" t="s">
        <v>728</v>
      </c>
      <c r="F375" s="6">
        <v>44642.96</v>
      </c>
      <c r="H375" t="str">
        <f t="shared" ref="H375:I375" si="372">E373</f>
        <v>Laptops Product 782</v>
      </c>
      <c r="I375">
        <f t="shared" si="372"/>
        <v>45049.11</v>
      </c>
    </row>
    <row r="376" spans="5:9" x14ac:dyDescent="0.25">
      <c r="E376" s="4" t="s">
        <v>782</v>
      </c>
      <c r="F376" s="6">
        <v>44325.89</v>
      </c>
      <c r="H376" t="str">
        <f t="shared" ref="H376:I376" si="373">E374</f>
        <v>Furniture Product 686</v>
      </c>
      <c r="I376">
        <f t="shared" si="373"/>
        <v>44675.64</v>
      </c>
    </row>
    <row r="377" spans="5:9" x14ac:dyDescent="0.25">
      <c r="E377" s="4" t="s">
        <v>665</v>
      </c>
      <c r="F377" s="6">
        <v>44199.66</v>
      </c>
      <c r="H377" t="str">
        <f t="shared" ref="H377:I377" si="374">E375</f>
        <v>Snacks Product 149</v>
      </c>
      <c r="I377">
        <f t="shared" si="374"/>
        <v>44642.96</v>
      </c>
    </row>
    <row r="378" spans="5:9" x14ac:dyDescent="0.25">
      <c r="E378" s="4" t="s">
        <v>137</v>
      </c>
      <c r="F378" s="6">
        <v>44120.68</v>
      </c>
      <c r="H378" t="str">
        <f t="shared" ref="H378:I378" si="375">E376</f>
        <v>Snacks Product 7</v>
      </c>
      <c r="I378">
        <f t="shared" si="375"/>
        <v>44325.89</v>
      </c>
    </row>
    <row r="379" spans="5:9" x14ac:dyDescent="0.25">
      <c r="E379" s="4" t="s">
        <v>693</v>
      </c>
      <c r="F379" s="6">
        <v>43853.49</v>
      </c>
      <c r="H379" t="str">
        <f t="shared" ref="H379:I379" si="376">E377</f>
        <v>Phones Product 235</v>
      </c>
      <c r="I379">
        <f t="shared" si="376"/>
        <v>44199.66</v>
      </c>
    </row>
    <row r="380" spans="5:9" x14ac:dyDescent="0.25">
      <c r="E380" s="4" t="s">
        <v>210</v>
      </c>
      <c r="F380" s="6">
        <v>43756.83</v>
      </c>
      <c r="H380" t="str">
        <f t="shared" ref="H380:I380" si="377">E378</f>
        <v>Beverages Product 293</v>
      </c>
      <c r="I380">
        <f t="shared" si="377"/>
        <v>44120.68</v>
      </c>
    </row>
    <row r="381" spans="5:9" x14ac:dyDescent="0.25">
      <c r="E381" s="4" t="s">
        <v>172</v>
      </c>
      <c r="F381" s="6">
        <v>43740.47</v>
      </c>
      <c r="H381" t="str">
        <f t="shared" ref="H381:I381" si="378">E379</f>
        <v>Phones Product 49</v>
      </c>
      <c r="I381">
        <f t="shared" si="378"/>
        <v>43853.49</v>
      </c>
    </row>
    <row r="382" spans="5:9" x14ac:dyDescent="0.25">
      <c r="E382" s="4" t="s">
        <v>199</v>
      </c>
      <c r="F382" s="6">
        <v>43542.66</v>
      </c>
      <c r="H382" t="str">
        <f t="shared" ref="H382:I382" si="379">E380</f>
        <v>Decor Product 377</v>
      </c>
      <c r="I382">
        <f t="shared" si="379"/>
        <v>43756.83</v>
      </c>
    </row>
    <row r="383" spans="5:9" x14ac:dyDescent="0.25">
      <c r="E383" s="4" t="s">
        <v>289</v>
      </c>
      <c r="F383" s="6">
        <v>43533.78</v>
      </c>
      <c r="H383" t="str">
        <f t="shared" ref="H383:I383" si="380">E381</f>
        <v>Beverages Product 662</v>
      </c>
      <c r="I383">
        <f t="shared" si="380"/>
        <v>43740.47</v>
      </c>
    </row>
    <row r="384" spans="5:9" x14ac:dyDescent="0.25">
      <c r="E384" s="4" t="s">
        <v>233</v>
      </c>
      <c r="F384" s="6">
        <v>43327.57</v>
      </c>
      <c r="H384" t="str">
        <f t="shared" ref="H384:I384" si="381">E382</f>
        <v>Decor Product 261</v>
      </c>
      <c r="I384">
        <f t="shared" si="381"/>
        <v>43542.66</v>
      </c>
    </row>
    <row r="385" spans="5:9" x14ac:dyDescent="0.25">
      <c r="E385" s="4" t="s">
        <v>135</v>
      </c>
      <c r="F385" s="6">
        <v>43306.59</v>
      </c>
      <c r="H385" t="str">
        <f t="shared" ref="H385:I385" si="382">E383</f>
        <v>Fresh Foods Product 59</v>
      </c>
      <c r="I385">
        <f t="shared" si="382"/>
        <v>43533.78</v>
      </c>
    </row>
    <row r="386" spans="5:9" x14ac:dyDescent="0.25">
      <c r="E386" s="4" t="s">
        <v>642</v>
      </c>
      <c r="F386" s="6">
        <v>43300.42</v>
      </c>
      <c r="H386" t="str">
        <f t="shared" ref="H386:I386" si="383">E384</f>
        <v>Decor Product 688</v>
      </c>
      <c r="I386">
        <f t="shared" si="383"/>
        <v>43327.57</v>
      </c>
    </row>
    <row r="387" spans="5:9" x14ac:dyDescent="0.25">
      <c r="E387" s="4" t="s">
        <v>313</v>
      </c>
      <c r="F387" s="6">
        <v>43296.09</v>
      </c>
      <c r="H387" t="str">
        <f t="shared" ref="H387:I387" si="384">E385</f>
        <v>Beverages Product 283</v>
      </c>
      <c r="I387">
        <f t="shared" si="384"/>
        <v>43306.59</v>
      </c>
    </row>
    <row r="388" spans="5:9" x14ac:dyDescent="0.25">
      <c r="E388" s="4" t="s">
        <v>489</v>
      </c>
      <c r="F388" s="6">
        <v>42794.44</v>
      </c>
      <c r="H388" t="str">
        <f t="shared" ref="H388:I388" si="385">E386</f>
        <v>Men Product 606</v>
      </c>
      <c r="I388">
        <f t="shared" si="385"/>
        <v>43300.42</v>
      </c>
    </row>
    <row r="389" spans="5:9" x14ac:dyDescent="0.25">
      <c r="E389" s="4" t="s">
        <v>686</v>
      </c>
      <c r="F389" s="6">
        <v>42696.77</v>
      </c>
      <c r="H389" t="str">
        <f t="shared" ref="H389:I389" si="386">E387</f>
        <v>Fresh Foods Product 738</v>
      </c>
      <c r="I389">
        <f t="shared" si="386"/>
        <v>43296.09</v>
      </c>
    </row>
    <row r="390" spans="5:9" x14ac:dyDescent="0.25">
      <c r="E390" s="4" t="s">
        <v>843</v>
      </c>
      <c r="F390" s="6">
        <v>42673.06</v>
      </c>
      <c r="H390" t="str">
        <f t="shared" ref="H390:I390" si="387">E388</f>
        <v>Kitchen Product 499</v>
      </c>
      <c r="I390">
        <f t="shared" si="387"/>
        <v>42794.44</v>
      </c>
    </row>
    <row r="391" spans="5:9" x14ac:dyDescent="0.25">
      <c r="E391" s="4" t="s">
        <v>437</v>
      </c>
      <c r="F391" s="6">
        <v>42480.67</v>
      </c>
      <c r="H391" t="str">
        <f t="shared" ref="H391:I391" si="388">E389</f>
        <v>Phones Product 433</v>
      </c>
      <c r="I391">
        <f t="shared" si="388"/>
        <v>42696.77</v>
      </c>
    </row>
    <row r="392" spans="5:9" x14ac:dyDescent="0.25">
      <c r="E392" s="4" t="s">
        <v>500</v>
      </c>
      <c r="F392" s="6">
        <v>42332.3</v>
      </c>
      <c r="H392" t="str">
        <f t="shared" ref="H392:I392" si="389">E390</f>
        <v>Women Product 616</v>
      </c>
      <c r="I392">
        <f t="shared" si="389"/>
        <v>42673.06</v>
      </c>
    </row>
    <row r="393" spans="5:9" x14ac:dyDescent="0.25">
      <c r="E393" s="4" t="s">
        <v>120</v>
      </c>
      <c r="F393" s="6">
        <v>42199.78</v>
      </c>
      <c r="H393" t="str">
        <f t="shared" ref="H393:I393" si="390">E391</f>
        <v>Kids Product 690</v>
      </c>
      <c r="I393">
        <f t="shared" si="390"/>
        <v>42480.67</v>
      </c>
    </row>
    <row r="394" spans="5:9" x14ac:dyDescent="0.25">
      <c r="E394" s="4" t="s">
        <v>218</v>
      </c>
      <c r="F394" s="6">
        <v>42160</v>
      </c>
      <c r="H394" t="str">
        <f t="shared" ref="H394:I394" si="391">E392</f>
        <v>Kitchen Product 597</v>
      </c>
      <c r="I394">
        <f t="shared" si="391"/>
        <v>42332.3</v>
      </c>
    </row>
    <row r="395" spans="5:9" x14ac:dyDescent="0.25">
      <c r="E395" s="4" t="s">
        <v>102</v>
      </c>
      <c r="F395" s="6">
        <v>42120.38</v>
      </c>
      <c r="H395" t="str">
        <f t="shared" ref="H395:I395" si="392">E393</f>
        <v>Accessories Product 81</v>
      </c>
      <c r="I395">
        <f t="shared" si="392"/>
        <v>42199.78</v>
      </c>
    </row>
    <row r="396" spans="5:9" x14ac:dyDescent="0.25">
      <c r="E396" s="4" t="s">
        <v>761</v>
      </c>
      <c r="F396" s="6">
        <v>41796.879999999997</v>
      </c>
      <c r="H396" t="str">
        <f t="shared" ref="H396:I396" si="393">E394</f>
        <v>Decor Product 495</v>
      </c>
      <c r="I396">
        <f t="shared" si="393"/>
        <v>42160</v>
      </c>
    </row>
    <row r="397" spans="5:9" x14ac:dyDescent="0.25">
      <c r="E397" s="4" t="s">
        <v>653</v>
      </c>
      <c r="F397" s="6">
        <v>41706.720000000001</v>
      </c>
      <c r="H397" t="str">
        <f t="shared" ref="H397:I397" si="394">E395</f>
        <v>Accessories Product 556</v>
      </c>
      <c r="I397">
        <f t="shared" si="394"/>
        <v>42120.38</v>
      </c>
    </row>
    <row r="398" spans="5:9" x14ac:dyDescent="0.25">
      <c r="E398" s="4" t="s">
        <v>720</v>
      </c>
      <c r="F398" s="6">
        <v>41584.300000000003</v>
      </c>
      <c r="H398" t="str">
        <f t="shared" ref="H398:I398" si="395">E396</f>
        <v>Snacks Product 444</v>
      </c>
      <c r="I398">
        <f t="shared" si="395"/>
        <v>41796.879999999997</v>
      </c>
    </row>
    <row r="399" spans="5:9" x14ac:dyDescent="0.25">
      <c r="E399" s="4" t="s">
        <v>608</v>
      </c>
      <c r="F399" s="6">
        <v>41580.92</v>
      </c>
      <c r="H399" t="str">
        <f t="shared" ref="H399:I399" si="396">E397</f>
        <v>Men Product 767</v>
      </c>
      <c r="I399">
        <f t="shared" si="396"/>
        <v>41706.720000000001</v>
      </c>
    </row>
    <row r="400" spans="5:9" x14ac:dyDescent="0.25">
      <c r="E400" s="4" t="s">
        <v>353</v>
      </c>
      <c r="F400" s="6">
        <v>41551.67</v>
      </c>
      <c r="H400" t="str">
        <f t="shared" ref="H400:I400" si="397">E398</f>
        <v>Phones Product 760</v>
      </c>
      <c r="I400">
        <f t="shared" si="397"/>
        <v>41584.300000000003</v>
      </c>
    </row>
    <row r="401" spans="5:9" x14ac:dyDescent="0.25">
      <c r="E401" s="4" t="s">
        <v>863</v>
      </c>
      <c r="F401" s="6">
        <v>41479.58</v>
      </c>
      <c r="H401" t="str">
        <f t="shared" ref="H401:I401" si="398">E399</f>
        <v>Men Product 260</v>
      </c>
      <c r="I401">
        <f t="shared" si="398"/>
        <v>41580.92</v>
      </c>
    </row>
    <row r="402" spans="5:9" x14ac:dyDescent="0.25">
      <c r="E402" s="4" t="s">
        <v>682</v>
      </c>
      <c r="F402" s="6">
        <v>41149.75</v>
      </c>
      <c r="H402" t="str">
        <f t="shared" ref="H402:I402" si="399">E400</f>
        <v>Furniture Product 519</v>
      </c>
      <c r="I402">
        <f t="shared" si="399"/>
        <v>41551.67</v>
      </c>
    </row>
    <row r="403" spans="5:9" x14ac:dyDescent="0.25">
      <c r="E403" s="4" t="s">
        <v>136</v>
      </c>
      <c r="F403" s="6">
        <v>41024.82</v>
      </c>
      <c r="H403" t="str">
        <f t="shared" ref="H403:I403" si="400">E401</f>
        <v>Women Product 793</v>
      </c>
      <c r="I403">
        <f t="shared" si="400"/>
        <v>41479.58</v>
      </c>
    </row>
    <row r="404" spans="5:9" x14ac:dyDescent="0.25">
      <c r="E404" s="4" t="s">
        <v>277</v>
      </c>
      <c r="F404" s="6">
        <v>40638.93</v>
      </c>
      <c r="H404" t="str">
        <f t="shared" ref="H404:I404" si="401">E402</f>
        <v>Phones Product 418</v>
      </c>
      <c r="I404">
        <f t="shared" si="401"/>
        <v>41149.75</v>
      </c>
    </row>
    <row r="405" spans="5:9" x14ac:dyDescent="0.25">
      <c r="E405" s="4" t="s">
        <v>637</v>
      </c>
      <c r="F405" s="6">
        <v>40588.68</v>
      </c>
      <c r="H405" t="str">
        <f t="shared" ref="H405:I405" si="402">E403</f>
        <v>Beverages Product 287</v>
      </c>
      <c r="I405">
        <f t="shared" si="402"/>
        <v>41024.82</v>
      </c>
    </row>
    <row r="406" spans="5:9" x14ac:dyDescent="0.25">
      <c r="E406" s="4" t="s">
        <v>523</v>
      </c>
      <c r="F406" s="6">
        <v>40496.199999999997</v>
      </c>
      <c r="H406" t="str">
        <f t="shared" ref="H406:I406" si="403">E404</f>
        <v>Fresh Foods Product 443</v>
      </c>
      <c r="I406">
        <f t="shared" si="403"/>
        <v>40638.93</v>
      </c>
    </row>
    <row r="407" spans="5:9" x14ac:dyDescent="0.25">
      <c r="E407" s="4" t="s">
        <v>194</v>
      </c>
      <c r="F407" s="6">
        <v>40445.769999999997</v>
      </c>
      <c r="H407" t="str">
        <f t="shared" ref="H407:I407" si="404">E405</f>
        <v>Men Product 540</v>
      </c>
      <c r="I407">
        <f t="shared" si="404"/>
        <v>40588.68</v>
      </c>
    </row>
    <row r="408" spans="5:9" x14ac:dyDescent="0.25">
      <c r="E408" s="4" t="s">
        <v>217</v>
      </c>
      <c r="F408" s="6">
        <v>40154.980000000003</v>
      </c>
      <c r="H408" t="str">
        <f t="shared" ref="H408:I408" si="405">E406</f>
        <v>Laptops Product 108</v>
      </c>
      <c r="I408">
        <f t="shared" si="405"/>
        <v>40496.199999999997</v>
      </c>
    </row>
    <row r="409" spans="5:9" x14ac:dyDescent="0.25">
      <c r="E409" s="4" t="s">
        <v>201</v>
      </c>
      <c r="F409" s="6">
        <v>40015.54</v>
      </c>
      <c r="H409" t="str">
        <f t="shared" ref="H409:I409" si="406">E407</f>
        <v>Decor Product 23</v>
      </c>
      <c r="I409">
        <f t="shared" si="406"/>
        <v>40445.769999999997</v>
      </c>
    </row>
    <row r="410" spans="5:9" x14ac:dyDescent="0.25">
      <c r="E410" s="4" t="s">
        <v>776</v>
      </c>
      <c r="F410" s="6">
        <v>39774.949999999997</v>
      </c>
      <c r="H410" t="str">
        <f t="shared" ref="H410:I410" si="407">E408</f>
        <v>Decor Product 487</v>
      </c>
      <c r="I410">
        <f t="shared" si="407"/>
        <v>40154.980000000003</v>
      </c>
    </row>
    <row r="411" spans="5:9" x14ac:dyDescent="0.25">
      <c r="E411" s="4" t="s">
        <v>542</v>
      </c>
      <c r="F411" s="6">
        <v>39636.39</v>
      </c>
      <c r="H411" t="str">
        <f t="shared" ref="H411:I411" si="408">E409</f>
        <v>Decor Product 281</v>
      </c>
      <c r="I411">
        <f t="shared" si="408"/>
        <v>40015.54</v>
      </c>
    </row>
    <row r="412" spans="5:9" x14ac:dyDescent="0.25">
      <c r="E412" s="4" t="s">
        <v>209</v>
      </c>
      <c r="F412" s="6">
        <v>39559.620000000003</v>
      </c>
      <c r="H412" t="str">
        <f t="shared" ref="H412:I412" si="409">E410</f>
        <v>Snacks Product 631</v>
      </c>
      <c r="I412">
        <f t="shared" si="409"/>
        <v>39774.949999999997</v>
      </c>
    </row>
    <row r="413" spans="5:9" x14ac:dyDescent="0.25">
      <c r="E413" s="4" t="s">
        <v>644</v>
      </c>
      <c r="F413" s="6">
        <v>39282.53</v>
      </c>
      <c r="H413" t="str">
        <f t="shared" ref="H413:I413" si="410">E411</f>
        <v>Laptops Product 284</v>
      </c>
      <c r="I413">
        <f t="shared" si="410"/>
        <v>39636.39</v>
      </c>
    </row>
    <row r="414" spans="5:9" x14ac:dyDescent="0.25">
      <c r="E414" s="4" t="s">
        <v>216</v>
      </c>
      <c r="F414" s="6">
        <v>39274.28</v>
      </c>
      <c r="H414" t="str">
        <f t="shared" ref="H414:I414" si="411">E412</f>
        <v>Decor Product 374</v>
      </c>
      <c r="I414">
        <f t="shared" si="411"/>
        <v>39559.620000000003</v>
      </c>
    </row>
    <row r="415" spans="5:9" x14ac:dyDescent="0.25">
      <c r="E415" s="4" t="s">
        <v>550</v>
      </c>
      <c r="F415" s="6">
        <v>38847.75</v>
      </c>
      <c r="H415" t="str">
        <f t="shared" ref="H415:I415" si="412">E413</f>
        <v>Men Product 634</v>
      </c>
      <c r="I415">
        <f t="shared" si="412"/>
        <v>39282.53</v>
      </c>
    </row>
    <row r="416" spans="5:9" x14ac:dyDescent="0.25">
      <c r="E416" s="4" t="s">
        <v>154</v>
      </c>
      <c r="F416" s="6">
        <v>38650.69</v>
      </c>
      <c r="H416" t="str">
        <f t="shared" ref="H416:I416" si="413">E414</f>
        <v>Decor Product 456</v>
      </c>
      <c r="I416">
        <f t="shared" si="413"/>
        <v>39274.28</v>
      </c>
    </row>
    <row r="417" spans="5:9" x14ac:dyDescent="0.25">
      <c r="E417" s="4" t="s">
        <v>759</v>
      </c>
      <c r="F417" s="6">
        <v>38648.86</v>
      </c>
      <c r="H417" t="str">
        <f t="shared" ref="H417:I417" si="414">E415</f>
        <v>Laptops Product 345</v>
      </c>
      <c r="I417">
        <f t="shared" si="414"/>
        <v>38847.75</v>
      </c>
    </row>
    <row r="418" spans="5:9" x14ac:dyDescent="0.25">
      <c r="E418" s="4" t="s">
        <v>724</v>
      </c>
      <c r="F418" s="6">
        <v>38557.79</v>
      </c>
      <c r="H418" t="str">
        <f t="shared" ref="H418:I418" si="415">E416</f>
        <v>Beverages Product 506</v>
      </c>
      <c r="I418">
        <f t="shared" si="415"/>
        <v>38650.69</v>
      </c>
    </row>
    <row r="419" spans="5:9" x14ac:dyDescent="0.25">
      <c r="E419" s="4" t="s">
        <v>710</v>
      </c>
      <c r="F419" s="6">
        <v>38535.199999999997</v>
      </c>
      <c r="H419" t="str">
        <f t="shared" ref="H419:I419" si="416">E417</f>
        <v>Snacks Product 427</v>
      </c>
      <c r="I419">
        <f t="shared" si="416"/>
        <v>38648.86</v>
      </c>
    </row>
    <row r="420" spans="5:9" x14ac:dyDescent="0.25">
      <c r="E420" s="4" t="s">
        <v>361</v>
      </c>
      <c r="F420" s="6">
        <v>38220.46</v>
      </c>
      <c r="H420" t="str">
        <f t="shared" ref="H420:I420" si="417">E418</f>
        <v>Snacks Product 107</v>
      </c>
      <c r="I420">
        <f t="shared" si="417"/>
        <v>38557.79</v>
      </c>
    </row>
    <row r="421" spans="5:9" x14ac:dyDescent="0.25">
      <c r="E421" s="4" t="s">
        <v>696</v>
      </c>
      <c r="F421" s="6">
        <v>38020.559999999998</v>
      </c>
      <c r="H421" t="str">
        <f t="shared" ref="H421:I421" si="418">E419</f>
        <v>Phones Product 648</v>
      </c>
      <c r="I421">
        <f t="shared" si="418"/>
        <v>38535.199999999997</v>
      </c>
    </row>
    <row r="422" spans="5:9" x14ac:dyDescent="0.25">
      <c r="E422" s="4" t="s">
        <v>396</v>
      </c>
      <c r="F422" s="6">
        <v>37815.9</v>
      </c>
      <c r="H422" t="str">
        <f t="shared" ref="H422:I422" si="419">E420</f>
        <v>Furniture Product 608</v>
      </c>
      <c r="I422">
        <f t="shared" si="419"/>
        <v>38220.46</v>
      </c>
    </row>
    <row r="423" spans="5:9" x14ac:dyDescent="0.25">
      <c r="E423" s="4" t="s">
        <v>272</v>
      </c>
      <c r="F423" s="6">
        <v>37262.160000000003</v>
      </c>
      <c r="H423" t="str">
        <f t="shared" ref="H423:I423" si="420">E421</f>
        <v>Phones Product 522</v>
      </c>
      <c r="I423">
        <f t="shared" si="420"/>
        <v>38020.559999999998</v>
      </c>
    </row>
    <row r="424" spans="5:9" x14ac:dyDescent="0.25">
      <c r="E424" s="4" t="s">
        <v>613</v>
      </c>
      <c r="F424" s="6">
        <v>37133.22</v>
      </c>
      <c r="H424" t="str">
        <f t="shared" ref="H424:I424" si="421">E422</f>
        <v>Kids Product 292</v>
      </c>
      <c r="I424">
        <f t="shared" si="421"/>
        <v>37815.9</v>
      </c>
    </row>
    <row r="425" spans="5:9" x14ac:dyDescent="0.25">
      <c r="E425" s="4" t="s">
        <v>311</v>
      </c>
      <c r="F425" s="6">
        <v>36945.75</v>
      </c>
      <c r="H425" t="str">
        <f t="shared" ref="H425:I425" si="422">E423</f>
        <v>Fresh Foods Product 389</v>
      </c>
      <c r="I425">
        <f t="shared" si="422"/>
        <v>37262.160000000003</v>
      </c>
    </row>
    <row r="426" spans="5:9" x14ac:dyDescent="0.25">
      <c r="E426" s="4" t="s">
        <v>407</v>
      </c>
      <c r="F426" s="6">
        <v>36871.29</v>
      </c>
      <c r="H426" t="str">
        <f t="shared" ref="H426:I426" si="423">E424</f>
        <v>Men Product 332</v>
      </c>
      <c r="I426">
        <f t="shared" si="423"/>
        <v>37133.22</v>
      </c>
    </row>
    <row r="427" spans="5:9" x14ac:dyDescent="0.25">
      <c r="E427" s="4" t="s">
        <v>453</v>
      </c>
      <c r="F427" s="6">
        <v>36847.96</v>
      </c>
      <c r="H427" t="str">
        <f t="shared" ref="H427:I427" si="424">E425</f>
        <v>Fresh Foods Product 721</v>
      </c>
      <c r="I427">
        <f t="shared" si="424"/>
        <v>36945.75</v>
      </c>
    </row>
    <row r="428" spans="5:9" x14ac:dyDescent="0.25">
      <c r="E428" s="4" t="s">
        <v>592</v>
      </c>
      <c r="F428" s="6">
        <v>36840.379999999997</v>
      </c>
      <c r="H428" t="str">
        <f t="shared" ref="H428:I428" si="425">E426</f>
        <v>Kids Product 393</v>
      </c>
      <c r="I428">
        <f t="shared" si="425"/>
        <v>36871.29</v>
      </c>
    </row>
    <row r="429" spans="5:9" x14ac:dyDescent="0.25">
      <c r="E429" s="4" t="s">
        <v>442</v>
      </c>
      <c r="F429" s="6">
        <v>36529.67</v>
      </c>
      <c r="H429" t="str">
        <f t="shared" ref="H429:I429" si="426">E427</f>
        <v>Kitchen Product 145</v>
      </c>
      <c r="I429">
        <f t="shared" si="426"/>
        <v>36847.96</v>
      </c>
    </row>
    <row r="430" spans="5:9" x14ac:dyDescent="0.25">
      <c r="E430" s="4" t="s">
        <v>586</v>
      </c>
      <c r="F430" s="6">
        <v>36378.47</v>
      </c>
      <c r="H430" t="str">
        <f t="shared" ref="H430:I430" si="427">E428</f>
        <v>Laptops Product 95</v>
      </c>
      <c r="I430">
        <f t="shared" si="427"/>
        <v>36840.379999999997</v>
      </c>
    </row>
    <row r="431" spans="5:9" x14ac:dyDescent="0.25">
      <c r="E431" s="4" t="s">
        <v>841</v>
      </c>
      <c r="F431" s="6">
        <v>36325.339999999997</v>
      </c>
      <c r="H431" t="str">
        <f t="shared" ref="H431:I431" si="428">E429</f>
        <v>Kids Product 766</v>
      </c>
      <c r="I431">
        <f t="shared" si="428"/>
        <v>36529.67</v>
      </c>
    </row>
    <row r="432" spans="5:9" x14ac:dyDescent="0.25">
      <c r="E432" s="4" t="s">
        <v>676</v>
      </c>
      <c r="F432" s="6">
        <v>36305.1</v>
      </c>
      <c r="H432" t="str">
        <f t="shared" ref="H432:I432" si="429">E430</f>
        <v>Laptops Product 745</v>
      </c>
      <c r="I432">
        <f t="shared" si="429"/>
        <v>36378.47</v>
      </c>
    </row>
    <row r="433" spans="5:9" x14ac:dyDescent="0.25">
      <c r="E433" s="4" t="s">
        <v>115</v>
      </c>
      <c r="F433" s="6">
        <v>36295.629999999997</v>
      </c>
      <c r="H433" t="str">
        <f t="shared" ref="H433:I433" si="430">E431</f>
        <v>Women Product 587</v>
      </c>
      <c r="I433">
        <f t="shared" si="430"/>
        <v>36325.339999999997</v>
      </c>
    </row>
    <row r="434" spans="5:9" x14ac:dyDescent="0.25">
      <c r="E434" s="4" t="s">
        <v>86</v>
      </c>
      <c r="F434" s="6">
        <v>36266.559999999998</v>
      </c>
      <c r="H434" t="str">
        <f t="shared" ref="H434:I434" si="431">E432</f>
        <v>Phones Product 371</v>
      </c>
      <c r="I434">
        <f t="shared" si="431"/>
        <v>36305.1</v>
      </c>
    </row>
    <row r="435" spans="5:9" x14ac:dyDescent="0.25">
      <c r="E435" s="4" t="s">
        <v>297</v>
      </c>
      <c r="F435" s="6">
        <v>36126.910000000003</v>
      </c>
      <c r="H435" t="str">
        <f t="shared" ref="H435:I435" si="432">E433</f>
        <v>Accessories Product 741</v>
      </c>
      <c r="I435">
        <f t="shared" si="432"/>
        <v>36295.629999999997</v>
      </c>
    </row>
    <row r="436" spans="5:9" x14ac:dyDescent="0.25">
      <c r="E436" s="4" t="s">
        <v>714</v>
      </c>
      <c r="F436" s="6">
        <v>36090.949999999997</v>
      </c>
      <c r="H436" t="str">
        <f t="shared" ref="H436:I436" si="433">E434</f>
        <v>Accessories Product 319</v>
      </c>
      <c r="I436">
        <f t="shared" si="433"/>
        <v>36266.559999999998</v>
      </c>
    </row>
    <row r="437" spans="5:9" x14ac:dyDescent="0.25">
      <c r="E437" s="4" t="s">
        <v>521</v>
      </c>
      <c r="F437" s="6">
        <v>35917.86</v>
      </c>
      <c r="H437" t="str">
        <f t="shared" ref="H437:I437" si="434">E435</f>
        <v>Fresh Foods Product 643</v>
      </c>
      <c r="I437">
        <f t="shared" si="434"/>
        <v>36126.910000000003</v>
      </c>
    </row>
    <row r="438" spans="5:9" x14ac:dyDescent="0.25">
      <c r="E438" s="4" t="s">
        <v>404</v>
      </c>
      <c r="F438" s="6">
        <v>35893.65</v>
      </c>
      <c r="H438" t="str">
        <f t="shared" ref="H438:I438" si="435">E436</f>
        <v>Phones Product 72</v>
      </c>
      <c r="I438">
        <f t="shared" si="435"/>
        <v>36090.949999999997</v>
      </c>
    </row>
    <row r="439" spans="5:9" x14ac:dyDescent="0.25">
      <c r="E439" s="4" t="s">
        <v>281</v>
      </c>
      <c r="F439" s="6">
        <v>35681.379999999997</v>
      </c>
      <c r="H439" t="str">
        <f t="shared" ref="H439:I439" si="436">E437</f>
        <v>Kitchen Product 93</v>
      </c>
      <c r="I439">
        <f t="shared" si="436"/>
        <v>35917.86</v>
      </c>
    </row>
    <row r="440" spans="5:9" x14ac:dyDescent="0.25">
      <c r="E440" s="4" t="s">
        <v>140</v>
      </c>
      <c r="F440" s="6">
        <v>35565.81</v>
      </c>
      <c r="H440" t="str">
        <f t="shared" ref="H440:I440" si="437">E438</f>
        <v>Kids Product 355</v>
      </c>
      <c r="I440">
        <f t="shared" si="437"/>
        <v>35893.65</v>
      </c>
    </row>
    <row r="441" spans="5:9" x14ac:dyDescent="0.25">
      <c r="E441" s="4" t="s">
        <v>689</v>
      </c>
      <c r="F441" s="6">
        <v>35455.53</v>
      </c>
      <c r="H441" t="str">
        <f t="shared" ref="H441:I441" si="438">E439</f>
        <v>Fresh Foods Product 471</v>
      </c>
      <c r="I441">
        <f t="shared" si="438"/>
        <v>35681.379999999997</v>
      </c>
    </row>
    <row r="442" spans="5:9" x14ac:dyDescent="0.25">
      <c r="E442" s="4" t="s">
        <v>181</v>
      </c>
      <c r="F442" s="6">
        <v>35348.76</v>
      </c>
      <c r="H442" t="str">
        <f t="shared" ref="H442:I442" si="439">E440</f>
        <v>Beverages Product 312</v>
      </c>
      <c r="I442">
        <f t="shared" si="439"/>
        <v>35565.81</v>
      </c>
    </row>
    <row r="443" spans="5:9" x14ac:dyDescent="0.25">
      <c r="E443" s="4" t="s">
        <v>90</v>
      </c>
      <c r="F443" s="6">
        <v>35278.51</v>
      </c>
      <c r="H443" t="str">
        <f t="shared" ref="H443:I443" si="440">E441</f>
        <v>Phones Product 448</v>
      </c>
      <c r="I443">
        <f t="shared" si="440"/>
        <v>35455.53</v>
      </c>
    </row>
    <row r="444" spans="5:9" x14ac:dyDescent="0.25">
      <c r="E444" s="4" t="s">
        <v>320</v>
      </c>
      <c r="F444" s="6">
        <v>35099.620000000003</v>
      </c>
      <c r="H444" t="str">
        <f t="shared" ref="H444:I444" si="441">E442</f>
        <v>Beverages Product 772</v>
      </c>
      <c r="I444">
        <f t="shared" si="441"/>
        <v>35348.76</v>
      </c>
    </row>
    <row r="445" spans="5:9" x14ac:dyDescent="0.25">
      <c r="E445" s="4" t="s">
        <v>226</v>
      </c>
      <c r="F445" s="6">
        <v>35070.03</v>
      </c>
      <c r="H445" t="str">
        <f t="shared" ref="H445:I445" si="442">E443</f>
        <v>Accessories Product 370</v>
      </c>
      <c r="I445">
        <f t="shared" si="442"/>
        <v>35278.51</v>
      </c>
    </row>
    <row r="446" spans="5:9" x14ac:dyDescent="0.25">
      <c r="E446" s="4" t="s">
        <v>736</v>
      </c>
      <c r="F446" s="6">
        <v>35034.54</v>
      </c>
      <c r="H446" t="str">
        <f t="shared" ref="H446:I446" si="443">E444</f>
        <v>Fresh Foods Product 90</v>
      </c>
      <c r="I446">
        <f t="shared" si="443"/>
        <v>35099.620000000003</v>
      </c>
    </row>
    <row r="447" spans="5:9" x14ac:dyDescent="0.25">
      <c r="E447" s="4" t="s">
        <v>859</v>
      </c>
      <c r="F447" s="6">
        <v>34996.69</v>
      </c>
      <c r="H447" t="str">
        <f t="shared" ref="H447:I447" si="444">E445</f>
        <v>Decor Product 581</v>
      </c>
      <c r="I447">
        <f t="shared" si="444"/>
        <v>35070.03</v>
      </c>
    </row>
    <row r="448" spans="5:9" x14ac:dyDescent="0.25">
      <c r="E448" s="4" t="s">
        <v>122</v>
      </c>
      <c r="F448" s="6">
        <v>34972.6</v>
      </c>
      <c r="H448" t="str">
        <f t="shared" ref="H448:I448" si="445">E446</f>
        <v>Snacks Product 222</v>
      </c>
      <c r="I448">
        <f t="shared" si="445"/>
        <v>35034.54</v>
      </c>
    </row>
    <row r="449" spans="5:9" x14ac:dyDescent="0.25">
      <c r="E449" s="4" t="s">
        <v>695</v>
      </c>
      <c r="F449" s="6">
        <v>34916.769999999997</v>
      </c>
      <c r="H449" t="str">
        <f t="shared" ref="H449:I449" si="446">E447</f>
        <v>Women Product 753</v>
      </c>
      <c r="I449">
        <f t="shared" si="446"/>
        <v>34996.69</v>
      </c>
    </row>
    <row r="450" spans="5:9" x14ac:dyDescent="0.25">
      <c r="E450" s="4" t="s">
        <v>415</v>
      </c>
      <c r="F450" s="6">
        <v>34573.69</v>
      </c>
      <c r="H450" t="str">
        <f t="shared" ref="H450:I450" si="447">E448</f>
        <v>Accessories Product 9</v>
      </c>
      <c r="I450">
        <f t="shared" si="447"/>
        <v>34972.6</v>
      </c>
    </row>
    <row r="451" spans="5:9" x14ac:dyDescent="0.25">
      <c r="E451" s="4" t="s">
        <v>826</v>
      </c>
      <c r="F451" s="6">
        <v>34140.06</v>
      </c>
      <c r="H451" t="str">
        <f t="shared" ref="H451:I451" si="448">E449</f>
        <v>Phones Product 52</v>
      </c>
      <c r="I451">
        <f t="shared" si="448"/>
        <v>34916.769999999997</v>
      </c>
    </row>
    <row r="452" spans="5:9" x14ac:dyDescent="0.25">
      <c r="E452" s="4" t="s">
        <v>464</v>
      </c>
      <c r="F452" s="6">
        <v>34119.599999999999</v>
      </c>
      <c r="H452" t="str">
        <f t="shared" ref="H452:I452" si="449">E450</f>
        <v>Kids Product 478</v>
      </c>
      <c r="I452">
        <f t="shared" si="449"/>
        <v>34573.69</v>
      </c>
    </row>
    <row r="453" spans="5:9" x14ac:dyDescent="0.25">
      <c r="E453" s="4" t="s">
        <v>750</v>
      </c>
      <c r="F453" s="6">
        <v>34119.26</v>
      </c>
      <c r="H453" t="str">
        <f t="shared" ref="H453:I453" si="450">E451</f>
        <v>Women Product 465</v>
      </c>
      <c r="I453">
        <f t="shared" si="450"/>
        <v>34140.06</v>
      </c>
    </row>
    <row r="454" spans="5:9" x14ac:dyDescent="0.25">
      <c r="E454" s="4" t="s">
        <v>557</v>
      </c>
      <c r="F454" s="6">
        <v>34018.39</v>
      </c>
      <c r="H454" t="str">
        <f t="shared" ref="H454:I454" si="451">E452</f>
        <v>Kitchen Product 248</v>
      </c>
      <c r="I454">
        <f t="shared" si="451"/>
        <v>34119.599999999999</v>
      </c>
    </row>
    <row r="455" spans="5:9" x14ac:dyDescent="0.25">
      <c r="E455" s="4" t="s">
        <v>463</v>
      </c>
      <c r="F455" s="6">
        <v>33277.96</v>
      </c>
      <c r="H455" t="str">
        <f t="shared" ref="H455:I455" si="452">E453</f>
        <v>Snacks Product 299</v>
      </c>
      <c r="I455">
        <f t="shared" si="452"/>
        <v>34119.26</v>
      </c>
    </row>
    <row r="456" spans="5:9" x14ac:dyDescent="0.25">
      <c r="E456" s="4" t="s">
        <v>781</v>
      </c>
      <c r="F456" s="6">
        <v>33223.71</v>
      </c>
      <c r="H456" t="str">
        <f t="shared" ref="H456:I456" si="453">E454</f>
        <v>Laptops Product 388</v>
      </c>
      <c r="I456">
        <f t="shared" si="453"/>
        <v>34018.39</v>
      </c>
    </row>
    <row r="457" spans="5:9" x14ac:dyDescent="0.25">
      <c r="E457" s="4" t="s">
        <v>827</v>
      </c>
      <c r="F457" s="6">
        <v>33206.959999999999</v>
      </c>
      <c r="H457" t="str">
        <f t="shared" ref="H457:I457" si="454">E455</f>
        <v>Kitchen Product 24</v>
      </c>
      <c r="I457">
        <f t="shared" si="454"/>
        <v>33277.96</v>
      </c>
    </row>
    <row r="458" spans="5:9" x14ac:dyDescent="0.25">
      <c r="E458" s="4" t="s">
        <v>845</v>
      </c>
      <c r="F458" s="6">
        <v>33144.54</v>
      </c>
      <c r="H458" t="str">
        <f t="shared" ref="H458:I458" si="455">E456</f>
        <v>Snacks Product 680</v>
      </c>
      <c r="I458">
        <f t="shared" si="455"/>
        <v>33223.71</v>
      </c>
    </row>
    <row r="459" spans="5:9" x14ac:dyDescent="0.25">
      <c r="E459" s="4" t="s">
        <v>310</v>
      </c>
      <c r="F459" s="6">
        <v>32944.720000000001</v>
      </c>
      <c r="H459" t="str">
        <f t="shared" ref="H459:I459" si="456">E457</f>
        <v>Women Product 477</v>
      </c>
      <c r="I459">
        <f t="shared" si="456"/>
        <v>33206.959999999999</v>
      </c>
    </row>
    <row r="460" spans="5:9" x14ac:dyDescent="0.25">
      <c r="E460" s="4" t="s">
        <v>338</v>
      </c>
      <c r="F460" s="6">
        <v>32939.72</v>
      </c>
      <c r="H460" t="str">
        <f t="shared" ref="H460:I460" si="457">E458</f>
        <v>Women Product 635</v>
      </c>
      <c r="I460">
        <f t="shared" si="457"/>
        <v>33144.54</v>
      </c>
    </row>
    <row r="461" spans="5:9" x14ac:dyDescent="0.25">
      <c r="E461" s="4" t="s">
        <v>754</v>
      </c>
      <c r="F461" s="6">
        <v>32909.089999999997</v>
      </c>
      <c r="H461" t="str">
        <f t="shared" ref="H461:I461" si="458">E459</f>
        <v>Fresh Foods Product 711</v>
      </c>
      <c r="I461">
        <f t="shared" si="458"/>
        <v>32944.720000000001</v>
      </c>
    </row>
    <row r="462" spans="5:9" x14ac:dyDescent="0.25">
      <c r="E462" s="4" t="s">
        <v>400</v>
      </c>
      <c r="F462" s="6">
        <v>32831.440000000002</v>
      </c>
      <c r="H462" t="str">
        <f t="shared" ref="H462:I462" si="459">E460</f>
        <v>Furniture Product 346</v>
      </c>
      <c r="I462">
        <f t="shared" si="459"/>
        <v>32939.72</v>
      </c>
    </row>
    <row r="463" spans="5:9" x14ac:dyDescent="0.25">
      <c r="E463" s="4" t="s">
        <v>707</v>
      </c>
      <c r="F463" s="6">
        <v>32631.55</v>
      </c>
      <c r="H463" t="str">
        <f t="shared" ref="H463:I463" si="460">E461</f>
        <v>Snacks Product 344</v>
      </c>
      <c r="I463">
        <f t="shared" si="460"/>
        <v>32909.089999999997</v>
      </c>
    </row>
    <row r="464" spans="5:9" x14ac:dyDescent="0.25">
      <c r="E464" s="4" t="s">
        <v>518</v>
      </c>
      <c r="F464" s="6">
        <v>32487.31</v>
      </c>
      <c r="H464" t="str">
        <f t="shared" ref="H464:I464" si="461">E462</f>
        <v>Kids Product 336</v>
      </c>
      <c r="I464">
        <f t="shared" si="461"/>
        <v>32831.440000000002</v>
      </c>
    </row>
    <row r="465" spans="5:9" x14ac:dyDescent="0.25">
      <c r="E465" s="4" t="s">
        <v>360</v>
      </c>
      <c r="F465" s="6">
        <v>32414.04</v>
      </c>
      <c r="H465" t="str">
        <f t="shared" ref="H465:I465" si="462">E463</f>
        <v>Phones Product 632</v>
      </c>
      <c r="I465">
        <f t="shared" si="462"/>
        <v>32631.55</v>
      </c>
    </row>
    <row r="466" spans="5:9" x14ac:dyDescent="0.25">
      <c r="E466" s="4" t="s">
        <v>552</v>
      </c>
      <c r="F466" s="6">
        <v>32396.33</v>
      </c>
      <c r="H466" t="str">
        <f t="shared" ref="H466:I466" si="463">E464</f>
        <v>Kitchen Product 80</v>
      </c>
      <c r="I466">
        <f t="shared" si="463"/>
        <v>32487.31</v>
      </c>
    </row>
    <row r="467" spans="5:9" x14ac:dyDescent="0.25">
      <c r="E467" s="4" t="s">
        <v>856</v>
      </c>
      <c r="F467" s="6">
        <v>32364.05</v>
      </c>
      <c r="H467" t="str">
        <f t="shared" ref="H467:I467" si="464">E465</f>
        <v>Furniture Product 600</v>
      </c>
      <c r="I467">
        <f t="shared" si="464"/>
        <v>32414.04</v>
      </c>
    </row>
    <row r="468" spans="5:9" x14ac:dyDescent="0.25">
      <c r="E468" s="4" t="s">
        <v>478</v>
      </c>
      <c r="F468" s="6">
        <v>31936.87</v>
      </c>
      <c r="H468" t="str">
        <f t="shared" ref="H468:I468" si="465">E466</f>
        <v>Laptops Product 349</v>
      </c>
      <c r="I468">
        <f t="shared" si="465"/>
        <v>32396.33</v>
      </c>
    </row>
    <row r="469" spans="5:9" x14ac:dyDescent="0.25">
      <c r="E469" s="4" t="s">
        <v>516</v>
      </c>
      <c r="F469" s="6">
        <v>31583.08</v>
      </c>
      <c r="H469" t="str">
        <f t="shared" ref="H469:I469" si="466">E467</f>
        <v>Women Product 723</v>
      </c>
      <c r="I469">
        <f t="shared" si="466"/>
        <v>32364.05</v>
      </c>
    </row>
    <row r="470" spans="5:9" x14ac:dyDescent="0.25">
      <c r="E470" s="4" t="s">
        <v>758</v>
      </c>
      <c r="F470" s="6">
        <v>31564.37</v>
      </c>
      <c r="H470" t="str">
        <f t="shared" ref="H470:I470" si="467">E468</f>
        <v>Kitchen Product 414</v>
      </c>
      <c r="I470">
        <f t="shared" si="467"/>
        <v>31936.87</v>
      </c>
    </row>
    <row r="471" spans="5:9" x14ac:dyDescent="0.25">
      <c r="E471" s="4" t="s">
        <v>219</v>
      </c>
      <c r="F471" s="6">
        <v>31155.07</v>
      </c>
      <c r="H471" t="str">
        <f t="shared" ref="H471:I471" si="468">E469</f>
        <v>Kitchen Product 786</v>
      </c>
      <c r="I471">
        <f t="shared" si="468"/>
        <v>31583.08</v>
      </c>
    </row>
    <row r="472" spans="5:9" x14ac:dyDescent="0.25">
      <c r="E472" s="4" t="s">
        <v>812</v>
      </c>
      <c r="F472" s="6">
        <v>31127.79</v>
      </c>
      <c r="H472" t="str">
        <f t="shared" ref="H472:I472" si="469">E470</f>
        <v>Snacks Product 422</v>
      </c>
      <c r="I472">
        <f t="shared" si="469"/>
        <v>31564.37</v>
      </c>
    </row>
    <row r="473" spans="5:9" x14ac:dyDescent="0.25">
      <c r="E473" s="4" t="s">
        <v>434</v>
      </c>
      <c r="F473" s="6">
        <v>31068.79</v>
      </c>
      <c r="H473" t="str">
        <f t="shared" ref="H473:I473" si="470">E471</f>
        <v>Decor Product 497</v>
      </c>
      <c r="I473">
        <f t="shared" si="470"/>
        <v>31155.07</v>
      </c>
    </row>
    <row r="474" spans="5:9" x14ac:dyDescent="0.25">
      <c r="E474" s="4" t="s">
        <v>534</v>
      </c>
      <c r="F474" s="6">
        <v>31021.119999999999</v>
      </c>
      <c r="H474" t="str">
        <f t="shared" ref="H474:I474" si="471">E472</f>
        <v>Women Product 272</v>
      </c>
      <c r="I474">
        <f t="shared" si="471"/>
        <v>31127.79</v>
      </c>
    </row>
    <row r="475" spans="5:9" x14ac:dyDescent="0.25">
      <c r="E475" s="4" t="s">
        <v>231</v>
      </c>
      <c r="F475" s="6">
        <v>30975.25</v>
      </c>
      <c r="H475" t="str">
        <f t="shared" ref="H475:I475" si="472">E473</f>
        <v>Kids Product 675</v>
      </c>
      <c r="I475">
        <f t="shared" si="472"/>
        <v>31068.79</v>
      </c>
    </row>
    <row r="476" spans="5:9" x14ac:dyDescent="0.25">
      <c r="E476" s="4" t="s">
        <v>788</v>
      </c>
      <c r="F476" s="6">
        <v>30517.37</v>
      </c>
      <c r="H476" t="str">
        <f t="shared" ref="H476:I476" si="473">E474</f>
        <v>Laptops Product 177</v>
      </c>
      <c r="I476">
        <f t="shared" si="473"/>
        <v>31021.119999999999</v>
      </c>
    </row>
    <row r="477" spans="5:9" x14ac:dyDescent="0.25">
      <c r="E477" s="4" t="s">
        <v>678</v>
      </c>
      <c r="F477" s="6">
        <v>30314.34</v>
      </c>
      <c r="H477" t="str">
        <f t="shared" ref="H477:I477" si="474">E475</f>
        <v>Decor Product 669</v>
      </c>
      <c r="I477">
        <f t="shared" si="474"/>
        <v>30975.25</v>
      </c>
    </row>
    <row r="478" spans="5:9" x14ac:dyDescent="0.25">
      <c r="E478" s="4" t="s">
        <v>307</v>
      </c>
      <c r="F478" s="6">
        <v>30295.43</v>
      </c>
      <c r="H478" t="str">
        <f t="shared" ref="H478:I478" si="475">E476</f>
        <v>Snacks Product 763</v>
      </c>
      <c r="I478">
        <f t="shared" si="475"/>
        <v>30517.37</v>
      </c>
    </row>
    <row r="479" spans="5:9" x14ac:dyDescent="0.25">
      <c r="E479" s="4" t="s">
        <v>411</v>
      </c>
      <c r="F479" s="6">
        <v>30240.06</v>
      </c>
      <c r="H479" t="str">
        <f t="shared" ref="H479:I479" si="476">E477</f>
        <v>Phones Product 382</v>
      </c>
      <c r="I479">
        <f t="shared" si="476"/>
        <v>30314.34</v>
      </c>
    </row>
    <row r="480" spans="5:9" x14ac:dyDescent="0.25">
      <c r="E480" s="4" t="s">
        <v>385</v>
      </c>
      <c r="F480" s="6">
        <v>30155.17</v>
      </c>
      <c r="H480" t="str">
        <f t="shared" ref="H480:I480" si="477">E478</f>
        <v>Fresh Foods Product 694</v>
      </c>
      <c r="I480">
        <f t="shared" si="477"/>
        <v>30295.43</v>
      </c>
    </row>
    <row r="481" spans="5:9" x14ac:dyDescent="0.25">
      <c r="E481" s="4" t="s">
        <v>786</v>
      </c>
      <c r="F481" s="6">
        <v>30034.98</v>
      </c>
      <c r="H481" t="str">
        <f t="shared" ref="H481:I481" si="478">E479</f>
        <v>Kids Product 460</v>
      </c>
      <c r="I481">
        <f t="shared" si="478"/>
        <v>30240.06</v>
      </c>
    </row>
    <row r="482" spans="5:9" x14ac:dyDescent="0.25">
      <c r="E482" s="4" t="s">
        <v>593</v>
      </c>
      <c r="F482" s="6">
        <v>29847.86</v>
      </c>
      <c r="H482" t="str">
        <f t="shared" ref="H482:I482" si="479">E480</f>
        <v>Kids Product 154</v>
      </c>
      <c r="I482">
        <f t="shared" si="479"/>
        <v>30155.17</v>
      </c>
    </row>
    <row r="483" spans="5:9" x14ac:dyDescent="0.25">
      <c r="E483" s="4" t="s">
        <v>346</v>
      </c>
      <c r="F483" s="6">
        <v>29599.79</v>
      </c>
      <c r="H483" t="str">
        <f t="shared" ref="H483:I483" si="480">E481</f>
        <v>Snacks Product 720</v>
      </c>
      <c r="I483">
        <f t="shared" si="480"/>
        <v>30034.98</v>
      </c>
    </row>
    <row r="484" spans="5:9" x14ac:dyDescent="0.25">
      <c r="E484" s="4" t="s">
        <v>173</v>
      </c>
      <c r="F484" s="6">
        <v>29575.49</v>
      </c>
      <c r="H484" t="str">
        <f t="shared" ref="H484:I484" si="481">E482</f>
        <v>Men Product 102</v>
      </c>
      <c r="I484">
        <f t="shared" si="481"/>
        <v>29847.86</v>
      </c>
    </row>
    <row r="485" spans="5:9" x14ac:dyDescent="0.25">
      <c r="E485" s="4" t="s">
        <v>408</v>
      </c>
      <c r="F485" s="6">
        <v>29565.16</v>
      </c>
      <c r="H485" t="str">
        <f t="shared" ref="H485:I485" si="482">E483</f>
        <v>Furniture Product 412</v>
      </c>
      <c r="I485">
        <f t="shared" si="482"/>
        <v>29599.79</v>
      </c>
    </row>
    <row r="486" spans="5:9" x14ac:dyDescent="0.25">
      <c r="E486" s="4" t="s">
        <v>370</v>
      </c>
      <c r="F486" s="6">
        <v>29526.42</v>
      </c>
      <c r="H486" t="str">
        <f t="shared" ref="H486:I486" si="483">E484</f>
        <v>Beverages Product 674</v>
      </c>
      <c r="I486">
        <f t="shared" si="483"/>
        <v>29575.49</v>
      </c>
    </row>
    <row r="487" spans="5:9" x14ac:dyDescent="0.25">
      <c r="E487" s="4" t="s">
        <v>380</v>
      </c>
      <c r="F487" s="6">
        <v>29401.15</v>
      </c>
      <c r="H487" t="str">
        <f t="shared" ref="H487:I487" si="484">E485</f>
        <v>Kids Product 401</v>
      </c>
      <c r="I487">
        <f t="shared" si="484"/>
        <v>29565.16</v>
      </c>
    </row>
    <row r="488" spans="5:9" x14ac:dyDescent="0.25">
      <c r="E488" s="4" t="s">
        <v>377</v>
      </c>
      <c r="F488" s="6">
        <v>29190.68</v>
      </c>
      <c r="H488" t="str">
        <f t="shared" ref="H488:I488" si="485">E486</f>
        <v>Furniture Product 733</v>
      </c>
      <c r="I488">
        <f t="shared" si="485"/>
        <v>29526.42</v>
      </c>
    </row>
    <row r="489" spans="5:9" x14ac:dyDescent="0.25">
      <c r="E489" s="4" t="s">
        <v>562</v>
      </c>
      <c r="F489" s="6">
        <v>28990.82</v>
      </c>
      <c r="H489" t="str">
        <f t="shared" ref="H489:I489" si="486">E487</f>
        <v>Kids Product 120</v>
      </c>
      <c r="I489">
        <f t="shared" si="486"/>
        <v>29401.15</v>
      </c>
    </row>
    <row r="490" spans="5:9" x14ac:dyDescent="0.25">
      <c r="E490" s="4" t="s">
        <v>130</v>
      </c>
      <c r="F490" s="6">
        <v>28906.43</v>
      </c>
      <c r="H490" t="str">
        <f t="shared" ref="H490:I490" si="487">E488</f>
        <v>Furniture Product 98</v>
      </c>
      <c r="I490">
        <f t="shared" si="487"/>
        <v>29190.68</v>
      </c>
    </row>
    <row r="491" spans="5:9" x14ac:dyDescent="0.25">
      <c r="E491" s="4" t="s">
        <v>657</v>
      </c>
      <c r="F491" s="6">
        <v>28854.35</v>
      </c>
      <c r="H491" t="str">
        <f t="shared" ref="H491:I491" si="488">E489</f>
        <v>Laptops Product 441</v>
      </c>
      <c r="I491">
        <f t="shared" si="488"/>
        <v>28990.82</v>
      </c>
    </row>
    <row r="492" spans="5:9" x14ac:dyDescent="0.25">
      <c r="E492" s="4" t="s">
        <v>357</v>
      </c>
      <c r="F492" s="6">
        <v>28820.73</v>
      </c>
      <c r="H492" t="str">
        <f t="shared" ref="H492:I492" si="489">E490</f>
        <v>Beverages Product 205</v>
      </c>
      <c r="I492">
        <f t="shared" si="489"/>
        <v>28906.43</v>
      </c>
    </row>
    <row r="493" spans="5:9" x14ac:dyDescent="0.25">
      <c r="E493" s="4" t="s">
        <v>853</v>
      </c>
      <c r="F493" s="6">
        <v>28723.11</v>
      </c>
      <c r="H493" t="str">
        <f t="shared" ref="H493:I493" si="490">E491</f>
        <v>Men Product 88</v>
      </c>
      <c r="I493">
        <f t="shared" si="490"/>
        <v>28854.35</v>
      </c>
    </row>
    <row r="494" spans="5:9" x14ac:dyDescent="0.25">
      <c r="E494" s="4" t="s">
        <v>191</v>
      </c>
      <c r="F494" s="6">
        <v>28605.65</v>
      </c>
      <c r="H494" t="str">
        <f t="shared" ref="H494:I494" si="491">E492</f>
        <v>Furniture Product 589</v>
      </c>
      <c r="I494">
        <f t="shared" si="491"/>
        <v>28820.73</v>
      </c>
    </row>
    <row r="495" spans="5:9" x14ac:dyDescent="0.25">
      <c r="E495" s="4" t="s">
        <v>650</v>
      </c>
      <c r="F495" s="6">
        <v>28570.41</v>
      </c>
      <c r="H495" t="str">
        <f t="shared" ref="H495:I495" si="492">E493</f>
        <v>Women Product 683</v>
      </c>
      <c r="I495">
        <f t="shared" si="492"/>
        <v>28723.11</v>
      </c>
    </row>
    <row r="496" spans="5:9" x14ac:dyDescent="0.25">
      <c r="E496" s="4" t="s">
        <v>618</v>
      </c>
      <c r="F496" s="6">
        <v>28567.5</v>
      </c>
      <c r="H496" t="str">
        <f t="shared" ref="H496:I496" si="493">E494</f>
        <v>Decor Product 16</v>
      </c>
      <c r="I496">
        <f t="shared" si="493"/>
        <v>28605.65</v>
      </c>
    </row>
    <row r="497" spans="5:9" x14ac:dyDescent="0.25">
      <c r="E497" s="4" t="s">
        <v>607</v>
      </c>
      <c r="F497" s="6">
        <v>28524.39</v>
      </c>
      <c r="H497" t="str">
        <f t="shared" ref="H497:I497" si="494">E495</f>
        <v>Men Product 730</v>
      </c>
      <c r="I497">
        <f t="shared" si="494"/>
        <v>28570.41</v>
      </c>
    </row>
    <row r="498" spans="5:9" x14ac:dyDescent="0.25">
      <c r="E498" s="4" t="s">
        <v>354</v>
      </c>
      <c r="F498" s="6">
        <v>28412.58</v>
      </c>
      <c r="H498" t="str">
        <f t="shared" ref="H498:I498" si="495">E496</f>
        <v>Men Product 347</v>
      </c>
      <c r="I498">
        <f t="shared" si="495"/>
        <v>28567.5</v>
      </c>
    </row>
    <row r="499" spans="5:9" x14ac:dyDescent="0.25">
      <c r="E499" s="4" t="s">
        <v>474</v>
      </c>
      <c r="F499" s="6">
        <v>28399.06</v>
      </c>
      <c r="H499" t="str">
        <f t="shared" ref="H499:I499" si="496">E497</f>
        <v>Men Product 253</v>
      </c>
      <c r="I499">
        <f t="shared" si="496"/>
        <v>28524.39</v>
      </c>
    </row>
    <row r="500" spans="5:9" x14ac:dyDescent="0.25">
      <c r="E500" s="4" t="s">
        <v>579</v>
      </c>
      <c r="F500" s="6">
        <v>28233.34</v>
      </c>
      <c r="H500" t="str">
        <f t="shared" ref="H500:I500" si="497">E498</f>
        <v>Furniture Product 544</v>
      </c>
      <c r="I500">
        <f t="shared" si="497"/>
        <v>28412.58</v>
      </c>
    </row>
    <row r="501" spans="5:9" x14ac:dyDescent="0.25">
      <c r="E501" s="4" t="s">
        <v>133</v>
      </c>
      <c r="F501" s="6">
        <v>27859.89</v>
      </c>
      <c r="H501" t="str">
        <f t="shared" ref="H501:I501" si="498">E499</f>
        <v>Kitchen Product 366</v>
      </c>
      <c r="I501">
        <f t="shared" si="498"/>
        <v>28399.06</v>
      </c>
    </row>
    <row r="502" spans="5:9" x14ac:dyDescent="0.25">
      <c r="E502" s="4" t="s">
        <v>747</v>
      </c>
      <c r="F502" s="6">
        <v>27758.36</v>
      </c>
      <c r="H502" t="str">
        <f t="shared" ref="H502:I502" si="499">E500</f>
        <v>Laptops Product 699</v>
      </c>
      <c r="I502">
        <f t="shared" si="499"/>
        <v>28233.34</v>
      </c>
    </row>
    <row r="503" spans="5:9" x14ac:dyDescent="0.25">
      <c r="E503" s="4" t="s">
        <v>379</v>
      </c>
      <c r="F503" s="6">
        <v>27628.47</v>
      </c>
      <c r="H503" t="str">
        <f t="shared" ref="H503:I503" si="500">E501</f>
        <v>Beverages Product 25</v>
      </c>
      <c r="I503">
        <f t="shared" si="500"/>
        <v>27859.89</v>
      </c>
    </row>
    <row r="504" spans="5:9" x14ac:dyDescent="0.25">
      <c r="E504" s="4" t="s">
        <v>825</v>
      </c>
      <c r="F504" s="6">
        <v>27620.35</v>
      </c>
      <c r="H504" t="str">
        <f t="shared" ref="H504:I504" si="501">E502</f>
        <v>Snacks Product 290</v>
      </c>
      <c r="I504">
        <f t="shared" si="501"/>
        <v>27758.36</v>
      </c>
    </row>
    <row r="505" spans="5:9" x14ac:dyDescent="0.25">
      <c r="E505" s="4" t="s">
        <v>337</v>
      </c>
      <c r="F505" s="6">
        <v>27578.36</v>
      </c>
      <c r="H505" t="str">
        <f t="shared" ref="H505:I505" si="502">E503</f>
        <v>Kids Product 10</v>
      </c>
      <c r="I505">
        <f t="shared" si="502"/>
        <v>27628.47</v>
      </c>
    </row>
    <row r="506" spans="5:9" x14ac:dyDescent="0.25">
      <c r="E506" s="4" t="s">
        <v>413</v>
      </c>
      <c r="F506" s="6">
        <v>27497.78</v>
      </c>
      <c r="H506" t="str">
        <f t="shared" ref="H506:I506" si="503">E504</f>
        <v>Women Product 436</v>
      </c>
      <c r="I506">
        <f t="shared" si="503"/>
        <v>27620.35</v>
      </c>
    </row>
    <row r="507" spans="5:9" x14ac:dyDescent="0.25">
      <c r="E507" s="4" t="s">
        <v>574</v>
      </c>
      <c r="F507" s="6">
        <v>27440.31</v>
      </c>
      <c r="H507" t="str">
        <f t="shared" ref="H507:I507" si="504">E505</f>
        <v>Furniture Product 33</v>
      </c>
      <c r="I507">
        <f t="shared" si="504"/>
        <v>27578.36</v>
      </c>
    </row>
    <row r="508" spans="5:9" x14ac:dyDescent="0.25">
      <c r="E508" s="4" t="s">
        <v>656</v>
      </c>
      <c r="F508" s="6">
        <v>27428.22</v>
      </c>
      <c r="H508" t="str">
        <f t="shared" ref="H508:I508" si="505">E506</f>
        <v>Kids Product 464</v>
      </c>
      <c r="I508">
        <f t="shared" si="505"/>
        <v>27497.78</v>
      </c>
    </row>
    <row r="509" spans="5:9" x14ac:dyDescent="0.25">
      <c r="E509" s="4" t="s">
        <v>514</v>
      </c>
      <c r="F509" s="6">
        <v>27423.58</v>
      </c>
      <c r="H509" t="str">
        <f t="shared" ref="H509:I509" si="506">E507</f>
        <v>Laptops Product 557</v>
      </c>
      <c r="I509">
        <f t="shared" si="506"/>
        <v>27440.31</v>
      </c>
    </row>
    <row r="510" spans="5:9" x14ac:dyDescent="0.25">
      <c r="E510" s="4" t="s">
        <v>555</v>
      </c>
      <c r="F510" s="6">
        <v>27274.67</v>
      </c>
      <c r="H510" t="str">
        <f t="shared" ref="H510:I510" si="507">E508</f>
        <v>Men Product 87</v>
      </c>
      <c r="I510">
        <f t="shared" si="507"/>
        <v>27428.22</v>
      </c>
    </row>
    <row r="511" spans="5:9" x14ac:dyDescent="0.25">
      <c r="E511" s="4" t="s">
        <v>428</v>
      </c>
      <c r="F511" s="6">
        <v>27109.71</v>
      </c>
      <c r="H511" t="str">
        <f t="shared" ref="H511:I511" si="508">E509</f>
        <v>Kitchen Product 769</v>
      </c>
      <c r="I511">
        <f t="shared" si="508"/>
        <v>27423.58</v>
      </c>
    </row>
    <row r="512" spans="5:9" x14ac:dyDescent="0.25">
      <c r="E512" s="4" t="s">
        <v>244</v>
      </c>
      <c r="F512" s="6">
        <v>27065.33</v>
      </c>
      <c r="H512" t="str">
        <f t="shared" ref="H512:I512" si="509">E510</f>
        <v>Laptops Product 376</v>
      </c>
      <c r="I512">
        <f t="shared" si="509"/>
        <v>27274.67</v>
      </c>
    </row>
    <row r="513" spans="5:9" x14ac:dyDescent="0.25">
      <c r="E513" s="4" t="s">
        <v>800</v>
      </c>
      <c r="F513" s="6">
        <v>26997.05</v>
      </c>
      <c r="H513" t="str">
        <f t="shared" ref="H513:I513" si="510">E511</f>
        <v>Kids Product 614</v>
      </c>
      <c r="I513">
        <f t="shared" si="510"/>
        <v>27109.71</v>
      </c>
    </row>
    <row r="514" spans="5:9" x14ac:dyDescent="0.25">
      <c r="E514" s="4" t="s">
        <v>95</v>
      </c>
      <c r="F514" s="6">
        <v>26861.34</v>
      </c>
      <c r="H514" t="str">
        <f t="shared" ref="H514:I514" si="511">E512</f>
        <v>Decor Product 771</v>
      </c>
      <c r="I514">
        <f t="shared" si="511"/>
        <v>27065.33</v>
      </c>
    </row>
    <row r="515" spans="5:9" x14ac:dyDescent="0.25">
      <c r="E515" s="4" t="s">
        <v>441</v>
      </c>
      <c r="F515" s="6">
        <v>26720.94</v>
      </c>
      <c r="H515" t="str">
        <f t="shared" ref="H515:I515" si="512">E513</f>
        <v>Women Product 165</v>
      </c>
      <c r="I515">
        <f t="shared" si="512"/>
        <v>26997.05</v>
      </c>
    </row>
    <row r="516" spans="5:9" x14ac:dyDescent="0.25">
      <c r="E516" s="4" t="s">
        <v>565</v>
      </c>
      <c r="F516" s="6">
        <v>26509.1</v>
      </c>
      <c r="H516" t="str">
        <f t="shared" ref="H516:I516" si="513">E514</f>
        <v>Accessories Product 452</v>
      </c>
      <c r="I516">
        <f t="shared" si="513"/>
        <v>26861.34</v>
      </c>
    </row>
    <row r="517" spans="5:9" x14ac:dyDescent="0.25">
      <c r="E517" s="4" t="s">
        <v>744</v>
      </c>
      <c r="F517" s="6">
        <v>26486.54</v>
      </c>
      <c r="H517" t="str">
        <f t="shared" ref="H517:I517" si="514">E515</f>
        <v>Kids Product 743</v>
      </c>
      <c r="I517">
        <f t="shared" si="514"/>
        <v>26720.94</v>
      </c>
    </row>
    <row r="518" spans="5:9" x14ac:dyDescent="0.25">
      <c r="E518" s="4" t="s">
        <v>220</v>
      </c>
      <c r="F518" s="6">
        <v>26289.040000000001</v>
      </c>
      <c r="H518" t="str">
        <f t="shared" ref="H518:I518" si="515">E516</f>
        <v>Laptops Product 480</v>
      </c>
      <c r="I518">
        <f t="shared" si="515"/>
        <v>26509.1</v>
      </c>
    </row>
    <row r="519" spans="5:9" x14ac:dyDescent="0.25">
      <c r="E519" s="4" t="s">
        <v>448</v>
      </c>
      <c r="F519" s="6">
        <v>26096.06</v>
      </c>
      <c r="H519" t="str">
        <f t="shared" ref="H519:I519" si="516">E517</f>
        <v>Snacks Product 264</v>
      </c>
      <c r="I519">
        <f t="shared" si="516"/>
        <v>26486.54</v>
      </c>
    </row>
    <row r="520" spans="5:9" x14ac:dyDescent="0.25">
      <c r="E520" s="4" t="s">
        <v>419</v>
      </c>
      <c r="F520" s="6">
        <v>26003.41</v>
      </c>
      <c r="H520" t="str">
        <f t="shared" ref="H520:I520" si="517">E518</f>
        <v>Decor Product 501</v>
      </c>
      <c r="I520">
        <f t="shared" si="517"/>
        <v>26289.040000000001</v>
      </c>
    </row>
    <row r="521" spans="5:9" x14ac:dyDescent="0.25">
      <c r="E521" s="4" t="s">
        <v>620</v>
      </c>
      <c r="F521" s="6">
        <v>25776.38</v>
      </c>
      <c r="H521" t="str">
        <f t="shared" ref="H521:I521" si="518">E519</f>
        <v>Kitchen Product 118</v>
      </c>
      <c r="I521">
        <f t="shared" si="518"/>
        <v>26096.06</v>
      </c>
    </row>
    <row r="522" spans="5:9" x14ac:dyDescent="0.25">
      <c r="E522" s="4" t="s">
        <v>333</v>
      </c>
      <c r="F522" s="6">
        <v>25533.13</v>
      </c>
      <c r="H522" t="str">
        <f t="shared" ref="H522:I522" si="519">E520</f>
        <v>Kids Product 555</v>
      </c>
      <c r="I522">
        <f t="shared" si="519"/>
        <v>26003.41</v>
      </c>
    </row>
    <row r="523" spans="5:9" x14ac:dyDescent="0.25">
      <c r="E523" s="4" t="s">
        <v>780</v>
      </c>
      <c r="F523" s="6">
        <v>25279.38</v>
      </c>
      <c r="H523" t="str">
        <f t="shared" ref="H523:I523" si="520">E521</f>
        <v>Men Product 364</v>
      </c>
      <c r="I523">
        <f t="shared" si="520"/>
        <v>25776.38</v>
      </c>
    </row>
    <row r="524" spans="5:9" x14ac:dyDescent="0.25">
      <c r="E524" s="4" t="s">
        <v>363</v>
      </c>
      <c r="F524" s="6">
        <v>25009.95</v>
      </c>
      <c r="H524" t="str">
        <f t="shared" ref="H524:I524" si="521">E522</f>
        <v>Furniture Product 289</v>
      </c>
      <c r="I524">
        <f t="shared" si="521"/>
        <v>25533.13</v>
      </c>
    </row>
    <row r="525" spans="5:9" x14ac:dyDescent="0.25">
      <c r="E525" s="4" t="s">
        <v>572</v>
      </c>
      <c r="F525" s="6">
        <v>24776.81</v>
      </c>
      <c r="H525" t="str">
        <f t="shared" ref="H525:I525" si="522">E523</f>
        <v>Snacks Product 671</v>
      </c>
      <c r="I525">
        <f t="shared" si="522"/>
        <v>25279.38</v>
      </c>
    </row>
    <row r="526" spans="5:9" x14ac:dyDescent="0.25">
      <c r="E526" s="4" t="s">
        <v>107</v>
      </c>
      <c r="F526" s="6">
        <v>24564.86</v>
      </c>
      <c r="H526" t="str">
        <f t="shared" ref="H526:I526" si="523">E524</f>
        <v>Furniture Product 664</v>
      </c>
      <c r="I526">
        <f t="shared" si="523"/>
        <v>25009.95</v>
      </c>
    </row>
    <row r="527" spans="5:9" x14ac:dyDescent="0.25">
      <c r="E527" s="4" t="s">
        <v>699</v>
      </c>
      <c r="F527" s="6">
        <v>23975.01</v>
      </c>
      <c r="H527" t="str">
        <f t="shared" ref="H527:I527" si="524">E525</f>
        <v>Laptops Product 535</v>
      </c>
      <c r="I527">
        <f t="shared" si="524"/>
        <v>24776.81</v>
      </c>
    </row>
    <row r="528" spans="5:9" x14ac:dyDescent="0.25">
      <c r="E528" s="4" t="s">
        <v>323</v>
      </c>
      <c r="F528" s="6">
        <v>23664.16</v>
      </c>
      <c r="H528" t="str">
        <f t="shared" ref="H528:I528" si="525">E526</f>
        <v>Accessories Product 607</v>
      </c>
      <c r="I528">
        <f t="shared" si="525"/>
        <v>24564.86</v>
      </c>
    </row>
    <row r="529" spans="5:9" x14ac:dyDescent="0.25">
      <c r="E529" s="4" t="s">
        <v>422</v>
      </c>
      <c r="F529" s="6">
        <v>23450.78</v>
      </c>
      <c r="H529" t="str">
        <f t="shared" ref="H529:I529" si="526">E527</f>
        <v>Phones Product 568</v>
      </c>
      <c r="I529">
        <f t="shared" si="526"/>
        <v>23975.01</v>
      </c>
    </row>
    <row r="530" spans="5:9" x14ac:dyDescent="0.25">
      <c r="E530" s="4" t="s">
        <v>807</v>
      </c>
      <c r="F530" s="6">
        <v>23427.14</v>
      </c>
      <c r="H530" t="str">
        <f t="shared" ref="H530:I530" si="527">E528</f>
        <v>Furniture Product 135</v>
      </c>
      <c r="I530">
        <f t="shared" si="527"/>
        <v>23664.16</v>
      </c>
    </row>
    <row r="531" spans="5:9" x14ac:dyDescent="0.25">
      <c r="E531" s="4" t="s">
        <v>283</v>
      </c>
      <c r="F531" s="6">
        <v>23374.14</v>
      </c>
      <c r="H531" t="str">
        <f t="shared" ref="H531:I531" si="528">E529</f>
        <v>Kids Product 565</v>
      </c>
      <c r="I531">
        <f t="shared" si="528"/>
        <v>23450.78</v>
      </c>
    </row>
    <row r="532" spans="5:9" x14ac:dyDescent="0.25">
      <c r="E532" s="4" t="s">
        <v>796</v>
      </c>
      <c r="F532" s="6">
        <v>23369.01</v>
      </c>
      <c r="H532" t="str">
        <f t="shared" ref="H532:I532" si="529">E530</f>
        <v>Women Product 216</v>
      </c>
      <c r="I532">
        <f t="shared" si="529"/>
        <v>23427.14</v>
      </c>
    </row>
    <row r="533" spans="5:9" x14ac:dyDescent="0.25">
      <c r="E533" s="4" t="s">
        <v>524</v>
      </c>
      <c r="F533" s="6">
        <v>23233.35</v>
      </c>
      <c r="H533" t="str">
        <f t="shared" ref="H533:I533" si="530">E531</f>
        <v>Fresh Foods Product 505</v>
      </c>
      <c r="I533">
        <f t="shared" si="530"/>
        <v>23374.14</v>
      </c>
    </row>
    <row r="534" spans="5:9" x14ac:dyDescent="0.25">
      <c r="E534" s="4" t="s">
        <v>449</v>
      </c>
      <c r="F534" s="6">
        <v>23047.51</v>
      </c>
      <c r="H534" t="str">
        <f t="shared" ref="H534:I534" si="531">E532</f>
        <v>Women Product 126</v>
      </c>
      <c r="I534">
        <f t="shared" si="531"/>
        <v>23369.01</v>
      </c>
    </row>
    <row r="535" spans="5:9" x14ac:dyDescent="0.25">
      <c r="E535" s="4" t="s">
        <v>603</v>
      </c>
      <c r="F535" s="6">
        <v>23026.76</v>
      </c>
      <c r="H535" t="str">
        <f t="shared" ref="H535:I535" si="532">E533</f>
        <v>Laptops Product 11</v>
      </c>
      <c r="I535">
        <f t="shared" si="532"/>
        <v>23233.35</v>
      </c>
    </row>
    <row r="536" spans="5:9" x14ac:dyDescent="0.25">
      <c r="E536" s="4" t="s">
        <v>488</v>
      </c>
      <c r="F536" s="6">
        <v>22762.25</v>
      </c>
      <c r="H536" t="str">
        <f t="shared" ref="H536:I536" si="533">E534</f>
        <v>Kitchen Product 12</v>
      </c>
      <c r="I536">
        <f t="shared" si="533"/>
        <v>23047.51</v>
      </c>
    </row>
    <row r="537" spans="5:9" x14ac:dyDescent="0.25">
      <c r="E537" s="4" t="s">
        <v>301</v>
      </c>
      <c r="F537" s="6">
        <v>22715.25</v>
      </c>
      <c r="H537" t="str">
        <f t="shared" ref="H537:I537" si="534">E535</f>
        <v>Men Product 220</v>
      </c>
      <c r="I537">
        <f t="shared" si="534"/>
        <v>23026.76</v>
      </c>
    </row>
    <row r="538" spans="5:9" x14ac:dyDescent="0.25">
      <c r="E538" s="4" t="s">
        <v>487</v>
      </c>
      <c r="F538" s="6">
        <v>22655.69</v>
      </c>
      <c r="H538" t="str">
        <f t="shared" ref="H538:I538" si="535">E536</f>
        <v>Kitchen Product 483</v>
      </c>
      <c r="I538">
        <f t="shared" si="535"/>
        <v>22762.25</v>
      </c>
    </row>
    <row r="539" spans="5:9" x14ac:dyDescent="0.25">
      <c r="E539" s="4" t="s">
        <v>691</v>
      </c>
      <c r="F539" s="6">
        <v>22641.99</v>
      </c>
      <c r="H539" t="str">
        <f t="shared" ref="H539:I539" si="536">E537</f>
        <v>Fresh Foods Product 66</v>
      </c>
      <c r="I539">
        <f t="shared" si="536"/>
        <v>22715.25</v>
      </c>
    </row>
    <row r="540" spans="5:9" x14ac:dyDescent="0.25">
      <c r="E540" s="4" t="s">
        <v>589</v>
      </c>
      <c r="F540" s="6">
        <v>22627.85</v>
      </c>
      <c r="H540" t="str">
        <f t="shared" ref="H540:I540" si="537">E538</f>
        <v>Kitchen Product 482</v>
      </c>
      <c r="I540">
        <f t="shared" si="537"/>
        <v>22655.69</v>
      </c>
    </row>
    <row r="541" spans="5:9" x14ac:dyDescent="0.25">
      <c r="E541" s="4" t="s">
        <v>207</v>
      </c>
      <c r="F541" s="6">
        <v>22588.67</v>
      </c>
      <c r="H541" t="str">
        <f t="shared" ref="H541:I541" si="538">E539</f>
        <v>Phones Product 466</v>
      </c>
      <c r="I541">
        <f t="shared" si="538"/>
        <v>22641.99</v>
      </c>
    </row>
    <row r="542" spans="5:9" x14ac:dyDescent="0.25">
      <c r="E542" s="4" t="s">
        <v>418</v>
      </c>
      <c r="F542" s="6">
        <v>22515.54</v>
      </c>
      <c r="H542" t="str">
        <f t="shared" ref="H542:I542" si="539">E540</f>
        <v>Laptops Product 784</v>
      </c>
      <c r="I542">
        <f t="shared" si="539"/>
        <v>22627.85</v>
      </c>
    </row>
    <row r="543" spans="5:9" x14ac:dyDescent="0.25">
      <c r="E543" s="4" t="s">
        <v>734</v>
      </c>
      <c r="F543" s="6">
        <v>22415.57</v>
      </c>
      <c r="H543" t="str">
        <f t="shared" ref="H543:I543" si="540">E541</f>
        <v>Decor Product 342</v>
      </c>
      <c r="I543">
        <f t="shared" si="540"/>
        <v>22588.67</v>
      </c>
    </row>
    <row r="544" spans="5:9" x14ac:dyDescent="0.25">
      <c r="E544" s="4" t="s">
        <v>371</v>
      </c>
      <c r="F544" s="6">
        <v>22309.54</v>
      </c>
      <c r="H544" t="str">
        <f t="shared" ref="H544:I544" si="541">E542</f>
        <v>Kids Product 541</v>
      </c>
      <c r="I544">
        <f t="shared" si="541"/>
        <v>22515.54</v>
      </c>
    </row>
    <row r="545" spans="5:9" x14ac:dyDescent="0.25">
      <c r="E545" s="4" t="s">
        <v>167</v>
      </c>
      <c r="F545" s="6">
        <v>22235.759999999998</v>
      </c>
      <c r="H545" t="str">
        <f t="shared" ref="H545:I545" si="542">E543</f>
        <v>Snacks Product 209</v>
      </c>
      <c r="I545">
        <f t="shared" si="542"/>
        <v>22415.57</v>
      </c>
    </row>
    <row r="546" spans="5:9" x14ac:dyDescent="0.25">
      <c r="E546" s="4" t="s">
        <v>616</v>
      </c>
      <c r="F546" s="6">
        <v>22216.400000000001</v>
      </c>
      <c r="H546" t="str">
        <f t="shared" ref="H546:I546" si="543">E544</f>
        <v>Furniture Product 746</v>
      </c>
      <c r="I546">
        <f t="shared" si="543"/>
        <v>22309.54</v>
      </c>
    </row>
    <row r="547" spans="5:9" x14ac:dyDescent="0.25">
      <c r="E547" s="4" t="s">
        <v>252</v>
      </c>
      <c r="F547" s="6">
        <v>22081.18</v>
      </c>
      <c r="H547" t="str">
        <f t="shared" ref="H547:I547" si="544">E545</f>
        <v>Beverages Product 63</v>
      </c>
      <c r="I547">
        <f t="shared" si="544"/>
        <v>22235.759999999998</v>
      </c>
    </row>
    <row r="548" spans="5:9" x14ac:dyDescent="0.25">
      <c r="E548" s="4" t="s">
        <v>840</v>
      </c>
      <c r="F548" s="6">
        <v>21916.2</v>
      </c>
      <c r="H548" t="str">
        <f t="shared" ref="H548:I548" si="545">E546</f>
        <v>Men Product 34</v>
      </c>
      <c r="I548">
        <f t="shared" si="545"/>
        <v>22216.400000000001</v>
      </c>
    </row>
    <row r="549" spans="5:9" x14ac:dyDescent="0.25">
      <c r="E549" s="4" t="s">
        <v>643</v>
      </c>
      <c r="F549" s="6">
        <v>21881.439999999999</v>
      </c>
      <c r="H549" t="str">
        <f t="shared" ref="H549:I549" si="546">E547</f>
        <v>Fresh Foods Product 130</v>
      </c>
      <c r="I549">
        <f t="shared" si="546"/>
        <v>22081.18</v>
      </c>
    </row>
    <row r="550" spans="5:9" x14ac:dyDescent="0.25">
      <c r="E550" s="4" t="s">
        <v>546</v>
      </c>
      <c r="F550" s="6">
        <v>21756</v>
      </c>
      <c r="H550" t="str">
        <f t="shared" ref="H550:I550" si="547">E548</f>
        <v>Women Product 580</v>
      </c>
      <c r="I550">
        <f t="shared" si="547"/>
        <v>21916.2</v>
      </c>
    </row>
    <row r="551" spans="5:9" x14ac:dyDescent="0.25">
      <c r="E551" s="4" t="s">
        <v>288</v>
      </c>
      <c r="F551" s="6">
        <v>21698.53</v>
      </c>
      <c r="H551" t="str">
        <f t="shared" ref="H551:I551" si="548">E549</f>
        <v>Men Product 629</v>
      </c>
      <c r="I551">
        <f t="shared" si="548"/>
        <v>21881.439999999999</v>
      </c>
    </row>
    <row r="552" spans="5:9" x14ac:dyDescent="0.25">
      <c r="E552" s="4" t="s">
        <v>374</v>
      </c>
      <c r="F552" s="6">
        <v>21598.61</v>
      </c>
      <c r="H552" t="str">
        <f t="shared" ref="H552:I552" si="549">E550</f>
        <v>Laptops Product 307</v>
      </c>
      <c r="I552">
        <f t="shared" si="549"/>
        <v>21756</v>
      </c>
    </row>
    <row r="553" spans="5:9" x14ac:dyDescent="0.25">
      <c r="E553" s="4" t="s">
        <v>203</v>
      </c>
      <c r="F553" s="6">
        <v>21460.46</v>
      </c>
      <c r="H553" t="str">
        <f t="shared" ref="H553:I553" si="550">E551</f>
        <v>Fresh Foods Product 579</v>
      </c>
      <c r="I553">
        <f t="shared" si="550"/>
        <v>21698.53</v>
      </c>
    </row>
    <row r="554" spans="5:9" x14ac:dyDescent="0.25">
      <c r="E554" s="4" t="s">
        <v>342</v>
      </c>
      <c r="F554" s="6">
        <v>21400.43</v>
      </c>
      <c r="H554" t="str">
        <f t="shared" ref="H554:I554" si="551">E552</f>
        <v>Furniture Product 764</v>
      </c>
      <c r="I554">
        <f t="shared" si="551"/>
        <v>21598.61</v>
      </c>
    </row>
    <row r="555" spans="5:9" x14ac:dyDescent="0.25">
      <c r="E555" s="4" t="s">
        <v>242</v>
      </c>
      <c r="F555" s="6">
        <v>21318.14</v>
      </c>
      <c r="H555" t="str">
        <f t="shared" ref="H555:I555" si="552">E553</f>
        <v>Decor Product 31</v>
      </c>
      <c r="I555">
        <f t="shared" si="552"/>
        <v>21460.46</v>
      </c>
    </row>
    <row r="556" spans="5:9" x14ac:dyDescent="0.25">
      <c r="E556" s="4" t="s">
        <v>681</v>
      </c>
      <c r="F556" s="6">
        <v>21292.9</v>
      </c>
      <c r="H556" t="str">
        <f t="shared" ref="H556:I556" si="553">E554</f>
        <v>Furniture Product 378</v>
      </c>
      <c r="I556">
        <f t="shared" si="553"/>
        <v>21400.43</v>
      </c>
    </row>
    <row r="557" spans="5:9" x14ac:dyDescent="0.25">
      <c r="E557" s="4" t="s">
        <v>350</v>
      </c>
      <c r="F557" s="6">
        <v>21188.3</v>
      </c>
      <c r="H557" t="str">
        <f t="shared" ref="H557:I557" si="554">E555</f>
        <v>Decor Product 757</v>
      </c>
      <c r="I557">
        <f t="shared" si="554"/>
        <v>21318.14</v>
      </c>
    </row>
    <row r="558" spans="5:9" x14ac:dyDescent="0.25">
      <c r="E558" s="4" t="s">
        <v>99</v>
      </c>
      <c r="F558" s="6">
        <v>21068.77</v>
      </c>
      <c r="H558" t="str">
        <f t="shared" ref="H558:I558" si="555">E556</f>
        <v>Phones Product 416</v>
      </c>
      <c r="I558">
        <f t="shared" si="555"/>
        <v>21292.9</v>
      </c>
    </row>
    <row r="559" spans="5:9" x14ac:dyDescent="0.25">
      <c r="E559" s="4" t="s">
        <v>491</v>
      </c>
      <c r="F559" s="6">
        <v>21005.38</v>
      </c>
      <c r="H559" t="str">
        <f t="shared" ref="H559:I559" si="556">E557</f>
        <v>Furniture Product 474</v>
      </c>
      <c r="I559">
        <f t="shared" si="556"/>
        <v>21188.3</v>
      </c>
    </row>
    <row r="560" spans="5:9" x14ac:dyDescent="0.25">
      <c r="E560" s="4" t="s">
        <v>624</v>
      </c>
      <c r="F560" s="6">
        <v>20842.310000000001</v>
      </c>
      <c r="H560" t="str">
        <f t="shared" ref="H560:I560" si="557">E558</f>
        <v>Accessories Product 509</v>
      </c>
      <c r="I560">
        <f t="shared" si="557"/>
        <v>21068.77</v>
      </c>
    </row>
    <row r="561" spans="5:9" x14ac:dyDescent="0.25">
      <c r="E561" s="4" t="s">
        <v>569</v>
      </c>
      <c r="F561" s="6">
        <v>20808.53</v>
      </c>
      <c r="H561" t="str">
        <f t="shared" ref="H561:I561" si="558">E559</f>
        <v>Kitchen Product 507</v>
      </c>
      <c r="I561">
        <f t="shared" si="558"/>
        <v>21005.38</v>
      </c>
    </row>
    <row r="562" spans="5:9" x14ac:dyDescent="0.25">
      <c r="E562" s="4" t="s">
        <v>576</v>
      </c>
      <c r="F562" s="6">
        <v>20568.919999999998</v>
      </c>
      <c r="H562" t="str">
        <f t="shared" ref="H562:I562" si="559">E560</f>
        <v>Men Product 43</v>
      </c>
      <c r="I562">
        <f t="shared" si="559"/>
        <v>20842.310000000001</v>
      </c>
    </row>
    <row r="563" spans="5:9" x14ac:dyDescent="0.25">
      <c r="E563" s="4" t="s">
        <v>496</v>
      </c>
      <c r="F563" s="6">
        <v>20534.02</v>
      </c>
      <c r="H563" t="str">
        <f t="shared" ref="H563:I563" si="560">E561</f>
        <v>Laptops Product 510</v>
      </c>
      <c r="I563">
        <f t="shared" si="560"/>
        <v>20808.53</v>
      </c>
    </row>
    <row r="564" spans="5:9" x14ac:dyDescent="0.25">
      <c r="E564" s="4" t="s">
        <v>685</v>
      </c>
      <c r="F564" s="6">
        <v>20526.099999999999</v>
      </c>
      <c r="H564" t="str">
        <f t="shared" ref="H564:I564" si="561">E562</f>
        <v>Laptops Product 594</v>
      </c>
      <c r="I564">
        <f t="shared" si="561"/>
        <v>20568.919999999998</v>
      </c>
    </row>
    <row r="565" spans="5:9" x14ac:dyDescent="0.25">
      <c r="E565" s="4" t="s">
        <v>202</v>
      </c>
      <c r="F565" s="6">
        <v>20435.57</v>
      </c>
      <c r="H565" t="str">
        <f t="shared" ref="H565:I565" si="562">E563</f>
        <v>Kitchen Product 525</v>
      </c>
      <c r="I565">
        <f t="shared" si="562"/>
        <v>20534.02</v>
      </c>
    </row>
    <row r="566" spans="5:9" x14ac:dyDescent="0.25">
      <c r="E566" s="4" t="s">
        <v>356</v>
      </c>
      <c r="F566" s="6">
        <v>20103.73</v>
      </c>
      <c r="H566" t="str">
        <f t="shared" ref="H566:I566" si="563">E564</f>
        <v>Phones Product 424</v>
      </c>
      <c r="I566">
        <f t="shared" si="563"/>
        <v>20526.099999999999</v>
      </c>
    </row>
    <row r="567" spans="5:9" x14ac:dyDescent="0.25">
      <c r="E567" s="4" t="s">
        <v>409</v>
      </c>
      <c r="F567" s="6">
        <v>20030.349999999999</v>
      </c>
      <c r="H567" t="str">
        <f t="shared" ref="H567:I567" si="564">E565</f>
        <v>Decor Product 296</v>
      </c>
      <c r="I567">
        <f t="shared" si="564"/>
        <v>20435.57</v>
      </c>
    </row>
    <row r="568" spans="5:9" x14ac:dyDescent="0.25">
      <c r="E568" s="4" t="s">
        <v>482</v>
      </c>
      <c r="F568" s="6">
        <v>19931.89</v>
      </c>
      <c r="H568" t="str">
        <f t="shared" ref="H568:I568" si="565">E566</f>
        <v>Furniture Product 583</v>
      </c>
      <c r="I568">
        <f t="shared" si="565"/>
        <v>20103.73</v>
      </c>
    </row>
    <row r="569" spans="5:9" x14ac:dyDescent="0.25">
      <c r="E569" s="4" t="s">
        <v>228</v>
      </c>
      <c r="F569" s="6">
        <v>19931.169999999998</v>
      </c>
      <c r="H569" t="str">
        <f t="shared" ref="H569:I569" si="566">E567</f>
        <v>Kids Product 407</v>
      </c>
      <c r="I569">
        <f t="shared" si="566"/>
        <v>20030.349999999999</v>
      </c>
    </row>
    <row r="570" spans="5:9" x14ac:dyDescent="0.25">
      <c r="E570" s="4" t="s">
        <v>801</v>
      </c>
      <c r="F570" s="6">
        <v>19831.990000000002</v>
      </c>
      <c r="H570" t="str">
        <f t="shared" ref="H570:I570" si="567">E568</f>
        <v>Kitchen Product 455</v>
      </c>
      <c r="I570">
        <f t="shared" si="567"/>
        <v>19931.89</v>
      </c>
    </row>
    <row r="571" spans="5:9" x14ac:dyDescent="0.25">
      <c r="E571" s="4" t="s">
        <v>469</v>
      </c>
      <c r="F571" s="6">
        <v>19756.66</v>
      </c>
      <c r="H571" t="str">
        <f t="shared" ref="H571:I571" si="568">E569</f>
        <v>Decor Product 593</v>
      </c>
      <c r="I571">
        <f t="shared" si="568"/>
        <v>19931.169999999998</v>
      </c>
    </row>
    <row r="572" spans="5:9" x14ac:dyDescent="0.25">
      <c r="E572" s="4" t="s">
        <v>146</v>
      </c>
      <c r="F572" s="6">
        <v>19715.41</v>
      </c>
      <c r="H572" t="str">
        <f t="shared" ref="H572:I572" si="569">E570</f>
        <v>Women Product 174</v>
      </c>
      <c r="I572">
        <f t="shared" si="569"/>
        <v>19831.990000000002</v>
      </c>
    </row>
    <row r="573" spans="5:9" x14ac:dyDescent="0.25">
      <c r="E573" s="4" t="s">
        <v>92</v>
      </c>
      <c r="F573" s="6">
        <v>19685.98</v>
      </c>
      <c r="H573" t="str">
        <f t="shared" ref="H573:I573" si="570">E571</f>
        <v>Kitchen Product 320</v>
      </c>
      <c r="I573">
        <f t="shared" si="570"/>
        <v>19756.66</v>
      </c>
    </row>
    <row r="574" spans="5:9" x14ac:dyDescent="0.25">
      <c r="E574" s="4" t="s">
        <v>654</v>
      </c>
      <c r="F574" s="6">
        <v>19600.75</v>
      </c>
      <c r="H574" t="str">
        <f t="shared" ref="H574:I574" si="571">E572</f>
        <v>Beverages Product 396</v>
      </c>
      <c r="I574">
        <f t="shared" si="571"/>
        <v>19715.41</v>
      </c>
    </row>
    <row r="575" spans="5:9" x14ac:dyDescent="0.25">
      <c r="E575" s="4" t="s">
        <v>470</v>
      </c>
      <c r="F575" s="6">
        <v>19563.18</v>
      </c>
      <c r="H575" t="str">
        <f t="shared" ref="H575:I575" si="572">E573</f>
        <v>Accessories Product 39</v>
      </c>
      <c r="I575">
        <f t="shared" si="572"/>
        <v>19685.98</v>
      </c>
    </row>
    <row r="576" spans="5:9" x14ac:dyDescent="0.25">
      <c r="E576" s="4" t="s">
        <v>66</v>
      </c>
      <c r="F576" s="6">
        <v>19237.88</v>
      </c>
      <c r="H576" t="str">
        <f t="shared" ref="H576:I576" si="573">E574</f>
        <v>Men Product 770</v>
      </c>
      <c r="I576">
        <f t="shared" si="573"/>
        <v>19600.75</v>
      </c>
    </row>
    <row r="577" spans="5:9" x14ac:dyDescent="0.25">
      <c r="E577" s="4" t="s">
        <v>730</v>
      </c>
      <c r="F577" s="6">
        <v>19215.47</v>
      </c>
      <c r="H577" t="str">
        <f t="shared" ref="H577:I577" si="574">E575</f>
        <v>Kitchen Product 329</v>
      </c>
      <c r="I577">
        <f t="shared" si="574"/>
        <v>19563.18</v>
      </c>
    </row>
    <row r="578" spans="5:9" x14ac:dyDescent="0.25">
      <c r="E578" s="4" t="s">
        <v>76</v>
      </c>
      <c r="F578" s="6">
        <v>19148.55</v>
      </c>
      <c r="H578" t="str">
        <f t="shared" ref="H578:I578" si="575">E576</f>
        <v>Accessories Product 14</v>
      </c>
      <c r="I578">
        <f t="shared" si="575"/>
        <v>19237.88</v>
      </c>
    </row>
    <row r="579" spans="5:9" x14ac:dyDescent="0.25">
      <c r="E579" s="4" t="s">
        <v>505</v>
      </c>
      <c r="F579" s="6">
        <v>19104.97</v>
      </c>
      <c r="H579" t="str">
        <f t="shared" ref="H579:I579" si="576">E577</f>
        <v>Snacks Product 159</v>
      </c>
      <c r="I579">
        <f t="shared" si="576"/>
        <v>19215.47</v>
      </c>
    </row>
    <row r="580" spans="5:9" x14ac:dyDescent="0.25">
      <c r="E580" s="4" t="s">
        <v>824</v>
      </c>
      <c r="F580" s="6">
        <v>19007.439999999999</v>
      </c>
      <c r="H580" t="str">
        <f t="shared" ref="H580:I580" si="577">E578</f>
        <v>Accessories Product 191</v>
      </c>
      <c r="I580">
        <f t="shared" si="577"/>
        <v>19148.55</v>
      </c>
    </row>
    <row r="581" spans="5:9" x14ac:dyDescent="0.25">
      <c r="E581" s="4" t="s">
        <v>548</v>
      </c>
      <c r="F581" s="6">
        <v>18745.07</v>
      </c>
      <c r="H581" t="str">
        <f t="shared" ref="H581:I581" si="578">E579</f>
        <v>Kitchen Product 638</v>
      </c>
      <c r="I581">
        <f t="shared" si="578"/>
        <v>19104.97</v>
      </c>
    </row>
    <row r="582" spans="5:9" x14ac:dyDescent="0.25">
      <c r="E582" s="4" t="s">
        <v>862</v>
      </c>
      <c r="F582" s="6">
        <v>18719.080000000002</v>
      </c>
      <c r="H582" t="str">
        <f t="shared" ref="H582:I582" si="579">E580</f>
        <v>Women Product 430</v>
      </c>
      <c r="I582">
        <f t="shared" si="579"/>
        <v>19007.439999999999</v>
      </c>
    </row>
    <row r="583" spans="5:9" x14ac:dyDescent="0.25">
      <c r="E583" s="4" t="s">
        <v>249</v>
      </c>
      <c r="F583" s="6">
        <v>18629.04</v>
      </c>
      <c r="H583" t="str">
        <f t="shared" ref="H583:I583" si="580">E581</f>
        <v>Laptops Product 323</v>
      </c>
      <c r="I583">
        <f t="shared" si="580"/>
        <v>18745.07</v>
      </c>
    </row>
    <row r="584" spans="5:9" x14ac:dyDescent="0.25">
      <c r="E584" s="4" t="s">
        <v>394</v>
      </c>
      <c r="F584" s="6">
        <v>18089.490000000002</v>
      </c>
      <c r="H584" t="str">
        <f t="shared" ref="H584:I584" si="581">E582</f>
        <v>Women Product 791</v>
      </c>
      <c r="I584">
        <f t="shared" si="581"/>
        <v>18719.080000000002</v>
      </c>
    </row>
    <row r="585" spans="5:9" x14ac:dyDescent="0.25">
      <c r="E585" s="4" t="s">
        <v>646</v>
      </c>
      <c r="F585" s="6">
        <v>17911.78</v>
      </c>
      <c r="H585" t="str">
        <f t="shared" ref="H585:I585" si="582">E583</f>
        <v>Fresh Foods Product 101</v>
      </c>
      <c r="I585">
        <f t="shared" si="582"/>
        <v>18629.04</v>
      </c>
    </row>
    <row r="586" spans="5:9" x14ac:dyDescent="0.25">
      <c r="E586" s="4" t="s">
        <v>655</v>
      </c>
      <c r="F586" s="6">
        <v>17901.93</v>
      </c>
      <c r="H586" t="str">
        <f t="shared" ref="H586:I586" si="583">E584</f>
        <v>Kids Product 270</v>
      </c>
      <c r="I586">
        <f t="shared" si="583"/>
        <v>18089.490000000002</v>
      </c>
    </row>
    <row r="587" spans="5:9" x14ac:dyDescent="0.25">
      <c r="E587" s="4" t="s">
        <v>535</v>
      </c>
      <c r="F587" s="6">
        <v>17895.75</v>
      </c>
      <c r="H587" t="str">
        <f t="shared" ref="H587:I587" si="584">E585</f>
        <v>Men Product 646</v>
      </c>
      <c r="I587">
        <f t="shared" si="584"/>
        <v>17911.78</v>
      </c>
    </row>
    <row r="588" spans="5:9" x14ac:dyDescent="0.25">
      <c r="E588" s="4" t="s">
        <v>82</v>
      </c>
      <c r="F588" s="6">
        <v>17893.47</v>
      </c>
      <c r="H588" t="str">
        <f t="shared" ref="H588:I588" si="585">E586</f>
        <v>Men Product 781</v>
      </c>
      <c r="I588">
        <f t="shared" si="585"/>
        <v>17901.93</v>
      </c>
    </row>
    <row r="589" spans="5:9" x14ac:dyDescent="0.25">
      <c r="E589" s="4" t="s">
        <v>212</v>
      </c>
      <c r="F589" s="6">
        <v>17741.310000000001</v>
      </c>
      <c r="H589" t="str">
        <f t="shared" ref="H589:I589" si="586">E587</f>
        <v>Laptops Product 201</v>
      </c>
      <c r="I589">
        <f t="shared" si="586"/>
        <v>17895.75</v>
      </c>
    </row>
    <row r="590" spans="5:9" x14ac:dyDescent="0.25">
      <c r="E590" s="4" t="s">
        <v>345</v>
      </c>
      <c r="F590" s="6">
        <v>17710.34</v>
      </c>
      <c r="H590" t="str">
        <f t="shared" ref="H590:I590" si="587">E588</f>
        <v>Accessories Product 274</v>
      </c>
      <c r="I590">
        <f t="shared" si="587"/>
        <v>17893.47</v>
      </c>
    </row>
    <row r="591" spans="5:9" x14ac:dyDescent="0.25">
      <c r="E591" s="4" t="s">
        <v>808</v>
      </c>
      <c r="F591" s="6">
        <v>17580.89</v>
      </c>
      <c r="H591" t="str">
        <f t="shared" ref="H591:I591" si="588">E589</f>
        <v>Decor Product 386</v>
      </c>
      <c r="I591">
        <f t="shared" si="588"/>
        <v>17741.310000000001</v>
      </c>
    </row>
    <row r="592" spans="5:9" x14ac:dyDescent="0.25">
      <c r="E592" s="4" t="s">
        <v>483</v>
      </c>
      <c r="F592" s="6">
        <v>17525.830000000002</v>
      </c>
      <c r="H592" t="str">
        <f t="shared" ref="H592:I592" si="589">E590</f>
        <v>Furniture Product 411</v>
      </c>
      <c r="I592">
        <f t="shared" si="589"/>
        <v>17710.34</v>
      </c>
    </row>
    <row r="593" spans="5:9" x14ac:dyDescent="0.25">
      <c r="E593" s="4" t="s">
        <v>143</v>
      </c>
      <c r="F593" s="6">
        <v>17412.099999999999</v>
      </c>
      <c r="H593" t="str">
        <f t="shared" ref="H593:I593" si="590">E591</f>
        <v>Women Product 217</v>
      </c>
      <c r="I593">
        <f t="shared" si="590"/>
        <v>17580.89</v>
      </c>
    </row>
    <row r="594" spans="5:9" x14ac:dyDescent="0.25">
      <c r="E594" s="4" t="s">
        <v>74</v>
      </c>
      <c r="F594" s="6">
        <v>17390.04</v>
      </c>
      <c r="H594" t="str">
        <f t="shared" ref="H594:I594" si="591">E592</f>
        <v>Kitchen Product 46</v>
      </c>
      <c r="I594">
        <f t="shared" si="591"/>
        <v>17525.830000000002</v>
      </c>
    </row>
    <row r="595" spans="5:9" x14ac:dyDescent="0.25">
      <c r="E595" s="4" t="s">
        <v>622</v>
      </c>
      <c r="F595" s="6">
        <v>17384.98</v>
      </c>
      <c r="H595" t="str">
        <f t="shared" ref="H595:I595" si="592">E593</f>
        <v>Beverages Product 352</v>
      </c>
      <c r="I595">
        <f t="shared" si="592"/>
        <v>17412.099999999999</v>
      </c>
    </row>
    <row r="596" spans="5:9" x14ac:dyDescent="0.25">
      <c r="E596" s="4" t="s">
        <v>384</v>
      </c>
      <c r="F596" s="6">
        <v>17136.669999999998</v>
      </c>
      <c r="H596" t="str">
        <f t="shared" ref="H596:I596" si="593">E594</f>
        <v>Accessories Product 189</v>
      </c>
      <c r="I596">
        <f t="shared" si="593"/>
        <v>17390.04</v>
      </c>
    </row>
    <row r="597" spans="5:9" x14ac:dyDescent="0.25">
      <c r="E597" s="4" t="s">
        <v>725</v>
      </c>
      <c r="F597" s="6">
        <v>17126.080000000002</v>
      </c>
      <c r="H597" t="str">
        <f t="shared" ref="H597:I597" si="594">E595</f>
        <v>Men Product 405</v>
      </c>
      <c r="I597">
        <f t="shared" si="594"/>
        <v>17384.98</v>
      </c>
    </row>
    <row r="598" spans="5:9" x14ac:dyDescent="0.25">
      <c r="E598" s="4" t="s">
        <v>658</v>
      </c>
      <c r="F598" s="6">
        <v>17123.439999999999</v>
      </c>
      <c r="H598" t="str">
        <f t="shared" ref="H598:I598" si="595">E596</f>
        <v>Kids Product 150</v>
      </c>
      <c r="I598">
        <f t="shared" si="595"/>
        <v>17136.669999999998</v>
      </c>
    </row>
    <row r="599" spans="5:9" x14ac:dyDescent="0.25">
      <c r="E599" s="4" t="s">
        <v>405</v>
      </c>
      <c r="F599" s="6">
        <v>17088.900000000001</v>
      </c>
      <c r="H599" t="str">
        <f t="shared" ref="H599:I599" si="596">E597</f>
        <v>Snacks Product 113</v>
      </c>
      <c r="I599">
        <f t="shared" si="596"/>
        <v>17126.080000000002</v>
      </c>
    </row>
    <row r="600" spans="5:9" x14ac:dyDescent="0.25">
      <c r="E600" s="4" t="s">
        <v>532</v>
      </c>
      <c r="F600" s="6">
        <v>17028.86</v>
      </c>
      <c r="H600" t="str">
        <f t="shared" ref="H600:I600" si="597">E598</f>
        <v>Phones Product 170</v>
      </c>
      <c r="I600">
        <f t="shared" si="597"/>
        <v>17123.439999999999</v>
      </c>
    </row>
    <row r="601" spans="5:9" x14ac:dyDescent="0.25">
      <c r="E601" s="4" t="s">
        <v>753</v>
      </c>
      <c r="F601" s="6">
        <v>16932.32</v>
      </c>
      <c r="H601" t="str">
        <f t="shared" ref="H601:I601" si="598">E599</f>
        <v>Kids Product 360</v>
      </c>
      <c r="I601">
        <f t="shared" si="598"/>
        <v>17088.900000000001</v>
      </c>
    </row>
    <row r="602" spans="5:9" x14ac:dyDescent="0.25">
      <c r="E602" s="4" t="s">
        <v>639</v>
      </c>
      <c r="F602" s="6">
        <v>16721.3</v>
      </c>
      <c r="H602" t="str">
        <f t="shared" ref="H602:I602" si="599">E600</f>
        <v>Laptops Product 172</v>
      </c>
      <c r="I602">
        <f t="shared" si="599"/>
        <v>17028.86</v>
      </c>
    </row>
    <row r="603" spans="5:9" x14ac:dyDescent="0.25">
      <c r="E603" s="4" t="s">
        <v>267</v>
      </c>
      <c r="F603" s="6">
        <v>16704.919999999998</v>
      </c>
      <c r="H603" t="str">
        <f t="shared" ref="H603:I603" si="600">E601</f>
        <v>Snacks Product 328</v>
      </c>
      <c r="I603">
        <f t="shared" si="600"/>
        <v>16932.32</v>
      </c>
    </row>
    <row r="604" spans="5:9" x14ac:dyDescent="0.25">
      <c r="E604" s="4" t="s">
        <v>132</v>
      </c>
      <c r="F604" s="6">
        <v>16698.87</v>
      </c>
      <c r="H604" t="str">
        <f t="shared" ref="H604:I604" si="601">E602</f>
        <v>Men Product 559</v>
      </c>
      <c r="I604">
        <f t="shared" si="601"/>
        <v>16721.3</v>
      </c>
    </row>
    <row r="605" spans="5:9" x14ac:dyDescent="0.25">
      <c r="E605" s="4" t="s">
        <v>248</v>
      </c>
      <c r="F605" s="6">
        <v>16625.37</v>
      </c>
      <c r="H605" t="str">
        <f t="shared" ref="H605:I605" si="602">E603</f>
        <v>Fresh Foods Product 304</v>
      </c>
      <c r="I605">
        <f t="shared" si="602"/>
        <v>16704.919999999998</v>
      </c>
    </row>
    <row r="606" spans="5:9" x14ac:dyDescent="0.25">
      <c r="E606" s="4" t="s">
        <v>737</v>
      </c>
      <c r="F606" s="6">
        <v>16588.64</v>
      </c>
      <c r="H606" t="str">
        <f t="shared" ref="H606:I606" si="603">E604</f>
        <v>Beverages Product 249</v>
      </c>
      <c r="I606">
        <f t="shared" si="603"/>
        <v>16698.87</v>
      </c>
    </row>
    <row r="607" spans="5:9" x14ac:dyDescent="0.25">
      <c r="E607" s="4" t="s">
        <v>471</v>
      </c>
      <c r="F607" s="6">
        <v>16541.2</v>
      </c>
      <c r="H607" t="str">
        <f t="shared" ref="H607:I607" si="604">E605</f>
        <v>Decor Product 96</v>
      </c>
      <c r="I607">
        <f t="shared" si="604"/>
        <v>16625.37</v>
      </c>
    </row>
    <row r="608" spans="5:9" x14ac:dyDescent="0.25">
      <c r="E608" s="4" t="s">
        <v>702</v>
      </c>
      <c r="F608" s="6">
        <v>16520.32</v>
      </c>
      <c r="H608" t="str">
        <f t="shared" ref="H608:I608" si="605">E606</f>
        <v>Snacks Product 231</v>
      </c>
      <c r="I608">
        <f t="shared" si="605"/>
        <v>16588.64</v>
      </c>
    </row>
    <row r="609" spans="5:9" x14ac:dyDescent="0.25">
      <c r="E609" s="4" t="s">
        <v>243</v>
      </c>
      <c r="F609" s="6">
        <v>16417.95</v>
      </c>
      <c r="H609" t="str">
        <f t="shared" ref="H609:I609" si="606">E607</f>
        <v>Kitchen Product 35</v>
      </c>
      <c r="I609">
        <f t="shared" si="606"/>
        <v>16541.2</v>
      </c>
    </row>
    <row r="610" spans="5:9" x14ac:dyDescent="0.25">
      <c r="E610" s="4" t="s">
        <v>234</v>
      </c>
      <c r="F610" s="6">
        <v>16279.42</v>
      </c>
      <c r="H610" t="str">
        <f t="shared" ref="H610:I610" si="607">E608</f>
        <v>Phones Product 601</v>
      </c>
      <c r="I610">
        <f t="shared" si="607"/>
        <v>16520.32</v>
      </c>
    </row>
    <row r="611" spans="5:9" x14ac:dyDescent="0.25">
      <c r="E611" s="4" t="s">
        <v>344</v>
      </c>
      <c r="F611" s="6">
        <v>16221.73</v>
      </c>
      <c r="H611" t="str">
        <f t="shared" ref="H611:I611" si="608">E609</f>
        <v>Decor Product 768</v>
      </c>
      <c r="I611">
        <f t="shared" si="608"/>
        <v>16417.95</v>
      </c>
    </row>
    <row r="612" spans="5:9" x14ac:dyDescent="0.25">
      <c r="E612" s="4" t="s">
        <v>402</v>
      </c>
      <c r="F612" s="6">
        <v>15974.09</v>
      </c>
      <c r="H612" t="str">
        <f t="shared" ref="H612:I612" si="609">E610</f>
        <v>Decor Product 697</v>
      </c>
      <c r="I612">
        <f t="shared" si="609"/>
        <v>16279.42</v>
      </c>
    </row>
    <row r="613" spans="5:9" x14ac:dyDescent="0.25">
      <c r="E613" s="4" t="s">
        <v>629</v>
      </c>
      <c r="F613" s="6">
        <v>15943.62</v>
      </c>
      <c r="H613" t="str">
        <f t="shared" ref="H613:I613" si="610">E611</f>
        <v>Furniture Product 392</v>
      </c>
      <c r="I613">
        <f t="shared" si="610"/>
        <v>16221.73</v>
      </c>
    </row>
    <row r="614" spans="5:9" x14ac:dyDescent="0.25">
      <c r="E614" s="4" t="s">
        <v>451</v>
      </c>
      <c r="F614" s="6">
        <v>15936.25</v>
      </c>
      <c r="H614" t="str">
        <f t="shared" ref="H614:I614" si="611">E612</f>
        <v>Kids Product 350</v>
      </c>
      <c r="I614">
        <f t="shared" si="611"/>
        <v>15974.09</v>
      </c>
    </row>
    <row r="615" spans="5:9" x14ac:dyDescent="0.25">
      <c r="E615" s="4" t="s">
        <v>325</v>
      </c>
      <c r="F615" s="6">
        <v>15890.18</v>
      </c>
      <c r="H615" t="str">
        <f t="shared" ref="H615:I615" si="612">E613</f>
        <v>Men Product 489</v>
      </c>
      <c r="I615">
        <f t="shared" si="612"/>
        <v>15943.62</v>
      </c>
    </row>
    <row r="616" spans="5:9" x14ac:dyDescent="0.25">
      <c r="E616" s="4" t="s">
        <v>321</v>
      </c>
      <c r="F616" s="6">
        <v>15666.07</v>
      </c>
      <c r="H616" t="str">
        <f t="shared" ref="H616:I616" si="613">E614</f>
        <v>Kitchen Product 128</v>
      </c>
      <c r="I616">
        <f t="shared" si="613"/>
        <v>15936.25</v>
      </c>
    </row>
    <row r="617" spans="5:9" x14ac:dyDescent="0.25">
      <c r="E617" s="4" t="s">
        <v>815</v>
      </c>
      <c r="F617" s="6">
        <v>15600.65</v>
      </c>
      <c r="H617" t="str">
        <f t="shared" ref="H617:I617" si="614">E615</f>
        <v>Furniture Product 15</v>
      </c>
      <c r="I617">
        <f t="shared" si="614"/>
        <v>15890.18</v>
      </c>
    </row>
    <row r="618" spans="5:9" x14ac:dyDescent="0.25">
      <c r="E618" s="4" t="s">
        <v>443</v>
      </c>
      <c r="F618" s="6">
        <v>15549.06</v>
      </c>
      <c r="H618" t="str">
        <f t="shared" ref="H618:I618" si="615">E616</f>
        <v>Furniture Product 104</v>
      </c>
      <c r="I618">
        <f t="shared" si="615"/>
        <v>15666.07</v>
      </c>
    </row>
    <row r="619" spans="5:9" x14ac:dyDescent="0.25">
      <c r="E619" s="4" t="s">
        <v>519</v>
      </c>
      <c r="F619" s="6">
        <v>15534.45</v>
      </c>
      <c r="H619" t="str">
        <f t="shared" ref="H619:I619" si="616">E617</f>
        <v>Women Product 322</v>
      </c>
      <c r="I619">
        <f t="shared" si="616"/>
        <v>15600.65</v>
      </c>
    </row>
    <row r="620" spans="5:9" x14ac:dyDescent="0.25">
      <c r="E620" s="4" t="s">
        <v>551</v>
      </c>
      <c r="F620" s="6">
        <v>15512.01</v>
      </c>
      <c r="H620" t="str">
        <f t="shared" ref="H620:I620" si="617">E618</f>
        <v>Kids Product 77</v>
      </c>
      <c r="I620">
        <f t="shared" si="617"/>
        <v>15549.06</v>
      </c>
    </row>
    <row r="621" spans="5:9" x14ac:dyDescent="0.25">
      <c r="E621" s="4" t="s">
        <v>823</v>
      </c>
      <c r="F621" s="6">
        <v>15354.48</v>
      </c>
      <c r="H621" t="str">
        <f t="shared" ref="H621:I621" si="618">E619</f>
        <v>Kitchen Product 800</v>
      </c>
      <c r="I621">
        <f t="shared" si="618"/>
        <v>15534.45</v>
      </c>
    </row>
    <row r="622" spans="5:9" x14ac:dyDescent="0.25">
      <c r="E622" s="4" t="s">
        <v>848</v>
      </c>
      <c r="F622" s="6">
        <v>15290.13</v>
      </c>
      <c r="H622" t="str">
        <f t="shared" ref="H622:I622" si="619">E620</f>
        <v>Laptops Product 348</v>
      </c>
      <c r="I622">
        <f t="shared" si="619"/>
        <v>15512.01</v>
      </c>
    </row>
    <row r="623" spans="5:9" x14ac:dyDescent="0.25">
      <c r="E623" s="4" t="s">
        <v>246</v>
      </c>
      <c r="F623" s="6">
        <v>15063.92</v>
      </c>
      <c r="H623" t="str">
        <f t="shared" ref="H623:I623" si="620">E621</f>
        <v>Women Product 423</v>
      </c>
      <c r="I623">
        <f t="shared" si="620"/>
        <v>15354.48</v>
      </c>
    </row>
    <row r="624" spans="5:9" x14ac:dyDescent="0.25">
      <c r="E624" s="4" t="s">
        <v>193</v>
      </c>
      <c r="F624" s="6">
        <v>14908.13</v>
      </c>
      <c r="H624" t="str">
        <f t="shared" ref="H624:I624" si="621">E622</f>
        <v>Women Product 656</v>
      </c>
      <c r="I624">
        <f t="shared" si="621"/>
        <v>15290.13</v>
      </c>
    </row>
    <row r="625" spans="5:9" x14ac:dyDescent="0.25">
      <c r="E625" s="4" t="s">
        <v>527</v>
      </c>
      <c r="F625" s="6">
        <v>14888.13</v>
      </c>
      <c r="H625" t="str">
        <f t="shared" ref="H625:I625" si="622">E623</f>
        <v>Decor Product 84</v>
      </c>
      <c r="I625">
        <f t="shared" si="622"/>
        <v>15063.92</v>
      </c>
    </row>
    <row r="626" spans="5:9" x14ac:dyDescent="0.25">
      <c r="E626" s="4" t="s">
        <v>820</v>
      </c>
      <c r="F626" s="6">
        <v>14823.48</v>
      </c>
      <c r="H626" t="str">
        <f t="shared" ref="H626:I626" si="623">E624</f>
        <v>Decor Product 228</v>
      </c>
      <c r="I626">
        <f t="shared" si="623"/>
        <v>14908.13</v>
      </c>
    </row>
    <row r="627" spans="5:9" x14ac:dyDescent="0.25">
      <c r="E627" s="4" t="s">
        <v>619</v>
      </c>
      <c r="F627" s="6">
        <v>14660.67</v>
      </c>
      <c r="H627" t="str">
        <f t="shared" ref="H627:I627" si="624">E625</f>
        <v>Laptops Product 132</v>
      </c>
      <c r="I627">
        <f t="shared" si="624"/>
        <v>14888.13</v>
      </c>
    </row>
    <row r="628" spans="5:9" x14ac:dyDescent="0.25">
      <c r="E628" s="4" t="s">
        <v>112</v>
      </c>
      <c r="F628" s="6">
        <v>14549.8</v>
      </c>
      <c r="H628" t="str">
        <f t="shared" ref="H628:I628" si="625">E626</f>
        <v>Women Product 40</v>
      </c>
      <c r="I628">
        <f t="shared" si="625"/>
        <v>14823.48</v>
      </c>
    </row>
    <row r="629" spans="5:9" x14ac:dyDescent="0.25">
      <c r="E629" s="4" t="s">
        <v>708</v>
      </c>
      <c r="F629" s="6">
        <v>14515.24</v>
      </c>
      <c r="H629" t="str">
        <f t="shared" ref="H629:I629" si="626">E627</f>
        <v>Men Product 351</v>
      </c>
      <c r="I629">
        <f t="shared" si="626"/>
        <v>14660.67</v>
      </c>
    </row>
    <row r="630" spans="5:9" x14ac:dyDescent="0.25">
      <c r="E630" s="4" t="s">
        <v>485</v>
      </c>
      <c r="F630" s="6">
        <v>14513.7</v>
      </c>
      <c r="H630" t="str">
        <f t="shared" ref="H630:I630" si="627">E628</f>
        <v>Accessories Product 691</v>
      </c>
      <c r="I630">
        <f t="shared" si="627"/>
        <v>14549.8</v>
      </c>
    </row>
    <row r="631" spans="5:9" x14ac:dyDescent="0.25">
      <c r="E631" s="4" t="s">
        <v>245</v>
      </c>
      <c r="F631" s="6">
        <v>14465.26</v>
      </c>
      <c r="H631" t="str">
        <f t="shared" ref="H631:I631" si="628">E629</f>
        <v>Phones Product 637</v>
      </c>
      <c r="I631">
        <f t="shared" si="628"/>
        <v>14515.24</v>
      </c>
    </row>
    <row r="632" spans="5:9" x14ac:dyDescent="0.25">
      <c r="E632" s="4" t="s">
        <v>331</v>
      </c>
      <c r="F632" s="6">
        <v>14457.38</v>
      </c>
      <c r="H632" t="str">
        <f t="shared" ref="H632:I632" si="629">E630</f>
        <v>Kitchen Product 470</v>
      </c>
      <c r="I632">
        <f t="shared" si="629"/>
        <v>14513.7</v>
      </c>
    </row>
    <row r="633" spans="5:9" x14ac:dyDescent="0.25">
      <c r="E633" s="4" t="s">
        <v>101</v>
      </c>
      <c r="F633" s="6">
        <v>14412.36</v>
      </c>
      <c r="H633" t="str">
        <f t="shared" ref="H633:I633" si="630">E631</f>
        <v>Decor Product 83</v>
      </c>
      <c r="I633">
        <f t="shared" si="630"/>
        <v>14465.26</v>
      </c>
    </row>
    <row r="634" spans="5:9" x14ac:dyDescent="0.25">
      <c r="E634" s="4" t="s">
        <v>330</v>
      </c>
      <c r="F634" s="6">
        <v>14230.46</v>
      </c>
      <c r="H634" t="str">
        <f t="shared" ref="H634:I634" si="631">E632</f>
        <v>Furniture Product 221</v>
      </c>
      <c r="I634">
        <f t="shared" si="631"/>
        <v>14457.38</v>
      </c>
    </row>
    <row r="635" spans="5:9" x14ac:dyDescent="0.25">
      <c r="E635" s="4" t="s">
        <v>190</v>
      </c>
      <c r="F635" s="6">
        <v>14204.85</v>
      </c>
      <c r="H635" t="str">
        <f t="shared" ref="H635:I635" si="632">E633</f>
        <v>Accessories Product 536</v>
      </c>
      <c r="I635">
        <f t="shared" si="632"/>
        <v>14412.36</v>
      </c>
    </row>
    <row r="636" spans="5:9" x14ac:dyDescent="0.25">
      <c r="E636" s="4" t="s">
        <v>602</v>
      </c>
      <c r="F636" s="6">
        <v>14184.88</v>
      </c>
      <c r="H636" t="str">
        <f t="shared" ref="H636:I636" si="633">E634</f>
        <v>Furniture Product 219</v>
      </c>
      <c r="I636">
        <f t="shared" si="633"/>
        <v>14230.46</v>
      </c>
    </row>
    <row r="637" spans="5:9" x14ac:dyDescent="0.25">
      <c r="E637" s="4" t="s">
        <v>96</v>
      </c>
      <c r="F637" s="6">
        <v>14153.77</v>
      </c>
      <c r="H637" t="str">
        <f t="shared" ref="H637:I637" si="634">E635</f>
        <v>Decor Product 148</v>
      </c>
      <c r="I637">
        <f t="shared" si="634"/>
        <v>14204.85</v>
      </c>
    </row>
    <row r="638" spans="5:9" x14ac:dyDescent="0.25">
      <c r="E638" s="4" t="s">
        <v>741</v>
      </c>
      <c r="F638" s="6">
        <v>13943.8</v>
      </c>
      <c r="H638" t="str">
        <f t="shared" ref="H638:I638" si="635">E636</f>
        <v>Men Product 194</v>
      </c>
      <c r="I638">
        <f t="shared" si="635"/>
        <v>14184.88</v>
      </c>
    </row>
    <row r="639" spans="5:9" x14ac:dyDescent="0.25">
      <c r="E639" s="4" t="s">
        <v>123</v>
      </c>
      <c r="F639" s="6">
        <v>13793.86</v>
      </c>
      <c r="H639" t="str">
        <f t="shared" ref="H639:I639" si="636">E637</f>
        <v>Accessories Product 479</v>
      </c>
      <c r="I639">
        <f t="shared" si="636"/>
        <v>14153.77</v>
      </c>
    </row>
    <row r="640" spans="5:9" x14ac:dyDescent="0.25">
      <c r="E640" s="4" t="s">
        <v>125</v>
      </c>
      <c r="F640" s="6">
        <v>13698.53</v>
      </c>
      <c r="H640" t="str">
        <f t="shared" ref="H640:I640" si="637">E638</f>
        <v>Snacks Product 247</v>
      </c>
      <c r="I640">
        <f t="shared" si="637"/>
        <v>13943.8</v>
      </c>
    </row>
    <row r="641" spans="5:9" x14ac:dyDescent="0.25">
      <c r="E641" s="4" t="s">
        <v>640</v>
      </c>
      <c r="F641" s="6">
        <v>13610.92</v>
      </c>
      <c r="H641" t="str">
        <f t="shared" ref="H641:I641" si="638">E639</f>
        <v>Beverages Product 103</v>
      </c>
      <c r="I641">
        <f t="shared" si="638"/>
        <v>13793.86</v>
      </c>
    </row>
    <row r="642" spans="5:9" x14ac:dyDescent="0.25">
      <c r="E642" s="4" t="s">
        <v>239</v>
      </c>
      <c r="F642" s="6">
        <v>13606.27</v>
      </c>
      <c r="H642" t="str">
        <f t="shared" ref="H642:I642" si="639">E640</f>
        <v>Beverages Product 143</v>
      </c>
      <c r="I642">
        <f t="shared" si="639"/>
        <v>13698.53</v>
      </c>
    </row>
    <row r="643" spans="5:9" x14ac:dyDescent="0.25">
      <c r="E643" s="4" t="s">
        <v>806</v>
      </c>
      <c r="F643" s="6">
        <v>13592.54</v>
      </c>
      <c r="H643" t="str">
        <f t="shared" ref="H643:I643" si="640">E641</f>
        <v>Men Product 56</v>
      </c>
      <c r="I643">
        <f t="shared" si="640"/>
        <v>13610.92</v>
      </c>
    </row>
    <row r="644" spans="5:9" x14ac:dyDescent="0.25">
      <c r="E644" s="4" t="s">
        <v>386</v>
      </c>
      <c r="F644" s="6">
        <v>13485.57</v>
      </c>
      <c r="H644" t="str">
        <f t="shared" ref="H644:I644" si="641">E642</f>
        <v>Decor Product 732</v>
      </c>
      <c r="I644">
        <f t="shared" si="641"/>
        <v>13606.27</v>
      </c>
    </row>
    <row r="645" spans="5:9" x14ac:dyDescent="0.25">
      <c r="E645" s="4" t="s">
        <v>461</v>
      </c>
      <c r="F645" s="6">
        <v>13472.33</v>
      </c>
      <c r="H645" t="str">
        <f t="shared" ref="H645:I645" si="642">E643</f>
        <v>Women Product 215</v>
      </c>
      <c r="I645">
        <f t="shared" si="642"/>
        <v>13592.54</v>
      </c>
    </row>
    <row r="646" spans="5:9" x14ac:dyDescent="0.25">
      <c r="E646" s="4" t="s">
        <v>611</v>
      </c>
      <c r="F646" s="6">
        <v>13450.23</v>
      </c>
      <c r="H646" t="str">
        <f t="shared" ref="H646:I646" si="643">E644</f>
        <v>Kids Product 187</v>
      </c>
      <c r="I646">
        <f t="shared" si="643"/>
        <v>13485.57</v>
      </c>
    </row>
    <row r="647" spans="5:9" x14ac:dyDescent="0.25">
      <c r="E647" s="4" t="s">
        <v>138</v>
      </c>
      <c r="F647" s="6">
        <v>13376.55</v>
      </c>
      <c r="H647" t="str">
        <f t="shared" ref="H647:I647" si="644">E645</f>
        <v>Kitchen Product 225</v>
      </c>
      <c r="I647">
        <f t="shared" si="644"/>
        <v>13472.33</v>
      </c>
    </row>
    <row r="648" spans="5:9" x14ac:dyDescent="0.25">
      <c r="E648" s="4" t="s">
        <v>615</v>
      </c>
      <c r="F648" s="6">
        <v>13307.39</v>
      </c>
      <c r="H648" t="str">
        <f t="shared" ref="H648:I648" si="645">E646</f>
        <v>Men Product 301</v>
      </c>
      <c r="I648">
        <f t="shared" si="645"/>
        <v>13450.23</v>
      </c>
    </row>
    <row r="649" spans="5:9" x14ac:dyDescent="0.25">
      <c r="E649" s="4" t="s">
        <v>809</v>
      </c>
      <c r="F649" s="6">
        <v>13146.96</v>
      </c>
      <c r="H649" t="str">
        <f t="shared" ref="H649:I649" si="646">E647</f>
        <v>Beverages Product 297</v>
      </c>
      <c r="I649">
        <f t="shared" si="646"/>
        <v>13376.55</v>
      </c>
    </row>
    <row r="650" spans="5:9" x14ac:dyDescent="0.25">
      <c r="E650" s="4" t="s">
        <v>255</v>
      </c>
      <c r="F650" s="6">
        <v>13142.19</v>
      </c>
      <c r="H650" t="str">
        <f t="shared" ref="H650:I650" si="647">E648</f>
        <v>Men Product 335</v>
      </c>
      <c r="I650">
        <f t="shared" si="647"/>
        <v>13307.39</v>
      </c>
    </row>
    <row r="651" spans="5:9" x14ac:dyDescent="0.25">
      <c r="E651" s="4" t="s">
        <v>662</v>
      </c>
      <c r="F651" s="6">
        <v>12939.29</v>
      </c>
      <c r="H651" t="str">
        <f t="shared" ref="H651:I651" si="648">E649</f>
        <v>Women Product 218</v>
      </c>
      <c r="I651">
        <f t="shared" si="648"/>
        <v>13146.96</v>
      </c>
    </row>
    <row r="652" spans="5:9" x14ac:dyDescent="0.25">
      <c r="E652" s="4" t="s">
        <v>403</v>
      </c>
      <c r="F652" s="6">
        <v>12933.82</v>
      </c>
      <c r="H652" t="str">
        <f t="shared" ref="H652:I652" si="649">E650</f>
        <v>Fresh Foods Product 156</v>
      </c>
      <c r="I652">
        <f t="shared" si="649"/>
        <v>13142.19</v>
      </c>
    </row>
    <row r="653" spans="5:9" x14ac:dyDescent="0.25">
      <c r="E653" s="4" t="s">
        <v>169</v>
      </c>
      <c r="F653" s="6">
        <v>12803.2</v>
      </c>
      <c r="H653" t="str">
        <f t="shared" ref="H653:I653" si="650">E651</f>
        <v>Phones Product 21</v>
      </c>
      <c r="I653">
        <f t="shared" si="650"/>
        <v>12939.29</v>
      </c>
    </row>
    <row r="654" spans="5:9" x14ac:dyDescent="0.25">
      <c r="E654" s="4" t="s">
        <v>287</v>
      </c>
      <c r="F654" s="6">
        <v>12623.18</v>
      </c>
      <c r="H654" t="str">
        <f t="shared" ref="H654:I654" si="651">E652</f>
        <v>Kids Product 353</v>
      </c>
      <c r="I654">
        <f t="shared" si="651"/>
        <v>12933.82</v>
      </c>
    </row>
    <row r="655" spans="5:9" x14ac:dyDescent="0.25">
      <c r="E655" s="4" t="s">
        <v>803</v>
      </c>
      <c r="F655" s="6">
        <v>12622.97</v>
      </c>
      <c r="H655" t="str">
        <f t="shared" ref="H655:I655" si="652">E653</f>
        <v>Beverages Product 640</v>
      </c>
      <c r="I655">
        <f t="shared" si="652"/>
        <v>12803.2</v>
      </c>
    </row>
    <row r="656" spans="5:9" x14ac:dyDescent="0.25">
      <c r="E656" s="4" t="s">
        <v>262</v>
      </c>
      <c r="F656" s="6">
        <v>12584.24</v>
      </c>
      <c r="H656" t="str">
        <f t="shared" ref="H656:I656" si="653">E654</f>
        <v>Fresh Foods Product 548</v>
      </c>
      <c r="I656">
        <f t="shared" si="653"/>
        <v>12623.18</v>
      </c>
    </row>
    <row r="657" spans="5:9" x14ac:dyDescent="0.25">
      <c r="E657" s="4" t="s">
        <v>568</v>
      </c>
      <c r="F657" s="6">
        <v>12322.12</v>
      </c>
      <c r="H657" t="str">
        <f t="shared" ref="H657:I657" si="654">E655</f>
        <v>Women Product 19</v>
      </c>
      <c r="I657">
        <f t="shared" si="654"/>
        <v>12622.97</v>
      </c>
    </row>
    <row r="658" spans="5:9" x14ac:dyDescent="0.25">
      <c r="E658" s="4" t="s">
        <v>171</v>
      </c>
      <c r="F658" s="6">
        <v>12316.33</v>
      </c>
      <c r="H658" t="str">
        <f t="shared" ref="H658:I658" si="655">E656</f>
        <v>Fresh Foods Product 265</v>
      </c>
      <c r="I658">
        <f t="shared" si="655"/>
        <v>12584.24</v>
      </c>
    </row>
    <row r="659" spans="5:9" x14ac:dyDescent="0.25">
      <c r="E659" s="4" t="s">
        <v>817</v>
      </c>
      <c r="F659" s="6">
        <v>12274.38</v>
      </c>
      <c r="H659" t="str">
        <f t="shared" ref="H659:I659" si="656">E657</f>
        <v>Laptops Product 498</v>
      </c>
      <c r="I659">
        <f t="shared" si="656"/>
        <v>12322.12</v>
      </c>
    </row>
    <row r="660" spans="5:9" x14ac:dyDescent="0.25">
      <c r="E660" s="4" t="s">
        <v>638</v>
      </c>
      <c r="F660" s="6">
        <v>12220.55</v>
      </c>
      <c r="H660" t="str">
        <f t="shared" ref="H660:I660" si="657">E658</f>
        <v>Beverages Product 661</v>
      </c>
      <c r="I660">
        <f t="shared" si="657"/>
        <v>12316.33</v>
      </c>
    </row>
    <row r="661" spans="5:9" x14ac:dyDescent="0.25">
      <c r="E661" s="4" t="s">
        <v>677</v>
      </c>
      <c r="F661" s="6">
        <v>12194.36</v>
      </c>
      <c r="H661" t="str">
        <f t="shared" ref="H661:I661" si="658">E659</f>
        <v>Women Product 387</v>
      </c>
      <c r="I661">
        <f t="shared" si="658"/>
        <v>12274.38</v>
      </c>
    </row>
    <row r="662" spans="5:9" x14ac:dyDescent="0.25">
      <c r="E662" s="4" t="s">
        <v>108</v>
      </c>
      <c r="F662" s="6">
        <v>12093.75</v>
      </c>
      <c r="H662" t="str">
        <f t="shared" ref="H662:I662" si="659">E660</f>
        <v>Men Product 549</v>
      </c>
      <c r="I662">
        <f t="shared" si="659"/>
        <v>12220.55</v>
      </c>
    </row>
    <row r="663" spans="5:9" x14ac:dyDescent="0.25">
      <c r="E663" s="4" t="s">
        <v>723</v>
      </c>
      <c r="F663" s="6">
        <v>12031.28</v>
      </c>
      <c r="H663" t="str">
        <f t="shared" ref="H663:I663" si="660">E661</f>
        <v>Phones Product 381</v>
      </c>
      <c r="I663">
        <f t="shared" si="660"/>
        <v>12194.36</v>
      </c>
    </row>
    <row r="664" spans="5:9" x14ac:dyDescent="0.25">
      <c r="E664" s="4" t="s">
        <v>121</v>
      </c>
      <c r="F664" s="6">
        <v>12015.06</v>
      </c>
      <c r="H664" t="str">
        <f t="shared" ref="H664:I664" si="661">E662</f>
        <v>Accessories Product 62</v>
      </c>
      <c r="I664">
        <f t="shared" si="661"/>
        <v>12093.75</v>
      </c>
    </row>
    <row r="665" spans="5:9" x14ac:dyDescent="0.25">
      <c r="E665" s="4" t="s">
        <v>84</v>
      </c>
      <c r="F665" s="6">
        <v>11956.19</v>
      </c>
      <c r="H665" t="str">
        <f t="shared" ref="H665:I665" si="662">E663</f>
        <v>Phones Product 91</v>
      </c>
      <c r="I665">
        <f t="shared" si="662"/>
        <v>12031.28</v>
      </c>
    </row>
    <row r="666" spans="5:9" x14ac:dyDescent="0.25">
      <c r="E666" s="4" t="s">
        <v>716</v>
      </c>
      <c r="F666" s="6">
        <v>11899.99</v>
      </c>
      <c r="H666" t="str">
        <f t="shared" ref="H666:I666" si="663">E664</f>
        <v>Accessories Product 86</v>
      </c>
      <c r="I666">
        <f t="shared" si="663"/>
        <v>12015.06</v>
      </c>
    </row>
    <row r="667" spans="5:9" x14ac:dyDescent="0.25">
      <c r="E667" s="4" t="s">
        <v>645</v>
      </c>
      <c r="F667" s="6">
        <v>11871.78</v>
      </c>
      <c r="H667" t="str">
        <f t="shared" ref="H667:I667" si="664">E665</f>
        <v>Accessories Product 303</v>
      </c>
      <c r="I667">
        <f t="shared" si="664"/>
        <v>11956.19</v>
      </c>
    </row>
    <row r="668" spans="5:9" x14ac:dyDescent="0.25">
      <c r="E668" s="4" t="s">
        <v>835</v>
      </c>
      <c r="F668" s="6">
        <v>11656.1</v>
      </c>
      <c r="H668" t="str">
        <f t="shared" ref="H668:I668" si="665">E666</f>
        <v>Phones Product 742</v>
      </c>
      <c r="I668">
        <f t="shared" si="665"/>
        <v>11899.99</v>
      </c>
    </row>
    <row r="669" spans="5:9" x14ac:dyDescent="0.25">
      <c r="E669" s="4" t="s">
        <v>721</v>
      </c>
      <c r="F669" s="6">
        <v>11601.94</v>
      </c>
      <c r="H669" t="str">
        <f t="shared" ref="H669:I669" si="666">E667</f>
        <v>Men Product 642</v>
      </c>
      <c r="I669">
        <f t="shared" si="666"/>
        <v>11871.78</v>
      </c>
    </row>
    <row r="670" spans="5:9" x14ac:dyDescent="0.25">
      <c r="E670" s="4" t="s">
        <v>614</v>
      </c>
      <c r="F670" s="6">
        <v>11534.03</v>
      </c>
      <c r="H670" t="str">
        <f t="shared" ref="H670:I670" si="667">E668</f>
        <v>Women Product 551</v>
      </c>
      <c r="I670">
        <f t="shared" si="667"/>
        <v>11656.1</v>
      </c>
    </row>
    <row r="671" spans="5:9" x14ac:dyDescent="0.25">
      <c r="E671" s="4" t="s">
        <v>69</v>
      </c>
      <c r="F671" s="6">
        <v>11421.82</v>
      </c>
      <c r="H671" t="str">
        <f t="shared" ref="H671:I671" si="668">E669</f>
        <v>Phones Product 762</v>
      </c>
      <c r="I671">
        <f t="shared" si="668"/>
        <v>11601.94</v>
      </c>
    </row>
    <row r="672" spans="5:9" x14ac:dyDescent="0.25">
      <c r="E672" s="4" t="s">
        <v>189</v>
      </c>
      <c r="F672" s="6">
        <v>11200.57</v>
      </c>
      <c r="H672" t="str">
        <f t="shared" ref="H672:I672" si="669">E670</f>
        <v>Men Product 334</v>
      </c>
      <c r="I672">
        <f t="shared" si="669"/>
        <v>11534.03</v>
      </c>
    </row>
    <row r="673" spans="5:9" x14ac:dyDescent="0.25">
      <c r="E673" s="4" t="s">
        <v>587</v>
      </c>
      <c r="F673" s="6">
        <v>11174.89</v>
      </c>
      <c r="H673" t="str">
        <f t="shared" ref="H673:I673" si="670">E671</f>
        <v>Accessories Product 17</v>
      </c>
      <c r="I673">
        <f t="shared" si="670"/>
        <v>11421.82</v>
      </c>
    </row>
    <row r="674" spans="5:9" x14ac:dyDescent="0.25">
      <c r="E674" s="4" t="s">
        <v>764</v>
      </c>
      <c r="F674" s="6">
        <v>11092.18</v>
      </c>
      <c r="H674" t="str">
        <f t="shared" ref="H674:I674" si="671">E672</f>
        <v>Decor Product 142</v>
      </c>
      <c r="I674">
        <f t="shared" si="671"/>
        <v>11200.57</v>
      </c>
    </row>
    <row r="675" spans="5:9" x14ac:dyDescent="0.25">
      <c r="E675" s="4" t="s">
        <v>183</v>
      </c>
      <c r="F675" s="6">
        <v>10943.68</v>
      </c>
      <c r="H675" t="str">
        <f t="shared" ref="H675:I675" si="672">E673</f>
        <v>Laptops Product 761</v>
      </c>
      <c r="I675">
        <f t="shared" si="672"/>
        <v>11174.89</v>
      </c>
    </row>
    <row r="676" spans="5:9" x14ac:dyDescent="0.25">
      <c r="E676" s="4" t="s">
        <v>147</v>
      </c>
      <c r="F676" s="6">
        <v>10721.19</v>
      </c>
      <c r="H676" t="str">
        <f t="shared" ref="H676:I676" si="673">E674</f>
        <v>Snacks Product 468</v>
      </c>
      <c r="I676">
        <f t="shared" si="673"/>
        <v>11092.18</v>
      </c>
    </row>
    <row r="677" spans="5:9" x14ac:dyDescent="0.25">
      <c r="E677" s="4" t="s">
        <v>426</v>
      </c>
      <c r="F677" s="6">
        <v>10463.23</v>
      </c>
      <c r="H677" t="str">
        <f t="shared" ref="H677:I677" si="674">E675</f>
        <v>Beverages Product 778</v>
      </c>
      <c r="I677">
        <f t="shared" si="674"/>
        <v>10943.68</v>
      </c>
    </row>
    <row r="678" spans="5:9" x14ac:dyDescent="0.25">
      <c r="E678" s="4" t="s">
        <v>334</v>
      </c>
      <c r="F678" s="6">
        <v>10425.83</v>
      </c>
      <c r="H678" t="str">
        <f t="shared" ref="H678:I678" si="675">E676</f>
        <v>Beverages Product 4</v>
      </c>
      <c r="I678">
        <f t="shared" si="675"/>
        <v>10721.19</v>
      </c>
    </row>
    <row r="679" spans="5:9" x14ac:dyDescent="0.25">
      <c r="E679" s="4" t="s">
        <v>631</v>
      </c>
      <c r="F679" s="6">
        <v>10424.780000000001</v>
      </c>
      <c r="H679" t="str">
        <f t="shared" ref="H679:I679" si="676">E677</f>
        <v>Kids Product 609</v>
      </c>
      <c r="I679">
        <f t="shared" si="676"/>
        <v>10463.23</v>
      </c>
    </row>
    <row r="680" spans="5:9" x14ac:dyDescent="0.25">
      <c r="E680" s="4" t="s">
        <v>270</v>
      </c>
      <c r="F680" s="6">
        <v>10370.870000000001</v>
      </c>
      <c r="H680" t="str">
        <f t="shared" ref="H680:I680" si="677">E678</f>
        <v>Furniture Product 318</v>
      </c>
      <c r="I680">
        <f t="shared" si="677"/>
        <v>10425.83</v>
      </c>
    </row>
    <row r="681" spans="5:9" x14ac:dyDescent="0.25">
      <c r="E681" s="4" t="s">
        <v>268</v>
      </c>
      <c r="F681" s="6">
        <v>10345.34</v>
      </c>
      <c r="H681" t="str">
        <f t="shared" ref="H681:I681" si="678">E679</f>
        <v>Men Product 517</v>
      </c>
      <c r="I681">
        <f t="shared" si="678"/>
        <v>10424.780000000001</v>
      </c>
    </row>
    <row r="682" spans="5:9" x14ac:dyDescent="0.25">
      <c r="E682" s="4" t="s">
        <v>766</v>
      </c>
      <c r="F682" s="6">
        <v>10307.73</v>
      </c>
      <c r="H682" t="str">
        <f t="shared" ref="H682:I682" si="679">E680</f>
        <v>Fresh Foods Product 362</v>
      </c>
      <c r="I682">
        <f t="shared" si="679"/>
        <v>10370.870000000001</v>
      </c>
    </row>
    <row r="683" spans="5:9" x14ac:dyDescent="0.25">
      <c r="E683" s="4" t="s">
        <v>70</v>
      </c>
      <c r="F683" s="6">
        <v>10304.049999999999</v>
      </c>
      <c r="H683" t="str">
        <f t="shared" ref="H683:I683" si="680">E681</f>
        <v>Fresh Foods Product 326</v>
      </c>
      <c r="I683">
        <f t="shared" si="680"/>
        <v>10345.34</v>
      </c>
    </row>
    <row r="684" spans="5:9" x14ac:dyDescent="0.25">
      <c r="E684" s="4" t="s">
        <v>473</v>
      </c>
      <c r="F684" s="6">
        <v>9971.25</v>
      </c>
      <c r="H684" t="str">
        <f t="shared" ref="H684:I684" si="681">E682</f>
        <v>Snacks Product 481</v>
      </c>
      <c r="I684">
        <f t="shared" si="681"/>
        <v>10307.73</v>
      </c>
    </row>
    <row r="685" spans="5:9" x14ac:dyDescent="0.25">
      <c r="E685" s="4" t="s">
        <v>635</v>
      </c>
      <c r="F685" s="6">
        <v>9892.8700000000008</v>
      </c>
      <c r="H685" t="str">
        <f t="shared" ref="H685:I685" si="682">E683</f>
        <v>Accessories Product 178</v>
      </c>
      <c r="I685">
        <f t="shared" si="682"/>
        <v>10304.049999999999</v>
      </c>
    </row>
    <row r="686" spans="5:9" x14ac:dyDescent="0.25">
      <c r="E686" s="4" t="s">
        <v>436</v>
      </c>
      <c r="F686" s="6">
        <v>9871.86</v>
      </c>
      <c r="H686" t="str">
        <f t="shared" ref="H686:I686" si="683">E684</f>
        <v>Kitchen Product 365</v>
      </c>
      <c r="I686">
        <f t="shared" si="683"/>
        <v>9971.25</v>
      </c>
    </row>
    <row r="687" spans="5:9" x14ac:dyDescent="0.25">
      <c r="E687" s="4" t="s">
        <v>420</v>
      </c>
      <c r="F687" s="6">
        <v>9856.26</v>
      </c>
      <c r="H687" t="str">
        <f t="shared" ref="H687:I687" si="684">E685</f>
        <v>Men Product 534</v>
      </c>
      <c r="I687">
        <f t="shared" si="684"/>
        <v>9892.8700000000008</v>
      </c>
    </row>
    <row r="688" spans="5:9" x14ac:dyDescent="0.25">
      <c r="E688" s="4" t="s">
        <v>536</v>
      </c>
      <c r="F688" s="6">
        <v>9851.59</v>
      </c>
      <c r="H688" t="str">
        <f t="shared" ref="H688:I688" si="685">E686</f>
        <v>Kids Product 685</v>
      </c>
      <c r="I688">
        <f t="shared" si="685"/>
        <v>9871.86</v>
      </c>
    </row>
    <row r="689" spans="5:9" x14ac:dyDescent="0.25">
      <c r="E689" s="4" t="s">
        <v>738</v>
      </c>
      <c r="F689" s="6">
        <v>9844.18</v>
      </c>
      <c r="H689" t="str">
        <f t="shared" ref="H689:I689" si="686">E687</f>
        <v>Kids Product 560</v>
      </c>
      <c r="I689">
        <f t="shared" si="686"/>
        <v>9856.26</v>
      </c>
    </row>
    <row r="690" spans="5:9" x14ac:dyDescent="0.25">
      <c r="E690" s="4" t="s">
        <v>456</v>
      </c>
      <c r="F690" s="6">
        <v>9813.3799999999992</v>
      </c>
      <c r="H690" t="str">
        <f t="shared" ref="H690:I690" si="687">E688</f>
        <v>Laptops Product 212</v>
      </c>
      <c r="I690">
        <f t="shared" si="687"/>
        <v>9851.59</v>
      </c>
    </row>
    <row r="691" spans="5:9" x14ac:dyDescent="0.25">
      <c r="E691" s="4" t="s">
        <v>88</v>
      </c>
      <c r="F691" s="6">
        <v>9792.31</v>
      </c>
      <c r="H691" t="str">
        <f t="shared" ref="H691:I691" si="688">E689</f>
        <v>Snacks Product 239</v>
      </c>
      <c r="I691">
        <f t="shared" si="688"/>
        <v>9844.18</v>
      </c>
    </row>
    <row r="692" spans="5:9" x14ac:dyDescent="0.25">
      <c r="E692" s="4" t="s">
        <v>401</v>
      </c>
      <c r="F692" s="6">
        <v>9656.52</v>
      </c>
      <c r="H692" t="str">
        <f t="shared" ref="H692:I692" si="689">E690</f>
        <v>Kitchen Product 160</v>
      </c>
      <c r="I692">
        <f t="shared" si="689"/>
        <v>9813.3799999999992</v>
      </c>
    </row>
    <row r="693" spans="5:9" x14ac:dyDescent="0.25">
      <c r="E693" s="4" t="s">
        <v>632</v>
      </c>
      <c r="F693" s="6">
        <v>9636.7099999999991</v>
      </c>
      <c r="H693" t="str">
        <f t="shared" ref="H693:I693" si="690">E691</f>
        <v>Accessories Product 337</v>
      </c>
      <c r="I693">
        <f t="shared" si="690"/>
        <v>9792.31</v>
      </c>
    </row>
    <row r="694" spans="5:9" x14ac:dyDescent="0.25">
      <c r="E694" s="4" t="s">
        <v>205</v>
      </c>
      <c r="F694" s="6">
        <v>9566.2900000000009</v>
      </c>
      <c r="H694" t="str">
        <f t="shared" ref="H694:I694" si="691">E692</f>
        <v>Kids Product 339</v>
      </c>
      <c r="I694">
        <f t="shared" si="691"/>
        <v>9656.52</v>
      </c>
    </row>
    <row r="695" spans="5:9" x14ac:dyDescent="0.25">
      <c r="E695" s="4" t="s">
        <v>561</v>
      </c>
      <c r="F695" s="6">
        <v>9563.73</v>
      </c>
      <c r="H695" t="str">
        <f t="shared" ref="H695:I695" si="692">E693</f>
        <v>Men Product 518</v>
      </c>
      <c r="I695">
        <f t="shared" si="692"/>
        <v>9636.7099999999991</v>
      </c>
    </row>
    <row r="696" spans="5:9" x14ac:dyDescent="0.25">
      <c r="E696" s="4" t="s">
        <v>291</v>
      </c>
      <c r="F696" s="6">
        <v>9472.5</v>
      </c>
      <c r="H696" t="str">
        <f t="shared" ref="H696:I696" si="693">E694</f>
        <v>Decor Product 311</v>
      </c>
      <c r="I696">
        <f t="shared" si="693"/>
        <v>9566.2900000000009</v>
      </c>
    </row>
    <row r="697" spans="5:9" x14ac:dyDescent="0.25">
      <c r="E697" s="4" t="s">
        <v>412</v>
      </c>
      <c r="F697" s="6">
        <v>9439.17</v>
      </c>
      <c r="H697" t="str">
        <f t="shared" ref="H697:I697" si="694">E695</f>
        <v>Laptops Product 426</v>
      </c>
      <c r="I697">
        <f t="shared" si="694"/>
        <v>9563.73</v>
      </c>
    </row>
    <row r="698" spans="5:9" x14ac:dyDescent="0.25">
      <c r="E698" s="4" t="s">
        <v>850</v>
      </c>
      <c r="F698" s="6">
        <v>9157.09</v>
      </c>
      <c r="H698" t="str">
        <f t="shared" ref="H698:I698" si="695">E696</f>
        <v>Fresh Foods Product 596</v>
      </c>
      <c r="I698">
        <f t="shared" si="695"/>
        <v>9472.5</v>
      </c>
    </row>
    <row r="699" spans="5:9" x14ac:dyDescent="0.25">
      <c r="E699" s="4" t="s">
        <v>774</v>
      </c>
      <c r="F699" s="6">
        <v>9145.64</v>
      </c>
      <c r="H699" t="str">
        <f t="shared" ref="H699:I699" si="696">E697</f>
        <v>Kids Product 463</v>
      </c>
      <c r="I699">
        <f t="shared" si="696"/>
        <v>9439.17</v>
      </c>
    </row>
    <row r="700" spans="5:9" x14ac:dyDescent="0.25">
      <c r="E700" s="4" t="s">
        <v>760</v>
      </c>
      <c r="F700" s="6">
        <v>9007.67</v>
      </c>
      <c r="H700" t="str">
        <f t="shared" ref="H700:I700" si="697">E698</f>
        <v>Women Product 67</v>
      </c>
      <c r="I700">
        <f t="shared" si="697"/>
        <v>9157.09</v>
      </c>
    </row>
    <row r="701" spans="5:9" x14ac:dyDescent="0.25">
      <c r="E701" s="4" t="s">
        <v>683</v>
      </c>
      <c r="F701" s="6">
        <v>8983.43</v>
      </c>
      <c r="H701" t="str">
        <f t="shared" ref="H701:I701" si="698">E699</f>
        <v>Snacks Product 598</v>
      </c>
      <c r="I701">
        <f t="shared" si="698"/>
        <v>9145.64</v>
      </c>
    </row>
    <row r="702" spans="5:9" x14ac:dyDescent="0.25">
      <c r="E702" s="4" t="s">
        <v>713</v>
      </c>
      <c r="F702" s="6">
        <v>8928.44</v>
      </c>
      <c r="H702" t="str">
        <f t="shared" ref="H702:I702" si="699">E700</f>
        <v>Snacks Product 428</v>
      </c>
      <c r="I702">
        <f t="shared" si="699"/>
        <v>9007.67</v>
      </c>
    </row>
    <row r="703" spans="5:9" x14ac:dyDescent="0.25">
      <c r="E703" s="4" t="s">
        <v>421</v>
      </c>
      <c r="F703" s="6">
        <v>8869.36</v>
      </c>
      <c r="H703" t="str">
        <f t="shared" ref="H703:I703" si="700">E701</f>
        <v>Phones Product 42</v>
      </c>
      <c r="I703">
        <f t="shared" si="700"/>
        <v>8983.43</v>
      </c>
    </row>
    <row r="704" spans="5:9" x14ac:dyDescent="0.25">
      <c r="E704" s="4" t="s">
        <v>79</v>
      </c>
      <c r="F704" s="6">
        <v>8789.98</v>
      </c>
      <c r="H704" t="str">
        <f t="shared" ref="H704:I704" si="701">E702</f>
        <v>Phones Product 701</v>
      </c>
      <c r="I704">
        <f t="shared" si="701"/>
        <v>8928.44</v>
      </c>
    </row>
    <row r="705" spans="5:9" x14ac:dyDescent="0.25">
      <c r="E705" s="4" t="s">
        <v>309</v>
      </c>
      <c r="F705" s="6">
        <v>8421.9500000000007</v>
      </c>
      <c r="H705" t="str">
        <f t="shared" ref="H705:I705" si="702">E703</f>
        <v>Kids Product 564</v>
      </c>
      <c r="I705">
        <f t="shared" si="702"/>
        <v>8869.36</v>
      </c>
    </row>
    <row r="706" spans="5:9" x14ac:dyDescent="0.25">
      <c r="E706" s="4" t="s">
        <v>687</v>
      </c>
      <c r="F706" s="6">
        <v>8038.49</v>
      </c>
      <c r="H706" t="str">
        <f t="shared" ref="H706:I706" si="703">E704</f>
        <v>Accessories Product 237</v>
      </c>
      <c r="I706">
        <f t="shared" si="703"/>
        <v>8789.98</v>
      </c>
    </row>
    <row r="707" spans="5:9" x14ac:dyDescent="0.25">
      <c r="E707" s="4" t="s">
        <v>793</v>
      </c>
      <c r="F707" s="6">
        <v>7972.34</v>
      </c>
      <c r="H707" t="str">
        <f t="shared" ref="H707:I707" si="704">E705</f>
        <v>Fresh Foods Product 707</v>
      </c>
      <c r="I707">
        <f t="shared" si="704"/>
        <v>8421.9500000000007</v>
      </c>
    </row>
    <row r="708" spans="5:9" x14ac:dyDescent="0.25">
      <c r="E708" s="4" t="s">
        <v>319</v>
      </c>
      <c r="F708" s="6">
        <v>7874.45</v>
      </c>
      <c r="H708" t="str">
        <f t="shared" ref="H708:I708" si="705">E706</f>
        <v>Phones Product 434</v>
      </c>
      <c r="I708">
        <f t="shared" si="705"/>
        <v>8038.49</v>
      </c>
    </row>
    <row r="709" spans="5:9" x14ac:dyDescent="0.25">
      <c r="E709" s="4" t="s">
        <v>596</v>
      </c>
      <c r="F709" s="6">
        <v>7814.4</v>
      </c>
      <c r="H709" t="str">
        <f t="shared" ref="H709:I709" si="706">E707</f>
        <v>Snacks Product 799</v>
      </c>
      <c r="I709">
        <f t="shared" si="706"/>
        <v>7972.34</v>
      </c>
    </row>
    <row r="710" spans="5:9" x14ac:dyDescent="0.25">
      <c r="E710" s="4" t="s">
        <v>375</v>
      </c>
      <c r="F710" s="6">
        <v>7806</v>
      </c>
      <c r="H710" t="str">
        <f t="shared" ref="H710:I710" si="707">E708</f>
        <v>Fresh Foods Product 8</v>
      </c>
      <c r="I710">
        <f t="shared" si="707"/>
        <v>7874.45</v>
      </c>
    </row>
    <row r="711" spans="5:9" x14ac:dyDescent="0.25">
      <c r="E711" s="4" t="s">
        <v>77</v>
      </c>
      <c r="F711" s="6">
        <v>7688.12</v>
      </c>
      <c r="H711" t="str">
        <f t="shared" ref="H711:I711" si="708">E709</f>
        <v>Men Product 112</v>
      </c>
      <c r="I711">
        <f t="shared" si="708"/>
        <v>7814.4</v>
      </c>
    </row>
    <row r="712" spans="5:9" x14ac:dyDescent="0.25">
      <c r="E712" s="4" t="s">
        <v>846</v>
      </c>
      <c r="F712" s="6">
        <v>7591.97</v>
      </c>
      <c r="H712" t="str">
        <f t="shared" ref="H712:I712" si="709">E710</f>
        <v>Furniture Product 788</v>
      </c>
      <c r="I712">
        <f t="shared" si="709"/>
        <v>7806</v>
      </c>
    </row>
    <row r="713" spans="5:9" x14ac:dyDescent="0.25">
      <c r="E713" s="4" t="s">
        <v>296</v>
      </c>
      <c r="F713" s="6">
        <v>7477.33</v>
      </c>
      <c r="H713" t="str">
        <f t="shared" ref="H713:I713" si="710">E711</f>
        <v>Accessories Product 22</v>
      </c>
      <c r="I713">
        <f t="shared" si="710"/>
        <v>7688.12</v>
      </c>
    </row>
    <row r="714" spans="5:9" x14ac:dyDescent="0.25">
      <c r="E714" s="4" t="s">
        <v>159</v>
      </c>
      <c r="F714" s="6">
        <v>7469.43</v>
      </c>
      <c r="H714" t="str">
        <f t="shared" ref="H714:I714" si="711">E712</f>
        <v>Women Product 649</v>
      </c>
      <c r="I714">
        <f t="shared" si="711"/>
        <v>7591.97</v>
      </c>
    </row>
    <row r="715" spans="5:9" x14ac:dyDescent="0.25">
      <c r="E715" s="4" t="s">
        <v>65</v>
      </c>
      <c r="F715" s="6">
        <v>7421.14</v>
      </c>
      <c r="H715" t="str">
        <f t="shared" ref="H715:H778" si="712">E713</f>
        <v>Fresh Foods Product 630</v>
      </c>
      <c r="I715">
        <f t="shared" ref="I715:I778" si="713">F713</f>
        <v>7477.33</v>
      </c>
    </row>
    <row r="716" spans="5:9" x14ac:dyDescent="0.25">
      <c r="E716" s="4" t="s">
        <v>733</v>
      </c>
      <c r="F716" s="6">
        <v>7402.03</v>
      </c>
      <c r="H716" t="str">
        <f t="shared" si="712"/>
        <v>Beverages Product 55</v>
      </c>
      <c r="I716">
        <f t="shared" si="713"/>
        <v>7469.43</v>
      </c>
    </row>
    <row r="717" spans="5:9" x14ac:dyDescent="0.25">
      <c r="E717" s="4" t="s">
        <v>709</v>
      </c>
      <c r="F717" s="6">
        <v>7284.99</v>
      </c>
      <c r="H717" t="str">
        <f t="shared" si="712"/>
        <v>Accessories Product 119</v>
      </c>
      <c r="I717">
        <f t="shared" si="713"/>
        <v>7421.14</v>
      </c>
    </row>
    <row r="718" spans="5:9" x14ac:dyDescent="0.25">
      <c r="E718" s="4" t="s">
        <v>156</v>
      </c>
      <c r="F718" s="6">
        <v>7199.24</v>
      </c>
      <c r="H718" t="str">
        <f t="shared" si="712"/>
        <v>Snacks Product 204</v>
      </c>
      <c r="I718">
        <f t="shared" si="713"/>
        <v>7402.03</v>
      </c>
    </row>
    <row r="719" spans="5:9" x14ac:dyDescent="0.25">
      <c r="E719" s="4" t="s">
        <v>858</v>
      </c>
      <c r="F719" s="6">
        <v>7191</v>
      </c>
      <c r="H719" t="str">
        <f t="shared" si="712"/>
        <v>Phones Product 644</v>
      </c>
      <c r="I719">
        <f t="shared" si="713"/>
        <v>7284.99</v>
      </c>
    </row>
    <row r="720" spans="5:9" x14ac:dyDescent="0.25">
      <c r="E720" s="4" t="s">
        <v>860</v>
      </c>
      <c r="F720" s="6">
        <v>7112.44</v>
      </c>
      <c r="H720" t="str">
        <f t="shared" si="712"/>
        <v>Beverages Product 524</v>
      </c>
      <c r="I720">
        <f t="shared" si="713"/>
        <v>7199.24</v>
      </c>
    </row>
    <row r="721" spans="5:9" x14ac:dyDescent="0.25">
      <c r="E721" s="4" t="s">
        <v>237</v>
      </c>
      <c r="F721" s="6">
        <v>7068.32</v>
      </c>
      <c r="H721" t="str">
        <f t="shared" si="712"/>
        <v>Women Product 747</v>
      </c>
      <c r="I721">
        <f t="shared" si="713"/>
        <v>7191</v>
      </c>
    </row>
    <row r="722" spans="5:9" x14ac:dyDescent="0.25">
      <c r="E722" s="4" t="s">
        <v>610</v>
      </c>
      <c r="F722" s="6">
        <v>7051.88</v>
      </c>
      <c r="H722" t="str">
        <f t="shared" si="712"/>
        <v>Women Product 775</v>
      </c>
      <c r="I722">
        <f t="shared" si="713"/>
        <v>7112.44</v>
      </c>
    </row>
    <row r="723" spans="5:9" x14ac:dyDescent="0.25">
      <c r="E723" s="4" t="s">
        <v>260</v>
      </c>
      <c r="F723" s="6">
        <v>7005.59</v>
      </c>
      <c r="H723" t="str">
        <f t="shared" si="712"/>
        <v>Decor Product 728</v>
      </c>
      <c r="I723">
        <f t="shared" si="713"/>
        <v>7068.32</v>
      </c>
    </row>
    <row r="724" spans="5:9" x14ac:dyDescent="0.25">
      <c r="E724" s="4" t="s">
        <v>507</v>
      </c>
      <c r="F724" s="6">
        <v>7004.93</v>
      </c>
      <c r="H724" t="str">
        <f t="shared" si="712"/>
        <v>Men Product 3</v>
      </c>
      <c r="I724">
        <f t="shared" si="713"/>
        <v>7051.88</v>
      </c>
    </row>
    <row r="725" spans="5:9" x14ac:dyDescent="0.25">
      <c r="E725" s="4" t="s">
        <v>581</v>
      </c>
      <c r="F725" s="6">
        <v>6848.02</v>
      </c>
      <c r="H725" t="str">
        <f t="shared" si="712"/>
        <v>Fresh Foods Product 213</v>
      </c>
      <c r="I725">
        <f t="shared" si="713"/>
        <v>7005.59</v>
      </c>
    </row>
    <row r="726" spans="5:9" x14ac:dyDescent="0.25">
      <c r="E726" s="4" t="s">
        <v>238</v>
      </c>
      <c r="F726" s="6">
        <v>6829.08</v>
      </c>
      <c r="H726" t="str">
        <f t="shared" si="712"/>
        <v>Kitchen Product 651</v>
      </c>
      <c r="I726">
        <f t="shared" si="713"/>
        <v>7004.93</v>
      </c>
    </row>
    <row r="727" spans="5:9" x14ac:dyDescent="0.25">
      <c r="E727" s="4" t="s">
        <v>151</v>
      </c>
      <c r="F727" s="6">
        <v>6657.99</v>
      </c>
      <c r="H727" t="str">
        <f t="shared" si="712"/>
        <v>Laptops Product 706</v>
      </c>
      <c r="I727">
        <f t="shared" si="713"/>
        <v>6848.02</v>
      </c>
    </row>
    <row r="728" spans="5:9" x14ac:dyDescent="0.25">
      <c r="E728" s="4" t="s">
        <v>712</v>
      </c>
      <c r="F728" s="6">
        <v>6642.81</v>
      </c>
      <c r="H728" t="str">
        <f t="shared" si="712"/>
        <v>Decor Product 73</v>
      </c>
      <c r="I728">
        <f t="shared" si="713"/>
        <v>6829.08</v>
      </c>
    </row>
    <row r="729" spans="5:9" x14ac:dyDescent="0.25">
      <c r="E729" s="4" t="s">
        <v>292</v>
      </c>
      <c r="F729" s="6">
        <v>6592.35</v>
      </c>
      <c r="H729" t="str">
        <f t="shared" si="712"/>
        <v>Beverages Product 445</v>
      </c>
      <c r="I729">
        <f t="shared" si="713"/>
        <v>6657.99</v>
      </c>
    </row>
    <row r="730" spans="5:9" x14ac:dyDescent="0.25">
      <c r="E730" s="4" t="s">
        <v>327</v>
      </c>
      <c r="F730" s="6">
        <v>6376.73</v>
      </c>
      <c r="H730" t="str">
        <f t="shared" si="712"/>
        <v>Phones Product 696</v>
      </c>
      <c r="I730">
        <f t="shared" si="713"/>
        <v>6642.81</v>
      </c>
    </row>
    <row r="731" spans="5:9" x14ac:dyDescent="0.25">
      <c r="E731" s="4" t="s">
        <v>454</v>
      </c>
      <c r="F731" s="6">
        <v>6370.15</v>
      </c>
      <c r="H731" t="str">
        <f t="shared" si="712"/>
        <v>Fresh Foods Product 6</v>
      </c>
      <c r="I731">
        <f t="shared" si="713"/>
        <v>6592.35</v>
      </c>
    </row>
    <row r="732" spans="5:9" x14ac:dyDescent="0.25">
      <c r="E732" s="4" t="s">
        <v>397</v>
      </c>
      <c r="F732" s="6">
        <v>6328.41</v>
      </c>
      <c r="H732" t="str">
        <f t="shared" si="712"/>
        <v>Furniture Product 157</v>
      </c>
      <c r="I732">
        <f t="shared" si="713"/>
        <v>6376.73</v>
      </c>
    </row>
    <row r="733" spans="5:9" x14ac:dyDescent="0.25">
      <c r="E733" s="4" t="s">
        <v>660</v>
      </c>
      <c r="F733" s="6">
        <v>6203.03</v>
      </c>
      <c r="H733" t="str">
        <f t="shared" si="712"/>
        <v>Kitchen Product 151</v>
      </c>
      <c r="I733">
        <f t="shared" si="713"/>
        <v>6370.15</v>
      </c>
    </row>
    <row r="734" spans="5:9" x14ac:dyDescent="0.25">
      <c r="E734" s="4" t="s">
        <v>580</v>
      </c>
      <c r="F734" s="6">
        <v>6084.2</v>
      </c>
      <c r="H734" t="str">
        <f t="shared" si="712"/>
        <v>Kids Product 306</v>
      </c>
      <c r="I734">
        <f t="shared" si="713"/>
        <v>6328.41</v>
      </c>
    </row>
    <row r="735" spans="5:9" x14ac:dyDescent="0.25">
      <c r="E735" s="4" t="s">
        <v>647</v>
      </c>
      <c r="F735" s="6">
        <v>5976.9</v>
      </c>
      <c r="H735" t="str">
        <f t="shared" si="712"/>
        <v>Phones Product 185</v>
      </c>
      <c r="I735">
        <f t="shared" si="713"/>
        <v>6203.03</v>
      </c>
    </row>
    <row r="736" spans="5:9" x14ac:dyDescent="0.25">
      <c r="E736" s="4" t="s">
        <v>705</v>
      </c>
      <c r="F736" s="6">
        <v>5782.28</v>
      </c>
      <c r="H736" t="str">
        <f t="shared" si="712"/>
        <v>Laptops Product 702</v>
      </c>
      <c r="I736">
        <f t="shared" si="713"/>
        <v>6084.2</v>
      </c>
    </row>
    <row r="737" spans="5:9" x14ac:dyDescent="0.25">
      <c r="E737" s="4" t="s">
        <v>749</v>
      </c>
      <c r="F737" s="6">
        <v>5588.88</v>
      </c>
      <c r="H737" t="str">
        <f t="shared" si="712"/>
        <v>Men Product 652</v>
      </c>
      <c r="I737">
        <f t="shared" si="713"/>
        <v>5976.9</v>
      </c>
    </row>
    <row r="738" spans="5:9" x14ac:dyDescent="0.25">
      <c r="E738" s="4" t="s">
        <v>822</v>
      </c>
      <c r="F738" s="6">
        <v>5579.29</v>
      </c>
      <c r="H738" t="str">
        <f t="shared" si="712"/>
        <v>Phones Product 617</v>
      </c>
      <c r="I738">
        <f t="shared" si="713"/>
        <v>5782.28</v>
      </c>
    </row>
    <row r="739" spans="5:9" x14ac:dyDescent="0.25">
      <c r="E739" s="4" t="s">
        <v>119</v>
      </c>
      <c r="F739" s="6">
        <v>5547.45</v>
      </c>
      <c r="H739" t="str">
        <f t="shared" si="712"/>
        <v>Snacks Product 295</v>
      </c>
      <c r="I739">
        <f t="shared" si="713"/>
        <v>5588.88</v>
      </c>
    </row>
    <row r="740" spans="5:9" x14ac:dyDescent="0.25">
      <c r="E740" s="4" t="s">
        <v>671</v>
      </c>
      <c r="F740" s="6">
        <v>5543.76</v>
      </c>
      <c r="H740" t="str">
        <f t="shared" si="712"/>
        <v>Women Product 417</v>
      </c>
      <c r="I740">
        <f t="shared" si="713"/>
        <v>5579.29</v>
      </c>
    </row>
    <row r="741" spans="5:9" x14ac:dyDescent="0.25">
      <c r="E741" s="4" t="s">
        <v>794</v>
      </c>
      <c r="F741" s="6">
        <v>5519.16</v>
      </c>
      <c r="H741" t="str">
        <f t="shared" si="712"/>
        <v>Accessories Product 797</v>
      </c>
      <c r="I741">
        <f t="shared" si="713"/>
        <v>5547.45</v>
      </c>
    </row>
    <row r="742" spans="5:9" x14ac:dyDescent="0.25">
      <c r="E742" s="4" t="s">
        <v>258</v>
      </c>
      <c r="F742" s="6">
        <v>5466.68</v>
      </c>
      <c r="H742" t="str">
        <f t="shared" si="712"/>
        <v>Phones Product 29</v>
      </c>
      <c r="I742">
        <f t="shared" si="713"/>
        <v>5543.76</v>
      </c>
    </row>
    <row r="743" spans="5:9" x14ac:dyDescent="0.25">
      <c r="E743" s="4" t="s">
        <v>155</v>
      </c>
      <c r="F743" s="6">
        <v>5442.95</v>
      </c>
      <c r="H743" t="str">
        <f t="shared" si="712"/>
        <v>Snacks Product 85</v>
      </c>
      <c r="I743">
        <f t="shared" si="713"/>
        <v>5519.16</v>
      </c>
    </row>
    <row r="744" spans="5:9" x14ac:dyDescent="0.25">
      <c r="E744" s="4" t="s">
        <v>139</v>
      </c>
      <c r="F744" s="6">
        <v>5383.11</v>
      </c>
      <c r="H744" t="str">
        <f t="shared" si="712"/>
        <v>Fresh Foods Product 188</v>
      </c>
      <c r="I744">
        <f t="shared" si="713"/>
        <v>5466.68</v>
      </c>
    </row>
    <row r="745" spans="5:9" x14ac:dyDescent="0.25">
      <c r="E745" s="4" t="s">
        <v>83</v>
      </c>
      <c r="F745" s="6">
        <v>5335.52</v>
      </c>
      <c r="H745" t="str">
        <f t="shared" si="712"/>
        <v>Beverages Product 51</v>
      </c>
      <c r="I745">
        <f t="shared" si="713"/>
        <v>5442.95</v>
      </c>
    </row>
    <row r="746" spans="5:9" x14ac:dyDescent="0.25">
      <c r="E746" s="4" t="s">
        <v>821</v>
      </c>
      <c r="F746" s="6">
        <v>5120.8599999999997</v>
      </c>
      <c r="H746" t="str">
        <f t="shared" si="712"/>
        <v>Beverages Product 300</v>
      </c>
      <c r="I746">
        <f t="shared" si="713"/>
        <v>5383.11</v>
      </c>
    </row>
    <row r="747" spans="5:9" x14ac:dyDescent="0.25">
      <c r="E747" s="4" t="s">
        <v>295</v>
      </c>
      <c r="F747" s="6">
        <v>5080.87</v>
      </c>
      <c r="H747" t="str">
        <f t="shared" si="712"/>
        <v>Accessories Product 302</v>
      </c>
      <c r="I747">
        <f t="shared" si="713"/>
        <v>5335.52</v>
      </c>
    </row>
    <row r="748" spans="5:9" x14ac:dyDescent="0.25">
      <c r="E748" s="4" t="s">
        <v>87</v>
      </c>
      <c r="F748" s="6">
        <v>5015.82</v>
      </c>
      <c r="H748" t="str">
        <f t="shared" si="712"/>
        <v>Women Product 410</v>
      </c>
      <c r="I748">
        <f t="shared" si="713"/>
        <v>5120.8599999999997</v>
      </c>
    </row>
    <row r="749" spans="5:9" x14ac:dyDescent="0.25">
      <c r="E749" s="4" t="s">
        <v>382</v>
      </c>
      <c r="F749" s="6">
        <v>4955.7700000000004</v>
      </c>
      <c r="H749" t="str">
        <f t="shared" si="712"/>
        <v>Fresh Foods Product 627</v>
      </c>
      <c r="I749">
        <f t="shared" si="713"/>
        <v>5080.87</v>
      </c>
    </row>
    <row r="750" spans="5:9" x14ac:dyDescent="0.25">
      <c r="E750" s="4" t="s">
        <v>414</v>
      </c>
      <c r="F750" s="6">
        <v>4884.68</v>
      </c>
      <c r="H750" t="str">
        <f t="shared" si="712"/>
        <v>Accessories Product 333</v>
      </c>
      <c r="I750">
        <f t="shared" si="713"/>
        <v>5015.82</v>
      </c>
    </row>
    <row r="751" spans="5:9" x14ac:dyDescent="0.25">
      <c r="E751" s="4" t="s">
        <v>85</v>
      </c>
      <c r="F751" s="6">
        <v>4881.95</v>
      </c>
      <c r="H751" t="str">
        <f t="shared" si="712"/>
        <v>Kids Product 123</v>
      </c>
      <c r="I751">
        <f t="shared" si="713"/>
        <v>4955.7700000000004</v>
      </c>
    </row>
    <row r="752" spans="5:9" x14ac:dyDescent="0.25">
      <c r="E752" s="4" t="s">
        <v>606</v>
      </c>
      <c r="F752" s="6">
        <v>4851.22</v>
      </c>
      <c r="H752" t="str">
        <f t="shared" si="712"/>
        <v>Kids Product 473</v>
      </c>
      <c r="I752">
        <f t="shared" si="713"/>
        <v>4884.68</v>
      </c>
    </row>
    <row r="753" spans="5:9" x14ac:dyDescent="0.25">
      <c r="E753" s="4" t="s">
        <v>480</v>
      </c>
      <c r="F753" s="6">
        <v>4820.49</v>
      </c>
      <c r="H753" t="str">
        <f t="shared" si="712"/>
        <v>Accessories Product 309</v>
      </c>
      <c r="I753">
        <f t="shared" si="713"/>
        <v>4881.95</v>
      </c>
    </row>
    <row r="754" spans="5:9" x14ac:dyDescent="0.25">
      <c r="E754" s="4" t="s">
        <v>830</v>
      </c>
      <c r="F754" s="6">
        <v>4759.97</v>
      </c>
      <c r="H754" t="str">
        <f t="shared" si="712"/>
        <v>Men Product 236</v>
      </c>
      <c r="I754">
        <f t="shared" si="713"/>
        <v>4851.22</v>
      </c>
    </row>
    <row r="755" spans="5:9" x14ac:dyDescent="0.25">
      <c r="E755" s="4" t="s">
        <v>214</v>
      </c>
      <c r="F755" s="6">
        <v>4746.7</v>
      </c>
      <c r="H755" t="str">
        <f t="shared" si="712"/>
        <v>Kitchen Product 451</v>
      </c>
      <c r="I755">
        <f t="shared" si="713"/>
        <v>4820.49</v>
      </c>
    </row>
    <row r="756" spans="5:9" x14ac:dyDescent="0.25">
      <c r="E756" s="4" t="s">
        <v>512</v>
      </c>
      <c r="F756" s="6">
        <v>4709.67</v>
      </c>
      <c r="H756" t="str">
        <f t="shared" si="712"/>
        <v>Women Product 520</v>
      </c>
      <c r="I756">
        <f t="shared" si="713"/>
        <v>4759.97</v>
      </c>
    </row>
    <row r="757" spans="5:9" x14ac:dyDescent="0.25">
      <c r="E757" s="4" t="s">
        <v>423</v>
      </c>
      <c r="F757" s="6">
        <v>4601.84</v>
      </c>
      <c r="H757" t="str">
        <f t="shared" si="712"/>
        <v>Decor Product 429</v>
      </c>
      <c r="I757">
        <f t="shared" si="713"/>
        <v>4746.7</v>
      </c>
    </row>
    <row r="758" spans="5:9" x14ac:dyDescent="0.25">
      <c r="E758" s="4" t="s">
        <v>563</v>
      </c>
      <c r="F758" s="6">
        <v>4456.24</v>
      </c>
      <c r="H758" t="str">
        <f t="shared" si="712"/>
        <v>Kitchen Product 75</v>
      </c>
      <c r="I758">
        <f t="shared" si="713"/>
        <v>4709.67</v>
      </c>
    </row>
    <row r="759" spans="5:9" x14ac:dyDescent="0.25">
      <c r="E759" s="4" t="s">
        <v>659</v>
      </c>
      <c r="F759" s="6">
        <v>4338.53</v>
      </c>
      <c r="H759" t="str">
        <f t="shared" si="712"/>
        <v>Kids Product 567</v>
      </c>
      <c r="I759">
        <f t="shared" si="713"/>
        <v>4601.84</v>
      </c>
    </row>
    <row r="760" spans="5:9" x14ac:dyDescent="0.25">
      <c r="E760" s="4" t="s">
        <v>91</v>
      </c>
      <c r="F760" s="6">
        <v>4197.47</v>
      </c>
      <c r="H760" t="str">
        <f t="shared" si="712"/>
        <v>Laptops Product 469</v>
      </c>
      <c r="I760">
        <f t="shared" si="713"/>
        <v>4456.24</v>
      </c>
    </row>
    <row r="761" spans="5:9" x14ac:dyDescent="0.25">
      <c r="E761" s="4" t="s">
        <v>477</v>
      </c>
      <c r="F761" s="6">
        <v>4121.72</v>
      </c>
      <c r="H761" t="str">
        <f t="shared" si="712"/>
        <v>Phones Product 179</v>
      </c>
      <c r="I761">
        <f t="shared" si="713"/>
        <v>4338.53</v>
      </c>
    </row>
    <row r="762" spans="5:9" x14ac:dyDescent="0.25">
      <c r="E762" s="4" t="s">
        <v>495</v>
      </c>
      <c r="F762" s="6">
        <v>4052.13</v>
      </c>
      <c r="H762" t="str">
        <f t="shared" si="712"/>
        <v>Accessories Product 383</v>
      </c>
      <c r="I762">
        <f t="shared" si="713"/>
        <v>4197.47</v>
      </c>
    </row>
    <row r="763" spans="5:9" x14ac:dyDescent="0.25">
      <c r="E763" s="4" t="s">
        <v>584</v>
      </c>
      <c r="F763" s="6">
        <v>3976.15</v>
      </c>
      <c r="H763" t="str">
        <f t="shared" si="712"/>
        <v>Kitchen Product 398</v>
      </c>
      <c r="I763">
        <f t="shared" si="713"/>
        <v>4121.72</v>
      </c>
    </row>
    <row r="764" spans="5:9" x14ac:dyDescent="0.25">
      <c r="E764" s="4" t="s">
        <v>184</v>
      </c>
      <c r="F764" s="6">
        <v>3912.99</v>
      </c>
      <c r="H764" t="str">
        <f t="shared" si="712"/>
        <v>Kitchen Product 516</v>
      </c>
      <c r="I764">
        <f t="shared" si="713"/>
        <v>4052.13</v>
      </c>
    </row>
    <row r="765" spans="5:9" x14ac:dyDescent="0.25">
      <c r="E765" s="4" t="s">
        <v>351</v>
      </c>
      <c r="F765" s="6">
        <v>3882.11</v>
      </c>
      <c r="H765" t="str">
        <f t="shared" si="712"/>
        <v>Laptops Product 718</v>
      </c>
      <c r="I765">
        <f t="shared" si="713"/>
        <v>3976.15</v>
      </c>
    </row>
    <row r="766" spans="5:9" x14ac:dyDescent="0.25">
      <c r="E766" s="4" t="s">
        <v>165</v>
      </c>
      <c r="F766" s="6">
        <v>3795.47</v>
      </c>
      <c r="H766" t="str">
        <f t="shared" si="712"/>
        <v>Beverages Product 789</v>
      </c>
      <c r="I766">
        <f t="shared" si="713"/>
        <v>3912.99</v>
      </c>
    </row>
    <row r="767" spans="5:9" x14ac:dyDescent="0.25">
      <c r="E767" s="4" t="s">
        <v>116</v>
      </c>
      <c r="F767" s="6">
        <v>3652.54</v>
      </c>
      <c r="H767" t="str">
        <f t="shared" si="712"/>
        <v>Furniture Product 492</v>
      </c>
      <c r="I767">
        <f t="shared" si="713"/>
        <v>3882.11</v>
      </c>
    </row>
    <row r="768" spans="5:9" x14ac:dyDescent="0.25">
      <c r="E768" s="4" t="s">
        <v>332</v>
      </c>
      <c r="F768" s="6">
        <v>3575.87</v>
      </c>
      <c r="H768" t="str">
        <f t="shared" si="712"/>
        <v>Beverages Product 624</v>
      </c>
      <c r="I768">
        <f t="shared" si="713"/>
        <v>3795.47</v>
      </c>
    </row>
    <row r="769" spans="5:9" x14ac:dyDescent="0.25">
      <c r="E769" s="4" t="s">
        <v>466</v>
      </c>
      <c r="F769" s="6">
        <v>3563.47</v>
      </c>
      <c r="H769" t="str">
        <f t="shared" si="712"/>
        <v>Accessories Product 758</v>
      </c>
      <c r="I769">
        <f t="shared" si="713"/>
        <v>3652.54</v>
      </c>
    </row>
    <row r="770" spans="5:9" x14ac:dyDescent="0.25">
      <c r="E770" s="4" t="s">
        <v>544</v>
      </c>
      <c r="F770" s="6">
        <v>3474.78</v>
      </c>
      <c r="H770" t="str">
        <f t="shared" si="712"/>
        <v>Furniture Product 244</v>
      </c>
      <c r="I770">
        <f t="shared" si="713"/>
        <v>3575.87</v>
      </c>
    </row>
    <row r="771" spans="5:9" x14ac:dyDescent="0.25">
      <c r="E771" s="4" t="s">
        <v>230</v>
      </c>
      <c r="F771" s="6">
        <v>3057.7</v>
      </c>
      <c r="H771" t="str">
        <f t="shared" si="712"/>
        <v>Kitchen Product 279</v>
      </c>
      <c r="I771">
        <f t="shared" si="713"/>
        <v>3563.47</v>
      </c>
    </row>
    <row r="772" spans="5:9" x14ac:dyDescent="0.25">
      <c r="E772" s="4" t="s">
        <v>395</v>
      </c>
      <c r="F772" s="6">
        <v>3028.13</v>
      </c>
      <c r="H772" t="str">
        <f t="shared" si="712"/>
        <v>Laptops Product 30</v>
      </c>
      <c r="I772">
        <f t="shared" si="713"/>
        <v>3474.78</v>
      </c>
    </row>
    <row r="773" spans="5:9" x14ac:dyDescent="0.25">
      <c r="E773" s="4" t="s">
        <v>479</v>
      </c>
      <c r="F773" s="6">
        <v>2969.33</v>
      </c>
      <c r="H773" t="str">
        <f t="shared" si="712"/>
        <v>Decor Product 660</v>
      </c>
      <c r="I773">
        <f t="shared" si="713"/>
        <v>3057.7</v>
      </c>
    </row>
    <row r="774" spans="5:9" x14ac:dyDescent="0.25">
      <c r="E774" s="4" t="s">
        <v>748</v>
      </c>
      <c r="F774" s="6">
        <v>2930.81</v>
      </c>
      <c r="H774" t="str">
        <f t="shared" si="712"/>
        <v>Kids Product 282</v>
      </c>
      <c r="I774">
        <f t="shared" si="713"/>
        <v>3028.13</v>
      </c>
    </row>
    <row r="775" spans="5:9" x14ac:dyDescent="0.25">
      <c r="E775" s="4" t="s">
        <v>547</v>
      </c>
      <c r="F775" s="6">
        <v>2813.14</v>
      </c>
      <c r="H775" t="str">
        <f t="shared" si="712"/>
        <v>Kitchen Product 421</v>
      </c>
      <c r="I775">
        <f t="shared" si="713"/>
        <v>2969.33</v>
      </c>
    </row>
    <row r="776" spans="5:9" x14ac:dyDescent="0.25">
      <c r="E776" s="4" t="s">
        <v>144</v>
      </c>
      <c r="F776" s="6">
        <v>2760.55</v>
      </c>
      <c r="H776" t="str">
        <f t="shared" si="712"/>
        <v>Snacks Product 294</v>
      </c>
      <c r="I776">
        <f t="shared" si="713"/>
        <v>2930.81</v>
      </c>
    </row>
    <row r="777" spans="5:9" x14ac:dyDescent="0.25">
      <c r="E777" s="4" t="s">
        <v>73</v>
      </c>
      <c r="F777" s="6">
        <v>2729.52</v>
      </c>
      <c r="H777" t="str">
        <f t="shared" si="712"/>
        <v>Laptops Product 315</v>
      </c>
      <c r="I777">
        <f t="shared" si="713"/>
        <v>2813.14</v>
      </c>
    </row>
    <row r="778" spans="5:9" x14ac:dyDescent="0.25">
      <c r="E778" s="4" t="s">
        <v>649</v>
      </c>
      <c r="F778" s="6">
        <v>2629</v>
      </c>
      <c r="H778" t="str">
        <f t="shared" si="712"/>
        <v>Beverages Product 37</v>
      </c>
      <c r="I778">
        <f t="shared" si="713"/>
        <v>2760.55</v>
      </c>
    </row>
    <row r="779" spans="5:9" x14ac:dyDescent="0.25">
      <c r="E779" s="4" t="s">
        <v>663</v>
      </c>
      <c r="F779" s="6">
        <v>2424</v>
      </c>
      <c r="H779" t="str">
        <f t="shared" ref="H779:I802" si="714">E777</f>
        <v>Accessories Product 186</v>
      </c>
      <c r="I779">
        <f t="shared" ref="I779:I801" si="715">F777</f>
        <v>2729.52</v>
      </c>
    </row>
    <row r="780" spans="5:9" x14ac:dyDescent="0.25">
      <c r="E780" s="4" t="s">
        <v>810</v>
      </c>
      <c r="F780" s="6">
        <v>2400.5700000000002</v>
      </c>
      <c r="H780" t="str">
        <f t="shared" si="714"/>
        <v>Men Product 714</v>
      </c>
      <c r="I780">
        <f t="shared" si="715"/>
        <v>2629</v>
      </c>
    </row>
    <row r="781" spans="5:9" x14ac:dyDescent="0.25">
      <c r="E781" s="4" t="s">
        <v>372</v>
      </c>
      <c r="F781" s="6">
        <v>2239.5</v>
      </c>
      <c r="H781" t="str">
        <f t="shared" si="714"/>
        <v>Phones Product 229</v>
      </c>
      <c r="I781">
        <f t="shared" si="715"/>
        <v>2424</v>
      </c>
    </row>
    <row r="782" spans="5:9" x14ac:dyDescent="0.25">
      <c r="E782" s="4" t="s">
        <v>501</v>
      </c>
      <c r="F782" s="6">
        <v>2224.79</v>
      </c>
      <c r="H782" t="str">
        <f t="shared" si="714"/>
        <v>Women Product 230</v>
      </c>
      <c r="I782">
        <f t="shared" si="715"/>
        <v>2400.5700000000002</v>
      </c>
    </row>
    <row r="783" spans="5:9" x14ac:dyDescent="0.25">
      <c r="E783" s="4" t="s">
        <v>626</v>
      </c>
      <c r="F783" s="6">
        <v>2216.58</v>
      </c>
      <c r="H783" t="str">
        <f t="shared" si="714"/>
        <v>Furniture Product 752</v>
      </c>
      <c r="I783">
        <f t="shared" si="715"/>
        <v>2239.5</v>
      </c>
    </row>
    <row r="784" spans="5:9" x14ac:dyDescent="0.25">
      <c r="E784" s="4" t="s">
        <v>97</v>
      </c>
      <c r="F784" s="6">
        <v>2178.94</v>
      </c>
      <c r="H784" t="str">
        <f t="shared" si="714"/>
        <v>Kitchen Product 602</v>
      </c>
      <c r="I784">
        <f t="shared" si="715"/>
        <v>2224.79</v>
      </c>
    </row>
    <row r="785" spans="5:9" x14ac:dyDescent="0.25">
      <c r="E785" s="4" t="s">
        <v>432</v>
      </c>
      <c r="F785" s="6">
        <v>2171.2600000000002</v>
      </c>
      <c r="H785" t="str">
        <f t="shared" si="714"/>
        <v>Men Product 440</v>
      </c>
      <c r="I785">
        <f t="shared" si="715"/>
        <v>2216.58</v>
      </c>
    </row>
    <row r="786" spans="5:9" x14ac:dyDescent="0.25">
      <c r="E786" s="4" t="s">
        <v>335</v>
      </c>
      <c r="F786" s="6">
        <v>2148.35</v>
      </c>
      <c r="H786" t="str">
        <f t="shared" si="714"/>
        <v>Accessories Product 488</v>
      </c>
      <c r="I786">
        <f t="shared" si="715"/>
        <v>2178.94</v>
      </c>
    </row>
    <row r="787" spans="5:9" x14ac:dyDescent="0.25">
      <c r="E787" s="4" t="s">
        <v>583</v>
      </c>
      <c r="F787" s="6">
        <v>2106.87</v>
      </c>
      <c r="H787" t="str">
        <f t="shared" si="714"/>
        <v>Kids Product 670</v>
      </c>
      <c r="I787">
        <f t="shared" si="715"/>
        <v>2171.2600000000002</v>
      </c>
    </row>
    <row r="788" spans="5:9" x14ac:dyDescent="0.25">
      <c r="E788" s="4" t="s">
        <v>438</v>
      </c>
      <c r="F788" s="6">
        <v>2014.87</v>
      </c>
      <c r="H788" t="str">
        <f t="shared" si="714"/>
        <v>Furniture Product 321</v>
      </c>
      <c r="I788">
        <f t="shared" si="715"/>
        <v>2148.35</v>
      </c>
    </row>
    <row r="789" spans="5:9" x14ac:dyDescent="0.25">
      <c r="E789" s="4" t="s">
        <v>109</v>
      </c>
      <c r="F789" s="6">
        <v>1728.83</v>
      </c>
      <c r="H789" t="str">
        <f t="shared" si="714"/>
        <v>Laptops Product 712</v>
      </c>
      <c r="I789">
        <f t="shared" si="715"/>
        <v>2106.87</v>
      </c>
    </row>
    <row r="790" spans="5:9" x14ac:dyDescent="0.25">
      <c r="E790" s="4" t="s">
        <v>149</v>
      </c>
      <c r="F790" s="6">
        <v>1614.88</v>
      </c>
      <c r="H790" t="str">
        <f t="shared" si="714"/>
        <v>Kids Product 709</v>
      </c>
      <c r="I790">
        <f t="shared" si="715"/>
        <v>2014.87</v>
      </c>
    </row>
    <row r="791" spans="5:9" x14ac:dyDescent="0.25">
      <c r="E791" s="4" t="s">
        <v>779</v>
      </c>
      <c r="F791" s="6">
        <v>1462.37</v>
      </c>
      <c r="H791" t="str">
        <f t="shared" si="714"/>
        <v>Accessories Product 65</v>
      </c>
      <c r="I791">
        <f t="shared" si="715"/>
        <v>1728.83</v>
      </c>
    </row>
    <row r="792" spans="5:9" x14ac:dyDescent="0.25">
      <c r="E792" s="4" t="s">
        <v>127</v>
      </c>
      <c r="F792" s="6">
        <v>1409.56</v>
      </c>
      <c r="H792" t="str">
        <f t="shared" si="714"/>
        <v>Beverages Product 438</v>
      </c>
      <c r="I792">
        <f t="shared" si="715"/>
        <v>1614.88</v>
      </c>
    </row>
    <row r="793" spans="5:9" x14ac:dyDescent="0.25">
      <c r="E793" s="4" t="s">
        <v>490</v>
      </c>
      <c r="F793" s="6">
        <v>1402.82</v>
      </c>
      <c r="H793" t="str">
        <f t="shared" si="714"/>
        <v>Snacks Product 645</v>
      </c>
      <c r="I793">
        <f t="shared" si="715"/>
        <v>1462.37</v>
      </c>
    </row>
    <row r="794" spans="5:9" x14ac:dyDescent="0.25">
      <c r="E794" s="4" t="s">
        <v>743</v>
      </c>
      <c r="F794" s="6">
        <v>1345.73</v>
      </c>
      <c r="H794" t="str">
        <f t="shared" si="714"/>
        <v>Beverages Product 168</v>
      </c>
      <c r="I794">
        <f t="shared" si="715"/>
        <v>1409.56</v>
      </c>
    </row>
    <row r="795" spans="5:9" x14ac:dyDescent="0.25">
      <c r="E795" s="4" t="s">
        <v>832</v>
      </c>
      <c r="F795" s="6">
        <v>1220.53</v>
      </c>
      <c r="H795" t="str">
        <f t="shared" si="714"/>
        <v>Kitchen Product 50</v>
      </c>
      <c r="I795">
        <f t="shared" si="715"/>
        <v>1402.82</v>
      </c>
    </row>
    <row r="796" spans="5:9" x14ac:dyDescent="0.25">
      <c r="E796" s="4" t="s">
        <v>798</v>
      </c>
      <c r="F796" s="6">
        <v>1079.27</v>
      </c>
      <c r="H796" t="str">
        <f t="shared" si="714"/>
        <v>Snacks Product 258</v>
      </c>
      <c r="I796">
        <f t="shared" si="715"/>
        <v>1345.73</v>
      </c>
    </row>
    <row r="797" spans="5:9" x14ac:dyDescent="0.25">
      <c r="E797" s="4" t="s">
        <v>150</v>
      </c>
      <c r="F797" s="6">
        <v>1067.4000000000001</v>
      </c>
      <c r="H797" t="str">
        <f t="shared" si="714"/>
        <v>Women Product 537</v>
      </c>
      <c r="I797">
        <f t="shared" si="715"/>
        <v>1220.53</v>
      </c>
    </row>
    <row r="798" spans="5:9" x14ac:dyDescent="0.25">
      <c r="E798" s="4" t="s">
        <v>106</v>
      </c>
      <c r="F798" s="6">
        <v>1059.6199999999999</v>
      </c>
      <c r="H798" t="str">
        <f t="shared" si="714"/>
        <v>Women Product 146</v>
      </c>
      <c r="I798">
        <f t="shared" si="715"/>
        <v>1079.27</v>
      </c>
    </row>
    <row r="799" spans="5:9" x14ac:dyDescent="0.25">
      <c r="E799" s="4" t="s">
        <v>256</v>
      </c>
      <c r="F799" s="6">
        <v>879.42</v>
      </c>
      <c r="H799" t="str">
        <f t="shared" si="714"/>
        <v>Beverages Product 442</v>
      </c>
      <c r="I799">
        <f t="shared" si="715"/>
        <v>1067.4000000000001</v>
      </c>
    </row>
    <row r="800" spans="5:9" x14ac:dyDescent="0.25">
      <c r="E800" s="4" t="s">
        <v>762</v>
      </c>
      <c r="F800" s="6">
        <v>841.08</v>
      </c>
      <c r="H800" t="str">
        <f t="shared" si="714"/>
        <v>Accessories Product 585</v>
      </c>
      <c r="I800">
        <f t="shared" si="715"/>
        <v>1059.6199999999999</v>
      </c>
    </row>
    <row r="801" spans="5:9" x14ac:dyDescent="0.25">
      <c r="E801" s="4" t="s">
        <v>795</v>
      </c>
      <c r="F801" s="6">
        <v>709.32</v>
      </c>
      <c r="H801" t="str">
        <f t="shared" si="714"/>
        <v>Fresh Foods Product 167</v>
      </c>
      <c r="I801">
        <f t="shared" si="715"/>
        <v>879.42</v>
      </c>
    </row>
    <row r="802" spans="5:9" x14ac:dyDescent="0.25">
      <c r="E802" s="4" t="s">
        <v>168</v>
      </c>
      <c r="F802" s="6">
        <v>515.75</v>
      </c>
      <c r="H802" t="str">
        <f t="shared" si="714"/>
        <v>Snacks Product 450</v>
      </c>
      <c r="I802">
        <f t="shared" si="714"/>
        <v>841.08</v>
      </c>
    </row>
    <row r="803" spans="5:9" x14ac:dyDescent="0.25">
      <c r="H803" t="str">
        <f t="shared" ref="H803:H804" si="716">E801</f>
        <v>Women Product 105</v>
      </c>
      <c r="I803">
        <f t="shared" ref="I803:I804" si="717">F801</f>
        <v>709.32</v>
      </c>
    </row>
    <row r="804" spans="5:9" x14ac:dyDescent="0.25">
      <c r="H804" t="str">
        <f t="shared" si="716"/>
        <v>Beverages Product 633</v>
      </c>
      <c r="I804">
        <f t="shared" si="717"/>
        <v>515.75</v>
      </c>
    </row>
  </sheetData>
  <pageMargins left="0.7" right="0.7" top="0.75" bottom="0.75" header="0.3" footer="0.3"/>
  <pageSetup orientation="portrait" horizontalDpi="360" verticalDpi="360"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Props1.xml><?xml version="1.0" encoding="utf-8"?>
<ds:datastoreItem xmlns:ds="http://schemas.openxmlformats.org/officeDocument/2006/customXml" ds:itemID="{A3F92A2E-EC67-4724-8F7A-84BA9CC5355B}">
  <ds:schemaRefs/>
</ds:datastoreItem>
</file>

<file path=customXml/itemProps2.xml><?xml version="1.0" encoding="utf-8"?>
<ds:datastoreItem xmlns:ds="http://schemas.openxmlformats.org/officeDocument/2006/customXml" ds:itemID="{C7E103F8-664E-4F77-A6BA-383866B00F0A}">
  <ds:schemaRefs/>
</ds:datastoreItem>
</file>

<file path=customXml/itemProps3.xml><?xml version="1.0" encoding="utf-8"?>
<ds:datastoreItem xmlns:ds="http://schemas.openxmlformats.org/officeDocument/2006/customXml" ds:itemID="{3626E635-1A66-433B-9FFB-56B06FF00D46}">
  <ds:schemaRefs/>
</ds:datastoreItem>
</file>

<file path=customXml/itemProps4.xml><?xml version="1.0" encoding="utf-8"?>
<ds:datastoreItem xmlns:ds="http://schemas.openxmlformats.org/officeDocument/2006/customXml" ds:itemID="{24F88E5C-9494-4AF5-9231-58EA34E5AA69}">
  <ds:schemaRefs/>
</ds:datastoreItem>
</file>

<file path=customXml/itemProps5.xml><?xml version="1.0" encoding="utf-8"?>
<ds:datastoreItem xmlns:ds="http://schemas.openxmlformats.org/officeDocument/2006/customXml" ds:itemID="{B908E63B-94D2-4EC4-AD58-805C5D5A0BF1}">
  <ds:schemaRefs/>
</ds:datastoreItem>
</file>

<file path=customXml/itemProps6.xml><?xml version="1.0" encoding="utf-8"?>
<ds:datastoreItem xmlns:ds="http://schemas.openxmlformats.org/officeDocument/2006/customXml" ds:itemID="{4FC840F8-85DB-45FA-8C1C-85D4F4A907DF}">
  <ds:schemaRefs/>
</ds:datastoreItem>
</file>

<file path=customXml/itemProps7.xml><?xml version="1.0" encoding="utf-8"?>
<ds:datastoreItem xmlns:ds="http://schemas.openxmlformats.org/officeDocument/2006/customXml" ds:itemID="{1552C019-F35C-4F43-BC56-A53FEA116877}">
  <ds:schemaRefs/>
</ds:datastoreItem>
</file>

<file path=customXml/itemProps8.xml><?xml version="1.0" encoding="utf-8"?>
<ds:datastoreItem xmlns:ds="http://schemas.openxmlformats.org/officeDocument/2006/customXml" ds:itemID="{F7904F1C-DF23-48F0-8084-E95A74AA6AC9}">
  <ds:schemaRefs/>
</ds:datastoreItem>
</file>

<file path=customXml/itemProps9.xml><?xml version="1.0" encoding="utf-8"?>
<ds:datastoreItem xmlns:ds="http://schemas.openxmlformats.org/officeDocument/2006/customXml" ds:itemID="{856652BF-1973-4A33-830E-31B64C865512}">
  <ds:schemaRefs/>
</ds:datastoreItem>
</file>

<file path=customXml/itemProps10.xml><?xml version="1.0" encoding="utf-8"?>
<ds:datastoreItem xmlns:ds="http://schemas.openxmlformats.org/officeDocument/2006/customXml" ds:itemID="{2184684D-A716-4008-9AC3-788ADDD76253}">
  <ds:schemaRefs/>
</ds:datastoreItem>
</file>

<file path=customXml/itemProps11.xml><?xml version="1.0" encoding="utf-8"?>
<ds:datastoreItem xmlns:ds="http://schemas.openxmlformats.org/officeDocument/2006/customXml" ds:itemID="{D42EE8AB-5129-4985-98C6-AE3F571AC5AB}">
  <ds:schemaRefs/>
</ds:datastoreItem>
</file>

<file path=customXml/itemProps12.xml><?xml version="1.0" encoding="utf-8"?>
<ds:datastoreItem xmlns:ds="http://schemas.openxmlformats.org/officeDocument/2006/customXml" ds:itemID="{5DC714E2-2D80-48A0-B709-D27E1FBAF9E9}">
  <ds:schemaRefs/>
</ds:datastoreItem>
</file>

<file path=customXml/itemProps13.xml><?xml version="1.0" encoding="utf-8"?>
<ds:datastoreItem xmlns:ds="http://schemas.openxmlformats.org/officeDocument/2006/customXml" ds:itemID="{FE4C2745-DA96-4510-9CF2-1F7DB727464B}">
  <ds:schemaRefs/>
</ds:datastoreItem>
</file>

<file path=customXml/itemProps14.xml><?xml version="1.0" encoding="utf-8"?>
<ds:datastoreItem xmlns:ds="http://schemas.openxmlformats.org/officeDocument/2006/customXml" ds:itemID="{2D1C71BE-0F15-47AC-A8BB-5FD8E297A325}">
  <ds:schemaRefs/>
</ds:datastoreItem>
</file>

<file path=customXml/itemProps15.xml><?xml version="1.0" encoding="utf-8"?>
<ds:datastoreItem xmlns:ds="http://schemas.openxmlformats.org/officeDocument/2006/customXml" ds:itemID="{364DDB51-1527-498B-B382-9D364844B15E}">
  <ds:schemaRefs/>
</ds:datastoreItem>
</file>

<file path=customXml/itemProps16.xml><?xml version="1.0" encoding="utf-8"?>
<ds:datastoreItem xmlns:ds="http://schemas.openxmlformats.org/officeDocument/2006/customXml" ds:itemID="{F29220B7-1F10-48DD-B01E-5E72DDD284D0}">
  <ds:schemaRefs/>
</ds:datastoreItem>
</file>

<file path=customXml/itemProps17.xml><?xml version="1.0" encoding="utf-8"?>
<ds:datastoreItem xmlns:ds="http://schemas.openxmlformats.org/officeDocument/2006/customXml" ds:itemID="{365BB291-381D-4D6C-B860-F01A874B57C6}">
  <ds:schemaRefs/>
</ds:datastoreItem>
</file>

<file path=customXml/itemProps18.xml><?xml version="1.0" encoding="utf-8"?>
<ds:datastoreItem xmlns:ds="http://schemas.openxmlformats.org/officeDocument/2006/customXml" ds:itemID="{69AE1F94-216B-44FD-B6A2-9923E99ABCFB}">
  <ds:schemaRefs/>
</ds:datastoreItem>
</file>

<file path=customXml/itemProps19.xml><?xml version="1.0" encoding="utf-8"?>
<ds:datastoreItem xmlns:ds="http://schemas.openxmlformats.org/officeDocument/2006/customXml" ds:itemID="{7B50BB93-3BA3-4E79-88FF-9A009142542C}">
  <ds:schemaRefs/>
</ds:datastoreItem>
</file>

<file path=customXml/itemProps20.xml><?xml version="1.0" encoding="utf-8"?>
<ds:datastoreItem xmlns:ds="http://schemas.openxmlformats.org/officeDocument/2006/customXml" ds:itemID="{18EC84AA-D7E5-4A5A-BEBC-BF9B486B08BD}">
  <ds:schemaRefs/>
</ds:datastoreItem>
</file>

<file path=customXml/itemProps21.xml><?xml version="1.0" encoding="utf-8"?>
<ds:datastoreItem xmlns:ds="http://schemas.openxmlformats.org/officeDocument/2006/customXml" ds:itemID="{522F9053-F757-45A4-9EF8-BADCB23D6B44}">
  <ds:schemaRefs/>
</ds:datastoreItem>
</file>

<file path=customXml/itemProps22.xml><?xml version="1.0" encoding="utf-8"?>
<ds:datastoreItem xmlns:ds="http://schemas.openxmlformats.org/officeDocument/2006/customXml" ds:itemID="{84C1D394-2DCA-4E94-B586-3F4FC5572FE8}">
  <ds:schemaRefs/>
</ds:datastoreItem>
</file>

<file path=customXml/itemProps23.xml><?xml version="1.0" encoding="utf-8"?>
<ds:datastoreItem xmlns:ds="http://schemas.openxmlformats.org/officeDocument/2006/customXml" ds:itemID="{29421238-8284-4EB2-B3D3-4CF4B727BED2}">
  <ds:schemaRefs/>
</ds:datastoreItem>
</file>

<file path=customXml/itemProps24.xml><?xml version="1.0" encoding="utf-8"?>
<ds:datastoreItem xmlns:ds="http://schemas.openxmlformats.org/officeDocument/2006/customXml" ds:itemID="{E156243A-D547-4CE9-8EA5-FF583D7DE1B8}">
  <ds:schemaRefs/>
</ds:datastoreItem>
</file>

<file path=customXml/itemProps25.xml><?xml version="1.0" encoding="utf-8"?>
<ds:datastoreItem xmlns:ds="http://schemas.openxmlformats.org/officeDocument/2006/customXml" ds:itemID="{D9039AD0-B007-41A7-BEAC-3163CA4045EC}">
  <ds:schemaRefs/>
</ds:datastoreItem>
</file>

<file path=customXml/itemProps26.xml><?xml version="1.0" encoding="utf-8"?>
<ds:datastoreItem xmlns:ds="http://schemas.openxmlformats.org/officeDocument/2006/customXml" ds:itemID="{EB45C934-07A9-4F7E-AA1E-33F65BAA947E}">
  <ds:schemaRefs/>
</ds:datastoreItem>
</file>

<file path=customXml/itemProps27.xml><?xml version="1.0" encoding="utf-8"?>
<ds:datastoreItem xmlns:ds="http://schemas.openxmlformats.org/officeDocument/2006/customXml" ds:itemID="{15579DE7-3197-41CD-923D-D6DF93988A1F}">
  <ds:schemaRefs/>
</ds:datastoreItem>
</file>

<file path=customXml/itemProps28.xml><?xml version="1.0" encoding="utf-8"?>
<ds:datastoreItem xmlns:ds="http://schemas.openxmlformats.org/officeDocument/2006/customXml" ds:itemID="{015427E3-101A-4842-AF34-1FDB70F81C83}">
  <ds:schemaRefs/>
</ds:datastoreItem>
</file>

<file path=customXml/itemProps29.xml><?xml version="1.0" encoding="utf-8"?>
<ds:datastoreItem xmlns:ds="http://schemas.openxmlformats.org/officeDocument/2006/customXml" ds:itemID="{E3EB7853-F2CE-47DF-A3DC-E86E3814EC11}">
  <ds:schemaRefs/>
</ds:datastoreItem>
</file>

<file path=customXml/itemProps30.xml><?xml version="1.0" encoding="utf-8"?>
<ds:datastoreItem xmlns:ds="http://schemas.openxmlformats.org/officeDocument/2006/customXml" ds:itemID="{D2B7F5F2-BCB6-43C2-8749-473283BDF371}">
  <ds:schemaRefs/>
</ds:datastoreItem>
</file>

<file path=customXml/itemProps31.xml><?xml version="1.0" encoding="utf-8"?>
<ds:datastoreItem xmlns:ds="http://schemas.openxmlformats.org/officeDocument/2006/customXml" ds:itemID="{ED601729-A5F7-4EFF-AFB2-9FBEA60B8F60}">
  <ds:schemaRefs/>
</ds:datastoreItem>
</file>

<file path=customXml/itemProps32.xml><?xml version="1.0" encoding="utf-8"?>
<ds:datastoreItem xmlns:ds="http://schemas.openxmlformats.org/officeDocument/2006/customXml" ds:itemID="{43A72FB4-C851-4A18-B548-8A69EE09623E}">
  <ds:schemaRefs/>
</ds:datastoreItem>
</file>

<file path=customXml/itemProps33.xml><?xml version="1.0" encoding="utf-8"?>
<ds:datastoreItem xmlns:ds="http://schemas.openxmlformats.org/officeDocument/2006/customXml" ds:itemID="{6B1F52A8-BB6F-40C4-87F1-B21551EA8F14}">
  <ds:schemaRefs/>
</ds:datastoreItem>
</file>

<file path=customXml/itemProps34.xml><?xml version="1.0" encoding="utf-8"?>
<ds:datastoreItem xmlns:ds="http://schemas.openxmlformats.org/officeDocument/2006/customXml" ds:itemID="{79D896EA-38DC-42AF-9070-FBF60710D4EC}">
  <ds:schemaRefs/>
</ds:datastoreItem>
</file>

<file path=customXml/itemProps35.xml><?xml version="1.0" encoding="utf-8"?>
<ds:datastoreItem xmlns:ds="http://schemas.openxmlformats.org/officeDocument/2006/customXml" ds:itemID="{1129FB7F-F0CF-4E7D-98FA-B3474875A8C7}">
  <ds:schemaRefs/>
</ds:datastoreItem>
</file>

<file path=customXml/itemProps36.xml><?xml version="1.0" encoding="utf-8"?>
<ds:datastoreItem xmlns:ds="http://schemas.openxmlformats.org/officeDocument/2006/customXml" ds:itemID="{488A8A6D-2A22-40D8-9E16-B5070AEE69FA}">
  <ds:schemaRefs/>
</ds:datastoreItem>
</file>

<file path=customXml/itemProps37.xml><?xml version="1.0" encoding="utf-8"?>
<ds:datastoreItem xmlns:ds="http://schemas.openxmlformats.org/officeDocument/2006/customXml" ds:itemID="{51E474C8-5AF0-4F73-AD4E-DFBE59F44DDD}">
  <ds:schemaRefs/>
</ds:datastoreItem>
</file>

<file path=customXml/itemProps38.xml><?xml version="1.0" encoding="utf-8"?>
<ds:datastoreItem xmlns:ds="http://schemas.openxmlformats.org/officeDocument/2006/customXml" ds:itemID="{CF22880E-384F-4D36-ADAA-7C99C193475B}">
  <ds:schemaRefs/>
</ds:datastoreItem>
</file>

<file path=customXml/itemProps39.xml><?xml version="1.0" encoding="utf-8"?>
<ds:datastoreItem xmlns:ds="http://schemas.openxmlformats.org/officeDocument/2006/customXml" ds:itemID="{CDB42D09-DBFA-4878-9AD3-F9FA035D7F7E}">
  <ds:schemaRefs/>
</ds:datastoreItem>
</file>

<file path=customXml/itemProps40.xml><?xml version="1.0" encoding="utf-8"?>
<ds:datastoreItem xmlns:ds="http://schemas.openxmlformats.org/officeDocument/2006/customXml" ds:itemID="{EE33E297-5591-44E1-A02F-E8D8D8E22055}">
  <ds:schemaRefs/>
</ds:datastoreItem>
</file>

<file path=customXml/itemProps41.xml><?xml version="1.0" encoding="utf-8"?>
<ds:datastoreItem xmlns:ds="http://schemas.openxmlformats.org/officeDocument/2006/customXml" ds:itemID="{EE19B919-135F-440E-9A8A-F0518E170CE1}">
  <ds:schemaRefs/>
</ds:datastoreItem>
</file>

<file path=customXml/itemProps42.xml><?xml version="1.0" encoding="utf-8"?>
<ds:datastoreItem xmlns:ds="http://schemas.openxmlformats.org/officeDocument/2006/customXml" ds:itemID="{9E9CB6A8-9B6A-4799-A78A-9C2604B9E82D}">
  <ds:schemaRefs/>
</ds:datastoreItem>
</file>

<file path=customXml/itemProps43.xml><?xml version="1.0" encoding="utf-8"?>
<ds:datastoreItem xmlns:ds="http://schemas.openxmlformats.org/officeDocument/2006/customXml" ds:itemID="{F29D830A-3DA3-496F-890E-0316CD69C5CE}">
  <ds:schemaRefs/>
</ds:datastoreItem>
</file>

<file path=customXml/itemProps44.xml><?xml version="1.0" encoding="utf-8"?>
<ds:datastoreItem xmlns:ds="http://schemas.openxmlformats.org/officeDocument/2006/customXml" ds:itemID="{31A383E2-0D90-4800-AE21-3BBFC941D48B}">
  <ds:schemaRefs/>
</ds:datastoreItem>
</file>

<file path=customXml/itemProps45.xml><?xml version="1.0" encoding="utf-8"?>
<ds:datastoreItem xmlns:ds="http://schemas.openxmlformats.org/officeDocument/2006/customXml" ds:itemID="{62E74EB8-EED5-42F6-B1F2-D462F55F433A}">
  <ds:schemaRefs/>
</ds:datastoreItem>
</file>

<file path=customXml/itemProps46.xml><?xml version="1.0" encoding="utf-8"?>
<ds:datastoreItem xmlns:ds="http://schemas.openxmlformats.org/officeDocument/2006/customXml" ds:itemID="{7310F797-B531-4678-9DFD-ADFDE3924435}">
  <ds:schemaRefs/>
</ds:datastoreItem>
</file>

<file path=customXml/itemProps47.xml><?xml version="1.0" encoding="utf-8"?>
<ds:datastoreItem xmlns:ds="http://schemas.openxmlformats.org/officeDocument/2006/customXml" ds:itemID="{763A1C48-330A-4EA6-9F45-FAC7D8EB49BD}">
  <ds:schemaRefs/>
</ds:datastoreItem>
</file>

<file path=customXml/itemProps48.xml><?xml version="1.0" encoding="utf-8"?>
<ds:datastoreItem xmlns:ds="http://schemas.openxmlformats.org/officeDocument/2006/customXml" ds:itemID="{BB72231A-E1AC-435F-82CC-D4B4F95C836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 &amp; C Analysis</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2026-05-31T12:48:10Z</dcterms:modified>
</cp:coreProperties>
</file>