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8D949EB2-08E7-4126-80C6-356F47C4D3A1}" xr6:coauthVersionLast="41" xr6:coauthVersionMax="41" xr10:uidLastSave="{00000000-0000-0000-0000-000000000000}"/>
  <bookViews>
    <workbookView xWindow="-120" yWindow="-120" windowWidth="20730" windowHeight="11040" activeTab="3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S6" i="1" l="1"/>
  <c r="S3" i="1"/>
  <c r="S4" i="1"/>
  <c r="S5" i="1"/>
  <c r="S2" i="1"/>
  <c r="T3" i="1"/>
  <c r="T4" i="1"/>
  <c r="T5" i="1"/>
  <c r="T6" i="1"/>
  <c r="T2" i="1"/>
  <c r="T1" i="1"/>
  <c r="S1" i="1"/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>
          <x15:oledbPr connection="Provider=Microsoft.Mashup.OleDb.1;Data Source=$Workbook$;Location=Departments1;Extended Properties=&quot;&quot;">
            <x15:dbTables>
              <x15:dbTable name="Departments1"/>
            </x15:dbTables>
          </x15:oledbPr>
        </x15:connection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<sst xmlns="http://schemas.openxmlformats.org/spreadsheetml/2006/main" count="65162" uniqueCount="1524">
  <si>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</si>
  <si>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</si>
  <si>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</si>
  <si>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</si>
  <si>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</si>
  <si>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</si>
  <si>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</si>
  <si>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</si>
  <si>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</si>
  <si>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</si>
  <si>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</si>
  <si>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</si>
  <si>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</si>
  <si>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</si>
  <si>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</si>
  <si>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</si>
  <si>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</si>
  <si>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</si>
  <si>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</si>
  <si>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</si>
  <si>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</si>
  <si>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</si>
  <si>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</si>
  <si>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</si>
  <si>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</si>
  <si>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</si>
  <si>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</si>
  <si>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</si>
  <si>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</si>
  <si>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</si>
  <si>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</si>
  <si>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</si>
  <si>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</si>
  <si>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</si>
  <si>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</si>
  <si>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</si>
  <si>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</si>
  <si>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</si>
  <si>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</si>
  <si>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</si>
  <si>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</si>
  <si>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</si>
  <si>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</si>
  <si>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</si>
  <si>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</si>
  <si>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</si>
  <si>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</si>
  <si>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</si>
  <si>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</si>
  <si>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</si>
  <si>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</si>
  <si>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</si>
  <si>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</si>
  <si>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</si>
  <si>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</si>
  <si>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</si>
  <si>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</si>
  <si>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</si>
  <si>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</si>
  <si>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</si>
  <si>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</si>
  <si>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</si>
  <si>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</si>
  <si>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</si>
  <si>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</si>
  <si>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</si>
  <si>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</si>
  <si>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</si>
  <si>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</si>
  <si>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</si>
  <si>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</si>
  <si>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</si>
  <si>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</si>
  <si>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</si>
  <si>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</si>
  <si>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</si>
  <si>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</si>
  <si>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</si>
  <si>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</si>
  <si>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</si>
  <si>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</si>
  <si>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</si>
  <si>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</si>
  <si>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</si>
  <si>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</si>
  <si>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</si>
  <si>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</si>
  <si>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</si>
  <si>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</si>
  <si>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</si>
  <si>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</si>
  <si>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</si>
  <si>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</si>
  <si>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</si>
  <si>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</si>
  <si>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</si>
  <si>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</si>
  <si>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</si>
  <si>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</si>
  <si>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</si>
  <si>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</si>
  <si>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</si>
  <si>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</si>
  <si>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</si>
  <si>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</si>
  <si>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</si>
  <si>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</si>
  <si>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</si>
  <si>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</si>
  <si>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</si>
  <si>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</si>
  <si>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</si>
  <si>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</si>
  <si>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</si>
  <si>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</si>
  <si>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</si>
  <si>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</si>
  <si>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</si>
  <si>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</si>
  <si>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</si>
  <si>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</si>
  <si>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</si>
  <si>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</si>
  <si>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</si>
  <si>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</si>
  <si>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</si>
  <si>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</si>
  <si>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</si>
  <si>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</si>
  <si>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</si>
  <si>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</si>
  <si>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</si>
  <si>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</si>
  <si>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</si>
  <si>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</si>
  <si>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</si>
  <si>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</si>
  <si>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</si>
  <si>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</si>
  <si>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</si>
  <si>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</si>
  <si>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</si>
  <si>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</si>
  <si>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</si>
  <si>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</si>
  <si>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</si>
  <si>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</si>
  <si>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</si>
  <si>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</si>
  <si>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</si>
  <si>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</si>
  <si>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</si>
  <si>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</si>
  <si>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</si>
  <si>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</si>
  <si>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</si>
  <si>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</si>
  <si>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</si>
  <si>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</si>
  <si>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</si>
  <si>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</si>
  <si>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</si>
  <si>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</si>
  <si>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</si>
  <si>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</si>
  <si>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</si>
  <si>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</si>
  <si>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</si>
  <si>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</si>
  <si>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</si>
  <si>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</si>
  <si>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</si>
  <si>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</si>
  <si>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</si>
  <si>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</si>
  <si>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</si>
  <si>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</si>
  <si>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</si>
  <si>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</si>
  <si>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</si>
  <si>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</si>
  <si>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</si>
  <si>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</si>
  <si>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</si>
  <si>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</si>
  <si>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</si>
  <si>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</si>
  <si>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</si>
  <si>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</si>
  <si>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</si>
  <si>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</si>
  <si>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</si>
  <si>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</si>
  <si>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</si>
  <si>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</si>
  <si>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</si>
  <si>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</si>
  <si>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</si>
  <si>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</si>
  <si>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</si>
  <si>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</si>
  <si>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</si>
  <si>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</si>
  <si>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</si>
  <si>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</si>
  <si>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</si>
  <si>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</si>
  <si>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</si>
  <si>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</si>
  <si>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</si>
  <si>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</si>
  <si>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</si>
  <si>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</si>
  <si>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</si>
  <si>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</si>
  <si>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</si>
  <si>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</si>
  <si>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</si>
  <si>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</si>
  <si>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</si>
  <si>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</si>
  <si>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</si>
  <si>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</si>
  <si>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</si>
  <si>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</si>
  <si>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</si>
  <si>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</si>
  <si>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</si>
  <si>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</si>
  <si>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</si>
  <si>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</si>
  <si>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</si>
  <si>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</si>
  <si>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</si>
  <si>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</si>
  <si>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</si>
  <si>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</si>
  <si>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</si>
  <si>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</si>
  <si>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</si>
  <si>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</si>
  <si>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</si>
  <si>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</si>
  <si>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</si>
  <si>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</si>
  <si>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</si>
  <si>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</si>
  <si>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</si>
  <si>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</si>
  <si>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</si>
  <si>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</si>
  <si>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</si>
  <si>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</si>
  <si>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</si>
  <si>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</si>
  <si>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</si>
  <si>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</si>
  <si>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</si>
  <si>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</si>
  <si>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</si>
  <si>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</si>
  <si>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</si>
  <si>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</si>
  <si>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</si>
  <si>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</si>
  <si>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</si>
  <si>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</si>
  <si>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</si>
  <si>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</si>
  <si>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</si>
  <si>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</si>
  <si>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</si>
  <si>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</si>
  <si>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</si>
  <si>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</si>
  <si>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</si>
  <si>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</si>
  <si>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</si>
  <si>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</si>
  <si>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</si>
  <si>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</si>
  <si>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</si>
  <si>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</si>
  <si>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</si>
  <si>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</si>
  <si>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</si>
  <si>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</si>
  <si>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</si>
  <si>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</si>
  <si>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</si>
  <si>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</si>
  <si>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</si>
  <si>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</si>
  <si>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</si>
  <si>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</si>
  <si>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</si>
  <si>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</si>
  <si>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</si>
  <si>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</si>
  <si>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</si>
  <si>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</si>
  <si>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</si>
  <si>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</si>
  <si>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</si>
  <si>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</si>
  <si>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</si>
  <si>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</si>
  <si>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</si>
  <si>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</si>
  <si>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</si>
  <si>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</si>
  <si>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</si>
  <si>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</si>
  <si>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</si>
  <si>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</si>
  <si>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</si>
  <si>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</si>
  <si>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</si>
  <si>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</si>
  <si>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</si>
  <si>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</si>
  <si>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</si>
  <si>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</si>
  <si>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</si>
  <si>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</si>
  <si>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</si>
  <si>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</si>
  <si>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</si>
  <si>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</si>
  <si>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</si>
  <si>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</si>
  <si>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</si>
  <si>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</si>
  <si>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</si>
  <si>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</si>
  <si>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</si>
  <si>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</si>
  <si>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</si>
  <si>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</si>
  <si>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</si>
  <si>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</si>
  <si>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</si>
  <si>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</si>
  <si>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</si>
  <si>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</si>
  <si>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</si>
  <si>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</si>
  <si>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</si>
  <si>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</si>
  <si>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</si>
  <si>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</si>
  <si>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</si>
  <si>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</si>
  <si>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</si>
  <si>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</si>
  <si>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</si>
  <si>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</si>
  <si>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</si>
  <si>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</si>
  <si>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</si>
  <si>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</si>
  <si>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</si>
  <si>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</si>
  <si>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</si>
  <si>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</si>
  <si>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</si>
  <si>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</si>
  <si>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</si>
  <si>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</si>
  <si>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</si>
  <si>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</si>
  <si>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</si>
  <si>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</si>
  <si>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</si>
  <si>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</si>
  <si>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</si>
  <si>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</si>
  <si>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</si>
  <si>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</si>
  <si>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</si>
  <si>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</si>
  <si>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</si>
  <si>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</si>
  <si>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</si>
  <si>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</si>
  <si>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</si>
  <si>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</si>
  <si>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</si>
  <si>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</si>
  <si>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</si>
  <si>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</si>
  <si>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</si>
  <si>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</si>
  <si>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</si>
  <si>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</si>
  <si>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</si>
  <si>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</si>
  <si>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</si>
  <si>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</si>
  <si>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</si>
  <si>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</si>
  <si>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</si>
  <si>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</si>
  <si>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</si>
  <si>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</si>
  <si>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</si>
  <si>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</si>
  <si>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</si>
  <si>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</si>
  <si>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</si>
  <si>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</si>
  <si>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</si>
  <si>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</si>
  <si>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</si>
  <si>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</si>
  <si>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</si>
  <si>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</si>
  <si>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</si>
  <si>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</si>
  <si>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</si>
  <si>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</si>
  <si>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</si>
  <si>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</si>
  <si>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</si>
  <si>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</si>
  <si>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</si>
  <si>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</si>
  <si>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</si>
  <si>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</si>
  <si>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</si>
  <si>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</si>
  <si>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</si>
  <si>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</si>
  <si>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</si>
  <si>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</si>
  <si>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</si>
  <si>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</si>
  <si>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</si>
  <si>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</si>
  <si>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</si>
  <si>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</si>
  <si>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</si>
  <si>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</si>
  <si>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</si>
  <si>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</si>
  <si>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</si>
  <si>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</si>
  <si>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</si>
  <si>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</si>
  <si>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</si>
  <si>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</si>
  <si>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</si>
  <si>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</si>
  <si>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</si>
  <si>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</si>
  <si>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</si>
  <si>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</si>
  <si>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</si>
  <si>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</si>
  <si>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</si>
  <si>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</si>
  <si>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</si>
  <si>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</si>
  <si>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</si>
  <si>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</si>
  <si>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</si>
  <si>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</si>
  <si>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</si>
  <si>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</si>
  <si>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</si>
  <si>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</si>
  <si>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</si>
  <si>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</si>
  <si>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</si>
  <si>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</si>
  <si>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</si>
  <si>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</si>
  <si>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</si>
  <si>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</si>
  <si>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</si>
  <si>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</si>
  <si>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</si>
  <si>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</si>
  <si>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</si>
  <si>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</si>
  <si>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</si>
  <si>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</si>
  <si>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</si>
  <si>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</si>
  <si>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</si>
  <si>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</si>
  <si>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</si>
  <si>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</si>
  <si>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</si>
  <si>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</si>
  <si>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</si>
  <si>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</si>
  <si>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</si>
  <si>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</si>
  <si>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</si>
  <si>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</si>
  <si>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</si>
  <si>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</si>
  <si>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</si>
  <si>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</si>
  <si>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</si>
  <si>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</si>
  <si>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</si>
  <si>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</si>
  <si>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</si>
  <si>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</si>
  <si>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</si>
  <si>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</si>
  <si>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</si>
  <si>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</si>
  <si>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</si>
  <si>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</si>
  <si>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</si>
  <si>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</si>
  <si>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</si>
  <si>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</si>
  <si>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</si>
  <si>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</si>
  <si>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</si>
  <si>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</si>
  <si>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</si>
  <si>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</si>
  <si>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</si>
  <si>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</si>
  <si>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</si>
  <si>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</si>
  <si>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</si>
  <si>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</si>
  <si>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</si>
  <si>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</si>
  <si>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</si>
  <si>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</si>
  <si>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</si>
  <si>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</si>
  <si>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</si>
  <si>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</si>
  <si>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</si>
  <si>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</si>
  <si>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</si>
  <si>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</si>
  <si>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</si>
  <si>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</si>
  <si>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</si>
  <si>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</si>
  <si>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</si>
  <si>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</si>
  <si>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</si>
  <si>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</si>
  <si>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</si>
  <si>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</si>
  <si>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</si>
  <si>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</si>
  <si>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</si>
  <si>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</si>
  <si>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</si>
  <si>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</si>
  <si>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</si>
  <si>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</si>
  <si>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</si>
  <si>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</si>
  <si>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</si>
  <si>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</si>
  <si>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</si>
  <si>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</si>
  <si>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</si>
  <si>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</si>
  <si>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</si>
  <si>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</si>
  <si>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</si>
  <si>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</si>
  <si>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</si>
  <si>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</si>
  <si>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</si>
  <si>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</si>
  <si>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</si>
  <si>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</si>
  <si>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</si>
  <si>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</si>
  <si>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</si>
  <si>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</si>
  <si>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</si>
  <si>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</si>
  <si>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</si>
  <si>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</si>
  <si>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</si>
  <si>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</si>
  <si>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</si>
  <si>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</si>
  <si>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</si>
  <si>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</si>
  <si>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</si>
  <si>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</si>
  <si>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</si>
  <si>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</si>
  <si>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</si>
  <si>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</si>
  <si>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</si>
  <si>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</si>
  <si>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</si>
  <si>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</si>
  <si>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</si>
  <si>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</si>
  <si>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</si>
  <si>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</si>
  <si>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</si>
  <si>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</si>
  <si>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</si>
  <si>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</si>
  <si>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</si>
  <si>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</si>
  <si>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</si>
  <si>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</si>
  <si>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</si>
  <si>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</si>
  <si>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</si>
  <si>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</si>
  <si>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</si>
  <si>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</si>
  <si>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</si>
  <si>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</si>
  <si>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</si>
  <si>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</si>
  <si>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</si>
  <si>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</si>
  <si>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</si>
  <si>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</si>
  <si>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</si>
  <si>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</si>
  <si>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</si>
  <si>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</si>
  <si>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</si>
  <si>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</si>
  <si>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</si>
  <si>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</si>
  <si>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</si>
  <si>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</si>
  <si>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</si>
  <si>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</si>
  <si>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</si>
  <si>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</si>
  <si>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</si>
  <si>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</si>
  <si>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</si>
  <si>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</si>
  <si>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</si>
  <si>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</si>
  <si>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</si>
  <si>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</si>
  <si>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</si>
  <si>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</si>
  <si>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</si>
  <si>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</si>
  <si>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</si>
  <si>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</si>
  <si>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</si>
  <si>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</si>
  <si>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</si>
  <si>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</si>
  <si>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</si>
  <si>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</si>
  <si>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</si>
  <si>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</si>
  <si>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</si>
  <si>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</si>
  <si>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</si>
  <si>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</si>
  <si>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</si>
  <si>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</si>
  <si>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</si>
  <si>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</si>
  <si>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</si>
  <si>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</si>
  <si>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</si>
  <si>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</si>
  <si>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</si>
  <si>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</si>
  <si>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</si>
  <si>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</si>
  <si>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</si>
  <si>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</si>
  <si>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</si>
  <si>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</si>
  <si>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</si>
  <si>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</si>
  <si>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</si>
  <si>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</si>
  <si>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</si>
  <si>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</si>
  <si>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</si>
  <si>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</si>
  <si>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</si>
  <si>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</si>
  <si>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</si>
  <si>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</si>
  <si>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</si>
  <si>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</si>
  <si>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</si>
  <si>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</si>
  <si>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</si>
  <si>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</si>
  <si>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</si>
  <si>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</si>
  <si>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</si>
  <si>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</si>
  <si>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</si>
  <si>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</si>
  <si>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</si>
  <si>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</si>
  <si>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</si>
  <si>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</si>
  <si>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</si>
  <si>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</si>
  <si>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</si>
  <si>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</si>
  <si>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</si>
  <si>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</si>
  <si>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</si>
  <si>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</si>
  <si>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</si>
  <si>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</si>
  <si>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</si>
  <si>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</si>
  <si>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</si>
  <si>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</si>
  <si>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</si>
  <si>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</si>
  <si>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</si>
  <si>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</si>
  <si>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</si>
  <si>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</si>
  <si>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</si>
  <si>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</si>
  <si>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</si>
  <si>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</si>
  <si>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</si>
  <si>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</si>
  <si>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</si>
  <si>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</si>
  <si>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</si>
  <si>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</si>
  <si>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</si>
  <si>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</si>
  <si>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</si>
  <si>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</si>
  <si>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</si>
  <si>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</si>
  <si>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</si>
  <si>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</si>
  <si>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</si>
  <si>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</si>
  <si>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</si>
  <si>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</si>
  <si>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</si>
  <si>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</si>
  <si>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</si>
  <si>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</si>
  <si>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</si>
  <si>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</si>
  <si>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</si>
  <si>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</si>
  <si>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</si>
  <si>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</si>
  <si>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</si>
  <si>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</si>
  <si>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</si>
  <si>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</si>
  <si>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</si>
  <si>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</si>
  <si>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</si>
  <si>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</si>
  <si>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</si>
  <si>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</si>
  <si>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</si>
  <si>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</si>
  <si>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</si>
  <si>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</si>
  <si>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</si>
  <si>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</si>
  <si>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</si>
  <si>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</si>
  <si>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</si>
  <si>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</si>
  <si>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</si>
  <si>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</si>
  <si>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</si>
  <si>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</si>
  <si>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</si>
  <si>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</si>
  <si>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</si>
  <si>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</si>
  <si>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</si>
  <si>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</si>
  <si>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</si>
  <si>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</si>
  <si>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</si>
  <si>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</si>
  <si>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</si>
  <si>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</si>
  <si>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</si>
  <si>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</si>
  <si>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</si>
  <si>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</si>
  <si>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</si>
  <si>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</si>
  <si>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</si>
  <si>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</si>
  <si>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</si>
  <si>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</si>
  <si>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</si>
  <si>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</si>
  <si>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</si>
  <si>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</si>
  <si>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</si>
  <si>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</si>
  <si>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</si>
  <si>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</si>
  <si>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</si>
  <si>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</si>
  <si>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</si>
  <si>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</si>
  <si>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</si>
  <si>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</si>
  <si>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</si>
  <si>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</si>
  <si>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</si>
  <si>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</si>
  <si>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</si>
  <si>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</si>
  <si>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</si>
  <si>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</si>
  <si>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</si>
  <si>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</si>
  <si>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</si>
  <si>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</si>
  <si>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</si>
  <si>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</si>
  <si>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</si>
  <si>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</si>
  <si>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</si>
  <si>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</si>
  <si>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</si>
  <si>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</si>
  <si>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</si>
  <si>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</si>
  <si>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</si>
  <si>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</si>
  <si>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</si>
  <si>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</si>
  <si>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</si>
  <si>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</si>
  <si>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</si>
  <si>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</si>
  <si>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</si>
  <si>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</si>
  <si>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</si>
  <si>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</si>
  <si>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</si>
  <si>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</si>
  <si>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</si>
  <si>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</si>
  <si>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</si>
  <si>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</si>
  <si>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</si>
  <si>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</si>
  <si>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</si>
  <si>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</si>
  <si>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</si>
  <si>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</si>
  <si>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</si>
  <si>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</si>
  <si>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</si>
  <si>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</si>
  <si>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</si>
  <si>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</si>
  <si>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</si>
  <si>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</si>
  <si>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</si>
  <si>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</si>
  <si>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</si>
  <si>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</si>
  <si>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</si>
  <si>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</si>
  <si>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</si>
  <si>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</si>
  <si>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</si>
  <si>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</si>
  <si>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</si>
  <si>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</si>
  <si>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</si>
  <si>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</si>
  <si>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</si>
  <si>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</si>
  <si>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</si>
  <si>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</si>
  <si>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</si>
  <si>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</si>
  <si>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</si>
  <si>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</si>
  <si>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</si>
  <si>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</si>
  <si>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</si>
  <si>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</si>
  <si>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</si>
  <si>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</si>
  <si>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</si>
  <si>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</si>
  <si>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</si>
  <si>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</si>
  <si>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</si>
  <si>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</si>
  <si>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</si>
  <si>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</si>
  <si>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</si>
  <si>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</si>
  <si>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</si>
  <si>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</si>
  <si>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</si>
  <si>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</si>
  <si>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</si>
  <si>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</si>
  <si>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</si>
  <si>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</si>
  <si>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</si>
  <si>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</si>
  <si>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</si>
  <si>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</si>
  <si>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</si>
  <si>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</si>
  <si>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</si>
  <si>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</si>
  <si>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</si>
  <si>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</si>
  <si>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</si>
  <si>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</si>
  <si>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</si>
  <si>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</si>
  <si>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</si>
  <si>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</si>
  <si>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</si>
  <si>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</si>
  <si>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</si>
  <si>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</si>
  <si>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</si>
  <si>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</si>
  <si>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</si>
  <si>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</si>
  <si>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</si>
  <si>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</si>
  <si>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</si>
  <si>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</si>
  <si>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</si>
  <si>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</si>
  <si>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</si>
  <si>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</si>
  <si>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</si>
  <si>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</si>
  <si>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</si>
  <si>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</si>
  <si>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</si>
  <si>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</si>
  <si>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</si>
  <si>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</si>
  <si>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</si>
  <si>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</si>
  <si>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</si>
  <si>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</si>
  <si>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</si>
  <si>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</si>
  <si>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</si>
  <si>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</si>
  <si>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</si>
  <si>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</si>
  <si>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</si>
  <si>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</si>
  <si>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</si>
  <si>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</si>
  <si>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</si>
  <si>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</si>
  <si>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</si>
  <si>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</si>
  <si>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</si>
  <si>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</si>
  <si>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</si>
  <si>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</si>
  <si>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</si>
  <si>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</si>
  <si>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</si>
  <si>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</si>
  <si>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</si>
  <si>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</si>
  <si>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</si>
  <si>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</si>
  <si>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</si>
  <si>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</si>
  <si>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</si>
  <si>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</si>
  <si>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</si>
  <si>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</si>
  <si>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</si>
  <si>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</si>
  <si>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</si>
  <si>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</si>
  <si>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</si>
  <si>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</si>
  <si>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</si>
  <si>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</si>
  <si>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</si>
  <si>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</si>
  <si>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</si>
  <si>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</si>
  <si>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</si>
  <si>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</si>
  <si>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</si>
  <si>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</si>
  <si>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</si>
  <si>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</si>
  <si>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</si>
  <si>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</si>
  <si>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</si>
  <si>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</si>
  <si>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</si>
  <si>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</si>
  <si>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</si>
  <si>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</si>
  <si>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</si>
  <si>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</si>
  <si>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</si>
  <si>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</si>
  <si>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</si>
  <si>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</si>
  <si>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</si>
  <si>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</si>
  <si>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</si>
  <si>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</si>
  <si>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</si>
  <si>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</si>
  <si>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</si>
  <si>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</si>
  <si>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</si>
  <si>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</si>
  <si>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</si>
  <si>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</si>
  <si>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</si>
  <si>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</si>
  <si>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</si>
  <si>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</si>
  <si>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</si>
  <si>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</si>
  <si>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</si>
  <si>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</si>
  <si>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</si>
  <si>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</si>
  <si>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</si>
  <si>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</si>
  <si>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</si>
  <si>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</si>
  <si>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</si>
  <si>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</si>
  <si>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</si>
  <si>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</si>
  <si>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</si>
  <si>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</si>
  <si>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</si>
  <si>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</si>
  <si>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</si>
  <si>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</si>
  <si>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</si>
  <si>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</si>
  <si>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</si>
  <si>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</si>
  <si>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</si>
  <si>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</si>
  <si>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</si>
  <si>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</si>
  <si>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</si>
  <si>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</si>
  <si>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</si>
  <si>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</si>
  <si>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</si>
  <si>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</si>
  <si>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</si>
  <si>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</si>
  <si>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</si>
  <si>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</si>
  <si>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</si>
  <si>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</si>
  <si>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</si>
  <si>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</si>
  <si>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</si>
  <si>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</si>
  <si>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</si>
  <si>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</si>
  <si>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</si>
  <si>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</si>
  <si>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</si>
  <si>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</si>
  <si>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</si>
  <si>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</si>
  <si>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</si>
  <si>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</si>
  <si>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</si>
  <si>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</si>
  <si>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</si>
  <si>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</si>
  <si>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</si>
  <si>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</si>
  <si>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</si>
  <si>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</si>
  <si>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</si>
  <si>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</si>
  <si>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</si>
  <si>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</si>
  <si>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</si>
  <si>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</si>
  <si>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</si>
  <si>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</si>
  <si>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</si>
  <si>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</si>
  <si>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</si>
  <si>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</si>
  <si>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</si>
  <si>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</si>
  <si>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</si>
  <si>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</si>
  <si>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</si>
  <si>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</si>
  <si>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</si>
  <si>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</si>
  <si>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</si>
  <si>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</si>
  <si>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</si>
  <si>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</si>
  <si>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</si>
  <si>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</si>
  <si>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</si>
  <si>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</si>
  <si>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</si>
  <si>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</si>
  <si>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</si>
  <si>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</si>
  <si>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</si>
  <si>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</si>
  <si>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</si>
  <si>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</si>
  <si>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</si>
  <si>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</si>
  <si>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</si>
  <si>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</si>
  <si>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</si>
  <si>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</si>
  <si>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</si>
  <si>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</si>
  <si>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</si>
  <si>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</si>
  <si>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</si>
  <si>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</si>
  <si>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</si>
  <si>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</si>
  <si>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</si>
  <si>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</si>
  <si>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</si>
  <si>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</si>
  <si>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</si>
  <si>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</si>
  <si>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</si>
  <si>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</si>
  <si>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</si>
  <si>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</si>
  <si>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</si>
  <si>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</si>
  <si>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</si>
  <si>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</si>
  <si>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</si>
  <si>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</si>
  <si>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</si>
  <si>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</si>
  <si>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</si>
  <si>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</si>
  <si>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</si>
  <si>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</si>
  <si>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</si>
  <si>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</si>
  <si>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</si>
  <si>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</si>
  <si>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</si>
  <si>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</si>
  <si>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</si>
  <si>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</si>
  <si>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</si>
  <si>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</si>
  <si>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</si>
  <si>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</si>
  <si>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</si>
  <si>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</si>
  <si>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</si>
  <si>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</si>
  <si>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</si>
  <si>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</si>
  <si>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</si>
  <si>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</si>
  <si>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</si>
  <si>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</si>
  <si>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</si>
  <si>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</si>
  <si>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</si>
  <si>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</si>
  <si>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</si>
  <si>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</si>
  <si>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</si>
  <si>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</si>
  <si>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</si>
  <si>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</si>
  <si>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</si>
  <si>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</si>
  <si>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</si>
  <si>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</si>
  <si>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</si>
  <si>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</si>
  <si>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</si>
  <si>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</si>
  <si>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</si>
  <si>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</si>
  <si>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</si>
  <si>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</si>
  <si>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</si>
  <si>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</si>
  <si>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</si>
  <si>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</si>
  <si>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</si>
  <si>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</si>
  <si>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</si>
  <si>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</si>
  <si>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</si>
  <si>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</si>
  <si>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</si>
  <si>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</si>
  <si>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</si>
  <si>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</si>
  <si>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</si>
  <si>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</si>
  <si>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</si>
  <si>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</si>
  <si>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</si>
  <si>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</si>
  <si>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</si>
  <si>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</si>
  <si>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</si>
  <si>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</si>
  <si>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</si>
  <si>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</si>
  <si>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</si>
  <si>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</si>
  <si>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</si>
  <si>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</si>
  <si>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</si>
  <si>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</si>
  <si>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</si>
  <si>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</si>
  <si>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</si>
  <si>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</si>
  <si>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</si>
  <si>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</si>
  <si>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</si>
  <si>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</si>
  <si>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</si>
  <si>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</si>
  <si>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</si>
  <si>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</si>
  <si>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</si>
  <si>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</si>
  <si>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</si>
  <si>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</si>
  <si>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</si>
  <si>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</si>
  <si>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</si>
  <si>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</si>
  <si>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</si>
  <si>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</si>
  <si>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</si>
  <si>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</si>
  <si>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</si>
  <si>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</si>
  <si>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</si>
  <si>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</si>
  <si>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</si>
  <si>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</si>
  <si>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</si>
  <si>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</si>
  <si>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</si>
  <si>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</si>
  <si>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</si>
  <si>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</si>
  <si>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</si>
  <si>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</si>
  <si>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</si>
  <si>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</si>
  <si>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</si>
  <si>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</si>
  <si>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</si>
  <si>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</si>
  <si>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</si>
  <si>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</si>
  <si>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</si>
  <si>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</si>
  <si>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</si>
  <si>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</si>
  <si>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</si>
  <si>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</si>
  <si>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</si>
  <si>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</si>
  <si>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</si>
  <si>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</si>
  <si>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</si>
  <si>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</si>
  <si>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</si>
  <si>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</si>
  <si>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</si>
  <si>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</si>
  <si>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</si>
  <si>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</si>
  <si>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</si>
  <si>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</si>
  <si>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</si>
  <si>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</si>
  <si>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</si>
  <si>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</si>
  <si>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</si>
  <si>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</si>
  <si>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</si>
  <si>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</si>
  <si>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</si>
  <si>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</si>
  <si>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</si>
  <si>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</si>
  <si>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</si>
  <si>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</si>
  <si>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</si>
  <si>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</si>
  <si>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</si>
  <si>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</si>
  <si>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</si>
  <si>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</si>
  <si>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</si>
  <si>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</si>
  <si>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</si>
  <si>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</si>
  <si>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</si>
  <si>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</si>
  <si>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</si>
  <si>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</si>
  <si>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</si>
  <si>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</si>
  <si>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</si>
  <si>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</si>
  <si>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</si>
  <si>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</si>
  <si>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</si>
  <si>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</si>
  <si>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</si>
  <si>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</si>
  <si>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</si>
  <si>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</si>
  <si>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</si>
  <si>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</si>
  <si>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</si>
  <si>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</si>
  <si>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</si>
  <si>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</si>
  <si>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</si>
  <si>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</si>
  <si>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</si>
  <si>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</si>
  <si>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</si>
  <si>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</si>
  <si>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</si>
  <si>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</si>
  <si>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</si>
  <si>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</si>
  <si>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</si>
  <si>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</si>
  <si>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</si>
  <si>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</si>
  <si>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</si>
  <si>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</si>
  <si>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</si>
  <si>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</si>
  <si>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</si>
  <si>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</si>
  <si>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</si>
  <si>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</si>
  <si>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</si>
  <si>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</si>
  <si>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</si>
  <si>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</si>
  <si>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</si>
  <si>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</si>
  <si>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</si>
  <si>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</si>
  <si>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</si>
  <si>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</si>
  <si>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</si>
  <si>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</si>
  <si>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</si>
  <si>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</si>
  <si>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</si>
  <si>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</si>
  <si>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</si>
  <si>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</si>
  <si>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</si>
  <si>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</si>
  <si>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</si>
  <si>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</si>
  <si>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</si>
  <si>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</si>
  <si>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</si>
  <si>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</si>
  <si>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</si>
  <si>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</si>
  <si>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</si>
  <si>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</si>
  <si>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</si>
  <si>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</si>
  <si>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</si>
  <si>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</si>
  <si>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</si>
  <si>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</si>
  <si>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</si>
  <si>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</si>
  <si>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</si>
  <si>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</si>
  <si>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</si>
  <si>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</si>
  <si>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</si>
  <si>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</si>
  <si>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</si>
  <si>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</si>
  <si>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</si>
  <si>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</si>
  <si>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</si>
  <si>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</si>
  <si>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</si>
  <si>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</si>
  <si>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</si>
  <si>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</si>
  <si>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</si>
  <si>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</si>
  <si>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</si>
  <si>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</si>
  <si>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</si>
  <si>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</si>
  <si>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</si>
  <si>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</si>
  <si>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</si>
  <si>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</si>
  <si>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</si>
  <si>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</si>
  <si>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</si>
  <si>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</si>
  <si>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</si>
  <si>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</si>
  <si>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</si>
  <si>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</si>
  <si>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</si>
  <si>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</si>
  <si>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</si>
  <si>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</si>
  <si>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</si>
  <si>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</si>
  <si>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</si>
  <si>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</si>
  <si>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</si>
  <si>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</si>
  <si>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</si>
  <si>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</si>
  <si>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</si>
  <si>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</si>
  <si>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</si>
  <si>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</si>
  <si>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</si>
  <si>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</si>
  <si>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</si>
  <si>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</si>
  <si>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</si>
  <si>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</si>
  <si>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</si>
  <si>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</si>
  <si>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</si>
  <si>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</si>
  <si>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</si>
  <si>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</si>
  <si>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</si>
  <si>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</si>
  <si>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</si>
  <si>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</si>
  <si>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</si>
  <si>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</si>
  <si>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</si>
  <si>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</si>
  <si>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</si>
  <si>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</si>
  <si>
    <t>May</t>
  </si>
  <si>
    <t>Month Name</t>
  </si>
  <si>
    <t>Apr</t>
  </si>
  <si>
    <t>Aug</t>
  </si>
  <si>
    <t>Dec</t>
  </si>
  <si>
    <t>Feb</t>
  </si>
  <si>
    <t>Jan</t>
  </si>
  <si>
    <t>Jul</t>
  </si>
  <si>
    <t>Jun</t>
  </si>
  <si>
    <t>Mar</t>
  </si>
  <si>
    <t>Nov</t>
  </si>
  <si>
    <t>Oct</t>
  </si>
  <si>
    <t>Sep</t>
  </si>
  <si>
    <t>Column1</t>
  </si>
  <si>
    <t>Column2</t>
  </si>
  <si>
    <t>Column3</t>
  </si>
  <si>
    <t>Column4</t>
  </si>
  <si>
    <t>Column5</t>
  </si>
  <si>
    <t>Column6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</si>
</sst>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%;\-0.00%;0.00%"/>
    <numFmt numFmtId="165" formatCode="[&lt;1000000]#,##0,&quot;K&quot;;#,##0.00,,&quot;M&quot;"/>
    <numFmt numFmtId="166" formatCode="0.0%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2" borderId="0" xfId="0" applyFill="1"/>
    <xf numFmtId="166" fontId="0" fillId="0" borderId="0" xfId="0" applyNumberFormat="1"/>
  </cellXfs>
  <cellStyles count="1">
    <cellStyle name="Normal" xfId="0" builtinId="0"/>
  </cellStyles>
  <dxfs count="25"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[City_General_Hospital_Project(AutoRecovered).xlsx]Analysis!PivotTable3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3558897243107768"/>
          <c:w val="0.93888888888888888"/>
          <c:h val="0.64812898387701534"/>
        </c:manualLayout>
      </c:layout>
      <c:lineChart>
        <c:grouping val="standard"/>
        <c:varyColors val="0"/>
        <c:ser>
          <c:idx val="0"/>
          <c:order val="0"/>
          <c:tx>
            <c:strRef>
              <c:f>Analysis!$B$20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Analysis!$A$21:$A$32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Analysis!$B$21:$B$32</c:f>
              <c:numCache>
                <c:formatCode>0</c:formatCode>
                <c:ptCount val="12"/>
                <c:pt idx="0">
                  <c:v>409</c:v>
                </c:pt>
                <c:pt idx="1">
                  <c:v>415</c:v>
                </c:pt>
                <c:pt idx="2">
                  <c:v>447</c:v>
                </c:pt>
                <c:pt idx="3">
                  <c:v>480</c:v>
                </c:pt>
                <c:pt idx="4">
                  <c:v>484</c:v>
                </c:pt>
                <c:pt idx="5">
                  <c:v>511</c:v>
                </c:pt>
                <c:pt idx="6">
                  <c:v>535</c:v>
                </c:pt>
                <c:pt idx="7">
                  <c:v>503</c:v>
                </c:pt>
                <c:pt idx="8">
                  <c:v>553</c:v>
                </c:pt>
                <c:pt idx="9">
                  <c:v>493</c:v>
                </c:pt>
                <c:pt idx="10">
                  <c:v>549</c:v>
                </c:pt>
                <c:pt idx="11">
                  <c:v>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29-4B0D-96DE-9C911F43AC1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18753984"/>
        <c:axId val="1118752344"/>
      </c:lineChart>
      <c:catAx>
        <c:axId val="111875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18752344"/>
        <c:crosses val="autoZero"/>
        <c:auto val="1"/>
        <c:lblAlgn val="ctr"/>
        <c:lblOffset val="100"/>
        <c:noMultiLvlLbl val="0"/>
      </c:catAx>
      <c:valAx>
        <c:axId val="111875234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11875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[City_General_Hospital_Project(AutoRecovered).xlsx]Analysis!PivotTable4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Analysis!$K$1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Analysis!$K$2:$K$9</c:f>
              <c:numCache>
                <c:formatCode>[&lt;1000000]#,##0,"K";#,##0.00,,"M"</c:formatCode>
                <c:ptCount val="8"/>
                <c:pt idx="0">
                  <c:v>13584180</c:v>
                </c:pt>
                <c:pt idx="1">
                  <c:v>7251314</c:v>
                </c:pt>
                <c:pt idx="2">
                  <c:v>6313003</c:v>
                </c:pt>
                <c:pt idx="3">
                  <c:v>5725868</c:v>
                </c:pt>
                <c:pt idx="4">
                  <c:v>13801379</c:v>
                </c:pt>
                <c:pt idx="5">
                  <c:v>5506521</c:v>
                </c:pt>
                <c:pt idx="6">
                  <c:v>3629213</c:v>
                </c:pt>
                <c:pt idx="7">
                  <c:v>15142673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3383608"/>
        <c:axId val="1273390824"/>
      </c:barChart>
      <c:lineChart>
        <c:grouping val="standard"/>
        <c:varyColors val="0"/>
        <c:ser>
          <c:idx val="1"/>
          <c:order val="1"/>
          <c:tx>
            <c:strRef>
              <c:f>Analysis!$L$1</c:f>
              <c:strCache>
                <c:ptCount val="1"/>
                <c:pt idx="0">
                  <c:v>Average 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Analysis!$L$2:$L$9</c:f>
              <c:numCache>
                <c:formatCode>0</c:formatCode>
                <c:ptCount val="8"/>
                <c:pt idx="0">
                  <c:v>5.7796771130104467</c:v>
                </c:pt>
                <c:pt idx="1">
                  <c:v>2.4586538461538461</c:v>
                </c:pt>
                <c:pt idx="2">
                  <c:v>4.115755627009646</c:v>
                </c:pt>
                <c:pt idx="3">
                  <c:v>5.1008849557522122</c:v>
                </c:pt>
                <c:pt idx="4">
                  <c:v>7.940952380952381</c:v>
                </c:pt>
                <c:pt idx="5">
                  <c:v>5.5542521994134901</c:v>
                </c:pt>
                <c:pt idx="6">
                  <c:v>2.8483245149911816</c:v>
                </c:pt>
                <c:pt idx="7">
                  <c:v>6.8805620608899298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391480"/>
        <c:axId val="1273390496"/>
      </c:lineChart>
      <c:valAx>
        <c:axId val="1273390496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91480"/>
        <c:crosses val="max"/>
        <c:crossBetween val="between"/>
      </c:valAx>
      <c:catAx>
        <c:axId val="1273391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496"/>
        <c:crosses val="autoZero"/>
        <c:auto val="1"/>
        <c:lblAlgn val="ctr"/>
        <c:lblOffset val="100"/>
        <c:noMultiLvlLbl val="0"/>
      </c:catAx>
      <c:valAx>
        <c:axId val="1273390824"/>
        <c:scaling>
          <c:orientation val="minMax"/>
        </c:scaling>
        <c:delete val="0"/>
        <c:axPos val="l"/>
        <c:numFmt formatCode="[&lt;1000000]#,##0,&quot;K&quot;;#,##0.00,,&quot;M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83608"/>
        <c:crosses val="autoZero"/>
        <c:crossBetween val="between"/>
      </c:valAx>
      <c:catAx>
        <c:axId val="1273383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[City_General_Hospital_Project(AutoRecovered).xlsx]Analysis!PivotTable5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Analysis!$K$12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43-40A3-8FBC-C743D04F64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43-40A3-8FBC-C743D04F64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43-40A3-8FBC-C743D04F64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Analysis!$J$13:$J$15</c:f>
              <c:strCache>
                <c:ptCount val="3"/>
                <c:pt idx="0">
                  <c:v>Emergency</c:v>
                </c:pt>
                <c:pt idx="1">
                  <c:v>Inpatient</c:v>
                </c:pt>
                <c:pt idx="2">
                  <c:v>Outpatient</c:v>
                </c:pt>
              </c:strCache>
            </c:strRef>
          </c:cat>
          <c:val>
            <c:numRef>
              <c:f>Analysis!$K$13:$K$15</c:f>
              <c:numCache>
                <c:formatCode>0</c:formatCode>
                <c:ptCount val="3"/>
                <c:pt idx="0">
                  <c:v>1040</c:v>
                </c:pt>
                <c:pt idx="1">
                  <c:v>3679</c:v>
                </c:pt>
                <c:pt idx="2">
                  <c:v>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43-40A3-8FBC-C743D04F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371474</xdr:colOff>
      <xdr:row>29</xdr:row>
      <xdr:rowOff>161925</xdr:rowOff>
    </xdr:from>
    <xdr:to>
      <xdr:col>18</xdr:col>
      <xdr:colOff>438149</xdr:colOff>
      <xdr:row>44</xdr:row>
      <xdr:rowOff>104775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30B674F8-05BD-432D-AC4A-33679E50682E}"/>
            </a:ext>
          </a:extLst>
        </xdr:cNvPr>
        <xdr:cNvSpPr/>
      </xdr:nvSpPr>
      <xdr:spPr>
        <a:xfrm>
          <a:off x="5857874" y="5686425"/>
          <a:ext cx="5553075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161925</xdr:colOff>
      <xdr:row>29</xdr:row>
      <xdr:rowOff>104775</xdr:rowOff>
    </xdr:from>
    <xdr:to>
      <xdr:col>9</xdr:col>
      <xdr:colOff>123825</xdr:colOff>
      <xdr:row>44</xdr:row>
      <xdr:rowOff>47625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14031195-EF7E-4312-8B8C-0C9644731D3E}"/>
            </a:ext>
          </a:extLst>
        </xdr:cNvPr>
        <xdr:cNvSpPr/>
      </xdr:nvSpPr>
      <xdr:spPr>
        <a:xfrm>
          <a:off x="161925" y="562927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5</xdr:col>
      <xdr:colOff>9524</xdr:colOff>
      <xdr:row>7</xdr:row>
      <xdr:rowOff>28575</xdr:rowOff>
    </xdr:from>
    <xdr:to>
      <xdr:col>6</xdr:col>
      <xdr:colOff>381000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552824" y="1362075"/>
          <a:ext cx="110490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13.27%</a:t>
          </a:fld>
          <a:endParaRPr lang="en-KE" sz="1100" b="1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13</xdr:row>
      <xdr:rowOff>76200</xdr:rowOff>
    </xdr:from>
    <xdr:to>
      <xdr:col>9</xdr:col>
      <xdr:colOff>57150</xdr:colOff>
      <xdr:row>28</xdr:row>
      <xdr:rowOff>19050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BD4605CC-3FD9-4AB2-B38B-05471FED030C}"/>
            </a:ext>
          </a:extLst>
        </xdr:cNvPr>
        <xdr:cNvSpPr/>
      </xdr:nvSpPr>
      <xdr:spPr>
        <a:xfrm>
          <a:off x="95250" y="255270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295275</xdr:colOff>
      <xdr:row>14</xdr:row>
      <xdr:rowOff>133350</xdr:rowOff>
    </xdr:from>
    <xdr:to>
      <xdr:col>7</xdr:col>
      <xdr:colOff>600075</xdr:colOff>
      <xdr:row>28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DC49F669-26B8-4066-BAED-955EFA237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314325</xdr:colOff>
      <xdr:row>13</xdr:row>
      <xdr:rowOff>161925</xdr:rowOff>
    </xdr:from>
    <xdr:to>
      <xdr:col>18</xdr:col>
      <xdr:colOff>276225</xdr:colOff>
      <xdr:row>28</xdr:row>
      <xdr:rowOff>104775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FC33247F-D827-40BF-85A2-0E557A63A762}"/>
            </a:ext>
          </a:extLst>
        </xdr:cNvPr>
        <xdr:cNvSpPr/>
      </xdr:nvSpPr>
      <xdr:spPr>
        <a:xfrm>
          <a:off x="5800725" y="263842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28575</xdr:colOff>
      <xdr:row>14</xdr:row>
      <xdr:rowOff>152400</xdr:rowOff>
    </xdr:from>
    <xdr:to>
      <xdr:col>17</xdr:col>
      <xdr:colOff>333375</xdr:colOff>
      <xdr:row>28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2E7D3DB7-6763-4EC7-84D4-28960487E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514350</xdr:colOff>
      <xdr:row>31</xdr:row>
      <xdr:rowOff>114299</xdr:rowOff>
    </xdr:from>
    <xdr:to>
      <xdr:col>8</xdr:col>
      <xdr:colOff>209550</xdr:colOff>
      <xdr:row>43</xdr:row>
      <xdr:rowOff>161924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12B5E30-2556-4649-8707-7210F63F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85725</xdr:colOff>
      <xdr:row>32</xdr:row>
      <xdr:rowOff>57149</xdr:rowOff>
    </xdr:from>
    <xdr:to>
      <xdr:col>15</xdr:col>
      <xdr:colOff>400050</xdr:colOff>
      <xdr:row>42</xdr:row>
      <xdr:rowOff>85724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6CB91462-02A4-4CA6-808D-FCC060BF8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5555559" backgroundQuery="1" createdVersion="6" refreshedVersion="6" minRefreshableVersion="3" recordCount="0" supportSubquery="1" supportAdvancedDrill="1" xr:uid="{0DE9F2C5-610D-42EE-8C4F-A5AD1D37542F}">
  <cacheSource type="external" connectionId="4"/>
  <cacheFields count="2">
    <cacheField name="[Measures].[Total Admissions]" caption="Total Admissions" numFmtId="0" hierarchy="27" level="32767"/>
    <cacheField name="[Admissions2].[Month Name].[Month Name]" caption="Month Name" numFmtId="0" hierarchy="8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>
      <fieldsUsage count="2">
        <fieldUsage x="-1"/>
        <fieldUsage x="1"/>
      </fieldsUsage>
    </cacheHierarchy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7291668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8796299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7" level="32767"/>
    <cacheField name="[Measures].[Average LOS]" caption="Average LOS" numFmtId="0" hierarchy="28" level="32767"/>
    <cacheField name="[Measures].[Total Cost]" caption="Total Cost" numFmtId="0" hierarchy="29" level="32767"/>
    <cacheField name="[Measures].[Cost Per Patient]" caption="Cost Per Patient" numFmtId="0" hierarchy="30" level="32767"/>
    <cacheField name="[Measures].[Total Readmissions]" caption="Total Readmissions" numFmtId="0" hierarchy="31" level="32767"/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28160763886" backgroundQuery="1" createdVersion="6" refreshedVersion="6" minRefreshableVersion="3" recordCount="0" supportSubquery="1" supportAdvancedDrill="1" xr:uid="{27189F8E-1650-4F52-B735-EBBC55B49C99}">
  <cacheSource type="external" connectionId="4"/>
  <cacheFields count="3">
    <cacheField name="[Measures].[Total Cost]" caption="Total Cost" numFmtId="0" hierarchy="29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Average LOS]" caption="Average LOS" numFmtId="0" hierarchy="28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 oneField="1">
      <fieldsUsage count="1">
        <fieldUsage x="2"/>
      </fieldsUsage>
    </cacheHierarchy>
    <cacheHierarchy uniqueName="[Measures].[Total Cost]" caption="Total Cost" measure="1" displayFolder="" measureGroup="All_Measures" count="0" oneField="1">
      <fieldsUsage count="1">
        <fieldUsage x="0"/>
      </fieldsUsage>
    </cacheHierarchy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38629282407" backgroundQuery="1" createdVersion="6" refreshedVersion="6" minRefreshableVersion="3" recordCount="0" supportSubquery="1" supportAdvancedDrill="1" xr:uid="{B8E7CD5B-286A-411E-A379-E9A590EF76D7}">
  <cacheSource type="external" connectionId="4"/>
  <cacheFields count="2">
    <cacheField name="[Measures].[Total Admissions]" caption="Total Admissions" numFmtId="0" hierarchy="27" level="32767"/>
    <cacheField name="[Departments1].[Department_Type].[Department_Type]" caption="Department_Type" numFmtId="0" hierarchy="24" level="1">
      <sharedItems count="3">
        <s v="Emergency"/>
        <s v="Inpatient"/>
        <s v="Outpatient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62503703705" backgroundQuery="1" createdVersion="6" refreshedVersion="6" minRefreshableVersion="3" recordCount="0" supportSubquery="1" supportAdvancedDrill="1" xr:uid="{3BEFE74E-B439-44DD-8CBB-9BD86C876A1C}">
  <cacheSource type="external" connectionId="4"/>
  <cacheFields count="2">
    <cacheField name="[Measures].[Readmission %]" caption="Readmission %" numFmtId="0" hierarchy="32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0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9BC56-C112-4DFE-A953-E1BA15F15429}" name="PivotTable5" cacheId="4" applyNumberFormats="0" applyBorderFormats="0" applyFontFormats="0" applyPatternFormats="0" applyAlignmentFormats="0" applyWidthHeightFormats="1" dataCaption="Values" tag="7a61450c-64a8-45d9-8dd7-7486b5bac1c8" updatedVersion="6" minRefreshableVersion="3" useAutoFormatting="1" subtotalHiddenItems="1" rowGrandTotals="0" colGrandTotals="0" itemPrintTitles="1" createdVersion="6" indent="0" compact="0" compactData="0" multipleFieldFilters="0" chartFormat="8">
  <location ref="J12:K15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fld="0" subtotal="count" baseField="0" baseItem="0"/>
  </dataFields>
  <chartFormats count="9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9EE170-8FF6-438E-B0D9-37D3F05CC736}" name="PivotTable4" cacheId="3" applyNumberFormats="0" applyBorderFormats="0" applyFontFormats="0" applyPatternFormats="0" applyAlignmentFormats="0" applyWidthHeightFormats="1" dataCaption="Values" tag="5991ce0a-7e4e-4513-b288-71bf26e9a855" updatedVersion="6" minRefreshableVersion="3" useAutoFormatting="1" subtotalHiddenItems="1" rowGrandTotals="0" colGrandTotals="0" itemPrintTitles="1" createdVersion="6" indent="0" compact="0" compactData="0" multipleFieldFilters="0" chartFormat="28">
  <location ref="J1:L9" firstHeaderRow="0" firstDataRow="1" firstDataCol="1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compact="0" outline="0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65"/>
    <dataField fld="2" subtotal="count" baseField="0" baseItem="0"/>
  </dataFields>
  <formats count="1"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 LOS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A7EF5-7863-4667-B8D2-1043AF0B9B4E}" name="PivotTable3" cacheId="0" applyNumberFormats="0" applyBorderFormats="0" applyFontFormats="0" applyPatternFormats="0" applyAlignmentFormats="0" applyWidthHeightFormats="1" dataCaption="Values" tag="338aea0e-68d5-4cec-8b62-45330976807e" updatedVersion="6" minRefreshableVersion="3" useAutoFormatting="1" subtotalHiddenItems="1" rowGrandTotals="0" colGrandTotals="0" itemPrintTitles="1" createdVersion="6" indent="0" compact="0" compactData="0" multipleFieldFilters="0" chartFormat="18">
  <location ref="A20:B32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0" subtotal="count" baseField="0" baseItem="0"/>
  </dataFields>
  <chartFormats count="1"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FFFD25-4C7B-401D-8939-A09D6B04BB7D}" name="PivotTable7" cacheId="5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rowGrandTotals="0" colGrandTotals="0" itemPrintTitles="1" createdVersion="6" indent="0" compact="0" compactData="0" multipleFieldFilters="0">
  <location ref="P1:Q9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Items count="1">
    <i/>
  </colItems>
  <dataFields count="1">
    <dataField fld="0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1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5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7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2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4"/>
    <tableColumn id="4" xr3:uid="{3BDFC0E0-7BCE-41DE-8E65-6245112965B2}" name="Gender" dataDxfId="23"/>
    <tableColumn id="5" xr3:uid="{E461A83A-4E34-4833-A28D-BDF4CC57B9C9}" name="DOB" dataDxfId="22"/>
    <tableColumn id="6" xr3:uid="{A6A46A37-DF5C-4F50-84FE-9A4115D58752}" name="Department" dataDxfId="21"/>
    <tableColumn id="7" xr3:uid="{6E1A51FE-BD4B-4C23-822D-83A0EED58B71}" name="Doctor_Name" dataDxfId="20"/>
    <tableColumn id="8" xr3:uid="{AC8A352E-7976-4365-98C0-6B806D514465}" name="Admission_Date" dataDxfId="19"/>
    <tableColumn id="9" xr3:uid="{5BAC1232-C6B9-459B-BD48-F2D6C1FD4404}" name="Discharge_Date" dataDxfId="18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7"/>
    <tableColumn id="13" xr3:uid="{6B583554-1FDC-4BAB-A969-F30CB74DD5DD}" name="Diagnosis_Code" dataDxfId="16"/>
    <tableColumn id="14" xr3:uid="{B7D8F99D-4504-441F-9604-147F6BB3E396}" name="Insurance_Type" dataDxfId="15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4"/>
    <tableColumn id="21" xr3:uid="{661FD384-6F69-4E96-9EE9-4757B2985B34}" name="Day Name" dataDxfId="13"/>
    <tableColumn id="22" xr3:uid="{906A2CE1-0DE8-4ACD-8E7E-BB8FB89504E3}" name="Day Type"/>
    <tableColumn id="15" xr3:uid="{F9CD2559-0D4E-484D-8487-257BE48B886E}" name="Cost_Benchmark" dataDxfId="12">
      <calculatedColumnFormula>VLOOKUP(Admissions[[#This Row],[Department]],Departments!A:E,5,FALSE)</calculatedColumnFormula>
    </tableColumn>
    <tableColumn id="23" xr3:uid="{8C746963-4F8C-4E40-87AB-9808083BD03D}" name="Above Benchmark" dataDxfId="11">
      <calculatedColumnFormula>IF(K2&gt;T2,"Above Benchmark","Within Benchmark")</calculatedColumnFormula>
    </tableColumn>
    <tableColumn id="10" xr3:uid="{26626AE2-8E93-4086-9FBE-8546011EADBF}" name="Patients Age" dataDxfId="10">
      <calculatedColumnFormula>INT(YEARFRAC(E2,TODAY()))</calculatedColumnFormula>
    </tableColumn>
    <tableColumn id="16" xr3:uid="{1E88ABCD-9147-40E4-8285-97C0BB4B739B}" name="Age-group" dataDxfId="9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8"/>
    <tableColumn id="2" xr3:uid="{36E9D77F-D819-4D7F-82E0-3DB75C28DDF1}" name="Dept_ID" dataDxfId="7"/>
    <tableColumn id="3" xr3:uid="{C4B5F932-BB2C-4706-A80E-039FCF2772FA}" name="Department_Type" dataDxfId="6"/>
    <tableColumn id="4" xr3:uid="{4A45BBF1-1FE9-45A4-A9E9-8A80597EC9AE}" name="Head_Doctor" dataDxfId="5"/>
    <tableColumn id="5" xr3:uid="{AC70A2D8-7554-4ADF-9AD2-C63A72A99F4A}" name="Cost_Benchmark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CEAB21B-8ED1-46FC-BA16-F6234B7D6096}" name="Table5" displayName="Table5" ref="B50:G59" totalsRowShown="0">
  <autoFilter ref="B50:G59" xr:uid="{AC7F1352-B117-4C3F-A673-A60C617B69D7}"/>
  <tableColumns count="6">
    <tableColumn id="1" xr3:uid="{28517E77-C2EA-4E56-ABD7-1906E232CEDB}" name="Column1"/>
    <tableColumn id="2" xr3:uid="{5C9258C0-3C6D-42BA-A576-30DA0097E3E2}" name="Column2"/>
    <tableColumn id="3" xr3:uid="{A5780020-113D-46DC-BD2C-BB3576CCCBAC}" name="Column3"/>
    <tableColumn id="4" xr3:uid="{2103A315-39AA-4287-92FF-7FFCCFF417FF}" name="Column4"/>
    <tableColumn id="5" xr3:uid="{08032832-147C-47D2-9616-553A20FEED4A}" name="Column5"/>
    <tableColumn id="6" xr3:uid="{ECD7FDC7-79B0-4E32-A64B-079F7469EC7D}" name="Column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C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51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85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51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" priority="6" operator="containsText" text="Missing">
      <formula>NOT(ISERROR(SEARCH("Missing",B2)))</formula>
    </cfRule>
  </conditionalFormatting>
  <conditionalFormatting sqref="O1:O1048576">
    <cfRule type="containsText" dxfId="1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0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T32"/>
  <sheetViews>
    <sheetView topLeftCell="H1" workbookViewId="0">
      <selection activeCell="S12" sqref="S12"/>
    </sheetView>
  </sheetViews>
  <sheetFormatPr defaultRowHeight="15" x14ac:dyDescent="0.25"/>
  <cols>
    <col min="1" max="2" width="16.140625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  <col min="8" max="8" width="5.140625" style="7" customWidth="1"/>
    <col min="10" max="10" width="19.5703125" bestFit="1" customWidth="1"/>
    <col min="11" max="11" width="16.140625" bestFit="1" customWidth="1"/>
    <col min="12" max="13" width="14.42578125" bestFit="1" customWidth="1"/>
    <col min="14" max="14" width="5.85546875" style="7" customWidth="1"/>
    <col min="16" max="16" width="20.5703125" bestFit="1" customWidth="1"/>
    <col min="17" max="18" width="14.42578125" bestFit="1" customWidth="1"/>
    <col min="19" max="19" width="22" customWidth="1"/>
    <col min="20" max="20" width="14.42578125" bestFit="1" customWidth="1"/>
  </cols>
  <sheetData>
    <row r="1" spans="1:20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  <c r="J1" s="5" t="s">
        <v>1434</v>
      </c>
      <c r="K1" t="s">
        <v>1498</v>
      </c>
      <c r="L1" t="s">
        <v>1497</v>
      </c>
      <c r="P1" s="5" t="s">
        <v>1434</v>
      </c>
      <c r="Q1" t="s">
        <v>1501</v>
      </c>
      <c r="S1" t="str">
        <f>P1</f>
        <v>Department_Name</v>
      </c>
      <c r="T1" t="str">
        <f>Q1</f>
        <v>Readmission %</v>
      </c>
    </row>
    <row r="2" spans="1:20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  <c r="J2" t="s">
        <v>35</v>
      </c>
      <c r="K2" s="6">
        <v>13584180</v>
      </c>
      <c r="L2" s="3">
        <v>5.7796771130104467</v>
      </c>
      <c r="P2" t="s">
        <v>35</v>
      </c>
      <c r="Q2" s="4">
        <v>0.20132953466286799</v>
      </c>
      <c r="S2" t="str">
        <f>INDEX($P$2:$P$9,MATCH(T2,$Q$2:$Q$9,0))</f>
        <v>Cardiology</v>
      </c>
      <c r="T2" s="8">
        <f>LARGE($Q$2:$Q$9,ROWS(F$2:F2))</f>
        <v>0.20132953466286799</v>
      </c>
    </row>
    <row r="3" spans="1:20" x14ac:dyDescent="0.25">
      <c r="J3" t="s">
        <v>15</v>
      </c>
      <c r="K3" s="6">
        <v>7251314</v>
      </c>
      <c r="L3" s="3">
        <v>2.4586538461538461</v>
      </c>
      <c r="P3" t="s">
        <v>15</v>
      </c>
      <c r="Q3" s="4">
        <v>0.1673076923076923</v>
      </c>
      <c r="S3" t="str">
        <f t="shared" ref="S3:S5" si="0">INDEX($P$2:$P$9,MATCH(T3,$Q$2:$Q$9,0))</f>
        <v>Emergency</v>
      </c>
      <c r="T3" s="8">
        <f>LARGE($Q$2:$Q$9,ROWS(F$2:F3))</f>
        <v>0.1673076923076923</v>
      </c>
    </row>
    <row r="4" spans="1:20" x14ac:dyDescent="0.25">
      <c r="J4" t="s">
        <v>66</v>
      </c>
      <c r="K4" s="6">
        <v>6313003</v>
      </c>
      <c r="L4" s="3">
        <v>4.115755627009646</v>
      </c>
      <c r="P4" t="s">
        <v>66</v>
      </c>
      <c r="Q4" s="4">
        <v>9.9678456591639875E-2</v>
      </c>
      <c r="S4" t="str">
        <f t="shared" si="0"/>
        <v>Oncology</v>
      </c>
      <c r="T4" s="8">
        <f>LARGE($Q$2:$Q$9,ROWS(F$2:F4))</f>
        <v>0.10857142857142857</v>
      </c>
    </row>
    <row r="5" spans="1:20" x14ac:dyDescent="0.25">
      <c r="J5" t="s">
        <v>41</v>
      </c>
      <c r="K5" s="6">
        <v>5725868</v>
      </c>
      <c r="L5" s="3">
        <v>5.1008849557522122</v>
      </c>
      <c r="P5" t="s">
        <v>41</v>
      </c>
      <c r="Q5" s="4">
        <v>0.10619469026548672</v>
      </c>
      <c r="S5" t="str">
        <f t="shared" si="0"/>
        <v>Neurology</v>
      </c>
      <c r="T5" s="8">
        <f>LARGE($Q$2:$Q$9,ROWS(F$2:F5))</f>
        <v>0.10619469026548672</v>
      </c>
    </row>
    <row r="6" spans="1:20" x14ac:dyDescent="0.25">
      <c r="J6" t="s">
        <v>21</v>
      </c>
      <c r="K6" s="6">
        <v>13801379</v>
      </c>
      <c r="L6" s="3">
        <v>7.940952380952381</v>
      </c>
      <c r="P6" t="s">
        <v>21</v>
      </c>
      <c r="Q6" s="4">
        <v>0.10857142857142857</v>
      </c>
      <c r="S6" t="str">
        <f>INDEX($P$2:$P$9,MATCH(T6,$Q$2:$Q$9,0))</f>
        <v>Surgery</v>
      </c>
      <c r="T6" s="8">
        <f>LARGE($Q$2:$Q$9,ROWS(F$2:F6))</f>
        <v>0.10421545667447307</v>
      </c>
    </row>
    <row r="7" spans="1:20" x14ac:dyDescent="0.25">
      <c r="J7" t="s">
        <v>51</v>
      </c>
      <c r="K7" s="6">
        <v>5506521</v>
      </c>
      <c r="L7" s="3">
        <v>5.5542521994134901</v>
      </c>
      <c r="P7" t="s">
        <v>51</v>
      </c>
      <c r="Q7" s="4">
        <v>0.10410557184750734</v>
      </c>
    </row>
    <row r="8" spans="1:20" x14ac:dyDescent="0.25">
      <c r="A8" s="5" t="s">
        <v>1434</v>
      </c>
      <c r="B8" t="s">
        <v>1501</v>
      </c>
      <c r="J8" t="s">
        <v>30</v>
      </c>
      <c r="K8" s="6">
        <v>3629213</v>
      </c>
      <c r="L8" s="3">
        <v>2.8483245149911816</v>
      </c>
      <c r="P8" t="s">
        <v>30</v>
      </c>
      <c r="Q8" s="4">
        <v>0.10405643738977072</v>
      </c>
    </row>
    <row r="9" spans="1:20" x14ac:dyDescent="0.25">
      <c r="A9" t="s">
        <v>66</v>
      </c>
      <c r="B9" s="4">
        <v>9.9678456591639875E-2</v>
      </c>
      <c r="J9" t="s">
        <v>26</v>
      </c>
      <c r="K9" s="6">
        <v>15142673</v>
      </c>
      <c r="L9" s="3">
        <v>6.8805620608899298</v>
      </c>
      <c r="P9" t="s">
        <v>26</v>
      </c>
      <c r="Q9" s="4">
        <v>0.10421545667447307</v>
      </c>
    </row>
    <row r="10" spans="1:20" x14ac:dyDescent="0.25">
      <c r="A10" t="s">
        <v>30</v>
      </c>
      <c r="B10" s="4">
        <v>0.10405643738977072</v>
      </c>
    </row>
    <row r="11" spans="1:20" x14ac:dyDescent="0.25">
      <c r="A11" t="s">
        <v>51</v>
      </c>
      <c r="B11" s="4">
        <v>0.10410557184750734</v>
      </c>
    </row>
    <row r="12" spans="1:20" x14ac:dyDescent="0.25">
      <c r="A12" t="s">
        <v>26</v>
      </c>
      <c r="B12" s="4">
        <v>0.10421545667447307</v>
      </c>
      <c r="J12" s="5" t="s">
        <v>1435</v>
      </c>
      <c r="K12" t="s">
        <v>1496</v>
      </c>
    </row>
    <row r="13" spans="1:20" x14ac:dyDescent="0.25">
      <c r="A13" t="s">
        <v>41</v>
      </c>
      <c r="B13" s="4">
        <v>0.10619469026548672</v>
      </c>
      <c r="J13" t="s">
        <v>15</v>
      </c>
      <c r="K13" s="3">
        <v>1040</v>
      </c>
    </row>
    <row r="14" spans="1:20" x14ac:dyDescent="0.25">
      <c r="A14" t="s">
        <v>21</v>
      </c>
      <c r="B14" s="4">
        <v>0.10857142857142857</v>
      </c>
      <c r="J14" t="s">
        <v>1438</v>
      </c>
      <c r="K14" s="3">
        <v>3679</v>
      </c>
    </row>
    <row r="15" spans="1:20" x14ac:dyDescent="0.25">
      <c r="A15" t="s">
        <v>15</v>
      </c>
      <c r="B15" s="4">
        <v>0.1673076923076923</v>
      </c>
      <c r="J15" t="s">
        <v>1439</v>
      </c>
      <c r="K15" s="3">
        <v>1189</v>
      </c>
    </row>
    <row r="16" spans="1:20" x14ac:dyDescent="0.25">
      <c r="A16" t="s">
        <v>35</v>
      </c>
      <c r="B16" s="4">
        <v>0.20132953466286799</v>
      </c>
    </row>
    <row r="20" spans="1:2" x14ac:dyDescent="0.25">
      <c r="A20" s="5" t="s">
        <v>1506</v>
      </c>
      <c r="B20" t="s">
        <v>1496</v>
      </c>
    </row>
    <row r="21" spans="1:2" x14ac:dyDescent="0.25">
      <c r="A21" t="s">
        <v>1511</v>
      </c>
      <c r="B21" s="3">
        <v>409</v>
      </c>
    </row>
    <row r="22" spans="1:2" x14ac:dyDescent="0.25">
      <c r="A22" t="s">
        <v>1510</v>
      </c>
      <c r="B22" s="3">
        <v>415</v>
      </c>
    </row>
    <row r="23" spans="1:2" x14ac:dyDescent="0.25">
      <c r="A23" t="s">
        <v>1514</v>
      </c>
      <c r="B23" s="3">
        <v>447</v>
      </c>
    </row>
    <row r="24" spans="1:2" x14ac:dyDescent="0.25">
      <c r="A24" t="s">
        <v>1507</v>
      </c>
      <c r="B24" s="3">
        <v>480</v>
      </c>
    </row>
    <row r="25" spans="1:2" x14ac:dyDescent="0.25">
      <c r="A25" t="s">
        <v>1505</v>
      </c>
      <c r="B25" s="3">
        <v>484</v>
      </c>
    </row>
    <row r="26" spans="1:2" x14ac:dyDescent="0.25">
      <c r="A26" t="s">
        <v>1513</v>
      </c>
      <c r="B26" s="3">
        <v>511</v>
      </c>
    </row>
    <row r="27" spans="1:2" x14ac:dyDescent="0.25">
      <c r="A27" t="s">
        <v>1512</v>
      </c>
      <c r="B27" s="3">
        <v>535</v>
      </c>
    </row>
    <row r="28" spans="1:2" x14ac:dyDescent="0.25">
      <c r="A28" t="s">
        <v>1508</v>
      </c>
      <c r="B28" s="3">
        <v>503</v>
      </c>
    </row>
    <row r="29" spans="1:2" x14ac:dyDescent="0.25">
      <c r="A29" t="s">
        <v>1517</v>
      </c>
      <c r="B29" s="3">
        <v>553</v>
      </c>
    </row>
    <row r="30" spans="1:2" x14ac:dyDescent="0.25">
      <c r="A30" t="s">
        <v>1516</v>
      </c>
      <c r="B30" s="3">
        <v>493</v>
      </c>
    </row>
    <row r="31" spans="1:2" x14ac:dyDescent="0.25">
      <c r="A31" t="s">
        <v>1515</v>
      </c>
      <c r="B31" s="3">
        <v>549</v>
      </c>
    </row>
    <row r="32" spans="1:2" x14ac:dyDescent="0.25">
      <c r="A32" t="s">
        <v>1509</v>
      </c>
      <c r="B32" s="3">
        <v>529</v>
      </c>
    </row>
  </sheetData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B50:G50"/>
  <sheetViews>
    <sheetView showGridLines="0" tabSelected="1" topLeftCell="A34" workbookViewId="0">
      <selection activeCell="G52" sqref="G52"/>
    </sheetView>
  </sheetViews>
  <sheetFormatPr defaultRowHeight="15" x14ac:dyDescent="0.25"/>
  <cols>
    <col min="2" max="7" width="11" customWidth="1"/>
  </cols>
  <sheetData>
    <row r="50" spans="2:7" x14ac:dyDescent="0.25">
      <c r="B50" t="s">
        <v>1518</v>
      </c>
      <c r="C50" t="s">
        <v>1519</v>
      </c>
      <c r="D50" t="s">
        <v>1520</v>
      </c>
      <c r="E50" t="s">
        <v>1521</v>
      </c>
      <c r="F50" t="s">
        <v>1522</v>
      </c>
      <c r="G50" t="s">
        <v>1523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E7F512C-E3D1-4D0A-B0D9-197578BD80C5}">
  <ds:schemaRefs/>
</ds:datastoreItem>
</file>

<file path=customXml/itemProps2.xml><?xml version="1.0" encoding="utf-8"?>
<ds:datastoreItem xmlns:ds="http://schemas.openxmlformats.org/officeDocument/2006/customXml" ds:itemID="{3F1D3D12-E186-4AFA-AF00-551F4F7DF741}">
  <ds:schemaRefs/>
</ds:datastoreItem>
</file>

<file path=customXml/itemProps3.xml><?xml version="1.0" encoding="utf-8"?>
<ds:datastoreItem xmlns:ds="http://schemas.openxmlformats.org/officeDocument/2006/customXml" ds:itemID="{8F23881C-0A4A-4953-A2D1-45B9A5FBF913}">
  <ds:schemaRefs/>
</ds:datastoreItem>
</file>

<file path=customXml/itemProps4.xml><?xml version="1.0" encoding="utf-8"?>
<ds:datastoreItem xmlns:ds="http://schemas.openxmlformats.org/officeDocument/2006/customXml" ds:itemID="{AFD96196-61AB-4133-B66B-9504589AC063}">
  <ds:schemaRefs/>
</ds:datastoreItem>
</file>

<file path=customXml/itemProps5.xml><?xml version="1.0" encoding="utf-8"?>
<ds:datastoreItem xmlns:ds="http://schemas.openxmlformats.org/officeDocument/2006/customXml" ds:itemID="{999537DF-5229-43AE-955F-2863EA114488}">
  <ds:schemaRefs/>
</ds:datastoreItem>
</file>

<file path=customXml/itemProps6.xml><?xml version="1.0" encoding="utf-8"?>
<ds:datastoreItem xmlns:ds="http://schemas.openxmlformats.org/officeDocument/2006/customXml" ds:itemID="{E2EA9795-B510-4006-8F94-786DB2BB37D8}">
  <ds:schemaRefs/>
</ds:datastoreItem>
</file>

<file path=customXml/itemProps7.xml><?xml version="1.0" encoding="utf-8"?>
<ds:datastoreItem xmlns:ds="http://schemas.openxmlformats.org/officeDocument/2006/customXml" ds:itemID="{A3377745-DAA7-4677-B330-190FB49DA287}">
  <ds:schemaRefs/>
</ds:datastoreItem>
</file>

<file path=customXml/itemProps8.xml><?xml version="1.0" encoding="utf-8"?>
<ds:datastoreItem xmlns:ds="http://schemas.openxmlformats.org/officeDocument/2006/customXml" ds:itemID="{95325C6D-B075-482F-AD41-A7A0E8E149D7}">
  <ds:schemaRefs/>
</ds:datastoreItem>
</file>

<file path=customXml/itemProps9.xml><?xml version="1.0" encoding="utf-8"?>
<ds:datastoreItem xmlns:ds="http://schemas.openxmlformats.org/officeDocument/2006/customXml" ds:itemID="{62A2BA6C-6E91-4D13-93E0-DD317F5FD220}">
  <ds:schemaRefs/>
</ds:datastoreItem>
</file>

<file path=customXml/itemProps10.xml><?xml version="1.0" encoding="utf-8"?>
<ds:datastoreItem xmlns:ds="http://schemas.openxmlformats.org/officeDocument/2006/customXml" ds:itemID="{F7839A7F-4F4D-4A48-B085-3B9F5D89D4AF}">
  <ds:schemaRefs/>
</ds:datastoreItem>
</file>

<file path=customXml/itemProps11.xml><?xml version="1.0" encoding="utf-8"?>
<ds:datastoreItem xmlns:ds="http://schemas.openxmlformats.org/officeDocument/2006/customXml" ds:itemID="{30FACE09-26E5-4E05-A52E-E7562046BD59}">
  <ds:schemaRefs/>
</ds:datastoreItem>
</file>

<file path=customXml/itemProps12.xml><?xml version="1.0" encoding="utf-8"?>
<ds:datastoreItem xmlns:ds="http://schemas.openxmlformats.org/officeDocument/2006/customXml" ds:itemID="{0FB7DEB0-5368-4712-A6A3-377D3F787452}">
  <ds:schemaRefs/>
</ds:datastoreItem>
</file>

<file path=customXml/itemProps13.xml><?xml version="1.0" encoding="utf-8"?>
<ds:datastoreItem xmlns:ds="http://schemas.openxmlformats.org/officeDocument/2006/customXml" ds:itemID="{93478D1D-C804-4A13-8C8B-9C9FA91469F8}">
  <ds:schemaRefs/>
</ds:datastoreItem>
</file>

<file path=customXml/itemProps14.xml><?xml version="1.0" encoding="utf-8"?>
<ds:datastoreItem xmlns:ds="http://schemas.openxmlformats.org/officeDocument/2006/customXml" ds:itemID="{BC123B99-90F1-49EB-B04D-5345D1459334}">
  <ds:schemaRefs/>
</ds:datastoreItem>
</file>

<file path=customXml/itemProps15.xml><?xml version="1.0" encoding="utf-8"?>
<ds:datastoreItem xmlns:ds="http://schemas.openxmlformats.org/officeDocument/2006/customXml" ds:itemID="{FC59E526-3C58-4E68-A342-3A01246E6913}">
  <ds:schemaRefs/>
</ds:datastoreItem>
</file>

<file path=customXml/itemProps16.xml><?xml version="1.0" encoding="utf-8"?>
<ds:datastoreItem xmlns:ds="http://schemas.openxmlformats.org/officeDocument/2006/customXml" ds:itemID="{D8540EE9-4FCE-4CF8-906E-A4E7B9FCB19F}">
  <ds:schemaRefs/>
</ds:datastoreItem>
</file>

<file path=customXml/itemProps17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D0CE0481-F8D3-46DA-82EB-AFAAF867C95D}">
  <ds:schemaRefs/>
</ds:datastoreItem>
</file>

<file path=customXml/itemProps19.xml><?xml version="1.0" encoding="utf-8"?>
<ds:datastoreItem xmlns:ds="http://schemas.openxmlformats.org/officeDocument/2006/customXml" ds:itemID="{A8813CCC-0C4B-423D-A6BB-3AFDC4B1CB1F}">
  <ds:schemaRefs/>
</ds:datastoreItem>
</file>

<file path=customXml/itemProps20.xml><?xml version="1.0" encoding="utf-8"?>
<ds:datastoreItem xmlns:ds="http://schemas.openxmlformats.org/officeDocument/2006/customXml" ds:itemID="{43AE8225-3B98-47D3-AAD8-54F9B172C45C}">
  <ds:schemaRefs/>
</ds:datastoreItem>
</file>

<file path=customXml/itemProps21.xml><?xml version="1.0" encoding="utf-8"?>
<ds:datastoreItem xmlns:ds="http://schemas.openxmlformats.org/officeDocument/2006/customXml" ds:itemID="{3053BF9E-3D59-4155-82F4-5610AFC7CA5A}">
  <ds:schemaRefs/>
</ds:datastoreItem>
</file>

<file path=customXml/itemProps22.xml><?xml version="1.0" encoding="utf-8"?>
<ds:datastoreItem xmlns:ds="http://schemas.openxmlformats.org/officeDocument/2006/customXml" ds:itemID="{38F0E617-7F3B-46DF-99E8-07C5F2F389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2026-07-01T12:11:55Z</dcterms:modified>
</cp:coreProperties>
</file>