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F3E7708C-8A83-4069-8619-487A2333D09E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1103" r:id="rId5"/>
    <pivotCache cacheId="1104" r:id="rId6"/>
    <pivotCache cacheId="1105" r:id="rId7"/>
    <pivotCache cacheId="1106" r:id="rId8"/>
    <pivotCache cacheId="1107" r:id="rId9"/>
    <pivotCache cacheId="1108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B52" i="4" l="1"/>
  <c r="C52" i="4"/>
  <c r="C48" i="4"/>
  <c r="C49" i="4"/>
  <c r="C50" i="4"/>
  <c r="C51" i="4"/>
  <c r="B48" i="4"/>
  <c r="B49" i="4"/>
  <c r="B50" i="4"/>
  <c r="B51" i="4"/>
  <c r="T3" i="1" l="1"/>
  <c r="S3" i="1" s="1"/>
  <c r="T4" i="1"/>
  <c r="S4" i="1" s="1"/>
  <c r="T5" i="1"/>
  <c r="S5" i="1" s="1"/>
  <c r="T6" i="1"/>
  <c r="S6" i="1" s="1"/>
  <c r="T2" i="1"/>
  <c r="S2" i="1" s="1"/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<sst xmlns="http://schemas.openxmlformats.org/spreadsheetml/2006/main" count="65160" uniqueCount="1519">
  <si>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</si>
  <si>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</si>
  <si>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</si>
  <si>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</si>
  <si>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</si>
  <si>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</si>
  <si>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</si>
  <si>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</si>
  <si>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</si>
  <si>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</si>
  <si>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</si>
  <si>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</si>
  <si>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</si>
  <si>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</si>
  <si>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</si>
  <si>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</si>
  <si>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</si>
  <si>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</si>
  <si>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</si>
  <si>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</si>
  <si>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</si>
  <si>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</si>
  <si>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</si>
  <si>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</si>
  <si>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</si>
  <si>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</si>
  <si>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</si>
  <si>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</si>
  <si>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</si>
  <si>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</si>
  <si>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</si>
  <si>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</si>
  <si>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</si>
  <si>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</si>
  <si>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</si>
  <si>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</si>
  <si>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</si>
  <si>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</si>
  <si>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</si>
  <si>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</si>
  <si>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</si>
  <si>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</si>
  <si>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</si>
  <si>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</si>
  <si>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</si>
  <si>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</si>
  <si>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</si>
  <si>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</si>
  <si>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</si>
  <si>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</si>
  <si>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</si>
  <si>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</si>
  <si>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</si>
  <si>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</si>
  <si>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</si>
  <si>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</si>
  <si>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</si>
  <si>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</si>
  <si>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</si>
  <si>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</si>
  <si>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</si>
  <si>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</si>
  <si>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</si>
  <si>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</si>
  <si>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</si>
  <si>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</si>
  <si>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</si>
  <si>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</si>
  <si>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</si>
  <si>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</si>
  <si>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</si>
  <si>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</si>
  <si>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</si>
  <si>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</si>
  <si>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</si>
  <si>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</si>
  <si>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</si>
  <si>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</si>
  <si>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</si>
  <si>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</si>
  <si>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</si>
  <si>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</si>
  <si>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</si>
  <si>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</si>
  <si>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</si>
  <si>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</si>
  <si>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</si>
  <si>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</si>
  <si>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</si>
  <si>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</si>
  <si>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</si>
  <si>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</si>
  <si>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</si>
  <si>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</si>
  <si>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</si>
  <si>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</si>
  <si>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</si>
  <si>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</si>
  <si>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</si>
  <si>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</si>
  <si>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</si>
  <si>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</si>
  <si>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</si>
  <si>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</si>
  <si>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</si>
  <si>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</si>
  <si>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</si>
  <si>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</si>
  <si>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</si>
  <si>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</si>
  <si>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</si>
  <si>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</si>
  <si>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</si>
  <si>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</si>
  <si>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</si>
  <si>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</si>
  <si>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</si>
  <si>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</si>
  <si>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</si>
  <si>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</si>
  <si>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</si>
  <si>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</si>
  <si>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</si>
  <si>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</si>
  <si>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</si>
  <si>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</si>
  <si>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</si>
  <si>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</si>
  <si>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</si>
  <si>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</si>
  <si>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</si>
  <si>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</si>
  <si>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</si>
  <si>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</si>
  <si>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</si>
  <si>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</si>
  <si>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</si>
  <si>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</si>
  <si>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</si>
  <si>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</si>
  <si>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</si>
  <si>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</si>
  <si>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</si>
  <si>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</si>
  <si>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</si>
  <si>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</si>
  <si>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</si>
  <si>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</si>
  <si>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</si>
  <si>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</si>
  <si>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</si>
  <si>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</si>
  <si>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</si>
  <si>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</si>
  <si>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</si>
  <si>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</si>
  <si>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</si>
  <si>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</si>
  <si>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</si>
  <si>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</si>
  <si>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</si>
  <si>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</si>
  <si>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</si>
  <si>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</si>
  <si>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</si>
  <si>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</si>
  <si>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</si>
  <si>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</si>
  <si>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</si>
  <si>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</si>
  <si>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</si>
  <si>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</si>
  <si>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</si>
  <si>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</si>
  <si>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</si>
  <si>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</si>
  <si>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</si>
  <si>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</si>
  <si>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</si>
  <si>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</si>
  <si>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</si>
  <si>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</si>
  <si>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</si>
  <si>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</si>
  <si>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</si>
  <si>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</si>
  <si>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</si>
  <si>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</si>
  <si>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</si>
  <si>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</si>
  <si>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</si>
  <si>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</si>
  <si>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</si>
  <si>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</si>
  <si>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</si>
  <si>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</si>
  <si>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</si>
  <si>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</si>
  <si>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</si>
  <si>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</si>
  <si>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</si>
  <si>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</si>
  <si>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</si>
  <si>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</si>
  <si>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</si>
  <si>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</si>
  <si>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</si>
  <si>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</si>
  <si>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</si>
  <si>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</si>
  <si>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</si>
  <si>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</si>
  <si>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</si>
  <si>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</si>
  <si>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</si>
  <si>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</si>
  <si>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</si>
  <si>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</si>
  <si>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</si>
  <si>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</si>
  <si>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</si>
  <si>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</si>
  <si>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</si>
  <si>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</si>
  <si>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</si>
  <si>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</si>
  <si>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</si>
  <si>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</si>
  <si>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</si>
  <si>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</si>
  <si>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</si>
  <si>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</si>
  <si>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</si>
  <si>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</si>
  <si>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</si>
  <si>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</si>
  <si>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</si>
  <si>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</si>
  <si>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</si>
  <si>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</si>
  <si>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</si>
  <si>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</si>
  <si>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</si>
  <si>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</si>
  <si>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</si>
  <si>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</si>
  <si>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</si>
  <si>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</si>
  <si>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</si>
  <si>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</si>
  <si>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</si>
  <si>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</si>
  <si>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</si>
  <si>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</si>
  <si>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</si>
  <si>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</si>
  <si>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</si>
  <si>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</si>
  <si>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</si>
  <si>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</si>
  <si>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</si>
  <si>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</si>
  <si>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</si>
  <si>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</si>
  <si>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</si>
  <si>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</si>
  <si>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</si>
  <si>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</si>
  <si>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</si>
  <si>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</si>
  <si>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</si>
  <si>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</si>
  <si>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</si>
  <si>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</si>
  <si>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</si>
  <si>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</si>
  <si>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</si>
  <si>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</si>
  <si>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</si>
  <si>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</si>
  <si>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</si>
  <si>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</si>
  <si>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</si>
  <si>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</si>
  <si>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</si>
  <si>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</si>
  <si>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</si>
  <si>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</si>
  <si>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</si>
  <si>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</si>
  <si>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</si>
  <si>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</si>
  <si>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</si>
  <si>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</si>
  <si>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</si>
  <si>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</si>
  <si>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</si>
  <si>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</si>
  <si>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</si>
  <si>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</si>
  <si>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</si>
  <si>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</si>
  <si>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</si>
  <si>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</si>
  <si>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</si>
  <si>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</si>
  <si>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</si>
  <si>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</si>
  <si>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</si>
  <si>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</si>
  <si>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</si>
  <si>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</si>
  <si>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</si>
  <si>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</si>
  <si>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</si>
  <si>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</si>
  <si>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</si>
  <si>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</si>
  <si>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</si>
  <si>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</si>
  <si>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</si>
  <si>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</si>
  <si>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</si>
  <si>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</si>
  <si>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</si>
  <si>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</si>
  <si>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</si>
  <si>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</si>
  <si>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</si>
  <si>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</si>
  <si>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</si>
  <si>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</si>
  <si>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</si>
  <si>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</si>
  <si>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</si>
  <si>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</si>
  <si>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</si>
  <si>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</si>
  <si>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</si>
  <si>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</si>
  <si>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</si>
  <si>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</si>
  <si>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</si>
  <si>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</si>
  <si>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</si>
  <si>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</si>
  <si>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</si>
  <si>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</si>
  <si>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</si>
  <si>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</si>
  <si>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</si>
  <si>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</si>
  <si>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</si>
  <si>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</si>
  <si>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</si>
  <si>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</si>
  <si>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</si>
  <si>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</si>
  <si>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</si>
  <si>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</si>
  <si>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</si>
  <si>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</si>
  <si>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</si>
  <si>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</si>
  <si>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</si>
  <si>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</si>
  <si>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</si>
  <si>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</si>
  <si>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</si>
  <si>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</si>
  <si>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</si>
  <si>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</si>
  <si>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</si>
  <si>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</si>
  <si>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</si>
  <si>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</si>
  <si>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</si>
  <si>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</si>
  <si>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</si>
  <si>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</si>
  <si>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</si>
  <si>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</si>
  <si>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</si>
  <si>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</si>
  <si>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</si>
  <si>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</si>
  <si>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</si>
  <si>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</si>
  <si>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</si>
  <si>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</si>
  <si>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</si>
  <si>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</si>
  <si>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</si>
  <si>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</si>
  <si>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</si>
  <si>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</si>
  <si>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</si>
  <si>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</si>
  <si>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</si>
  <si>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</si>
  <si>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</si>
  <si>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</si>
  <si>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</si>
  <si>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</si>
  <si>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</si>
  <si>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</si>
  <si>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</si>
  <si>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</si>
  <si>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</si>
  <si>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</si>
  <si>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</si>
  <si>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</si>
  <si>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</si>
  <si>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</si>
  <si>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</si>
  <si>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</si>
  <si>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</si>
  <si>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</si>
  <si>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</si>
  <si>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</si>
  <si>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</si>
  <si>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</si>
  <si>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</si>
  <si>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</si>
  <si>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</si>
  <si>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</si>
  <si>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</si>
  <si>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</si>
  <si>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</si>
  <si>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</si>
  <si>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</si>
  <si>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</si>
  <si>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</si>
  <si>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</si>
  <si>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</si>
  <si>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</si>
  <si>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</si>
  <si>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</si>
  <si>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</si>
  <si>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</si>
  <si>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</si>
  <si>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</si>
  <si>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</si>
  <si>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</si>
  <si>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</si>
  <si>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</si>
  <si>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</si>
  <si>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</si>
  <si>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</si>
  <si>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</si>
  <si>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</si>
  <si>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</si>
  <si>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</si>
  <si>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</si>
  <si>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</si>
  <si>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</si>
  <si>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</si>
  <si>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</si>
  <si>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</si>
  <si>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</si>
  <si>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</si>
  <si>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</si>
  <si>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</si>
  <si>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</si>
  <si>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</si>
  <si>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</si>
  <si>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</si>
  <si>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</si>
  <si>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</si>
  <si>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</si>
  <si>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</si>
  <si>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</si>
  <si>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</si>
  <si>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</si>
  <si>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</si>
  <si>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</si>
  <si>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</si>
  <si>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</si>
  <si>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</si>
  <si>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</si>
  <si>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</si>
  <si>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</si>
  <si>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</si>
  <si>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</si>
  <si>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</si>
  <si>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</si>
  <si>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</si>
  <si>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</si>
  <si>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</si>
  <si>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</si>
  <si>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</si>
  <si>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</si>
  <si>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</si>
  <si>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</si>
  <si>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</si>
  <si>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</si>
  <si>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</si>
  <si>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</si>
  <si>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</si>
  <si>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</si>
  <si>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</si>
  <si>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</si>
  <si>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</si>
  <si>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</si>
  <si>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</si>
  <si>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</si>
  <si>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</si>
  <si>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</si>
  <si>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</si>
  <si>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</si>
  <si>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</si>
  <si>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</si>
  <si>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</si>
  <si>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</si>
  <si>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</si>
  <si>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</si>
  <si>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</si>
  <si>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</si>
  <si>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</si>
  <si>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</si>
  <si>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</si>
  <si>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</si>
  <si>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</si>
  <si>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</si>
  <si>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</si>
  <si>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</si>
  <si>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</si>
  <si>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</si>
  <si>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</si>
  <si>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</si>
  <si>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</si>
  <si>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</si>
  <si>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</si>
  <si>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</si>
  <si>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</si>
  <si>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</si>
  <si>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</si>
  <si>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</si>
  <si>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</si>
  <si>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</si>
  <si>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</si>
  <si>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</si>
  <si>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</si>
  <si>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</si>
  <si>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</si>
  <si>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</si>
  <si>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</si>
  <si>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</si>
  <si>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</si>
  <si>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</si>
  <si>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</si>
  <si>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</si>
  <si>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</si>
  <si>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</si>
  <si>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</si>
  <si>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</si>
  <si>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</si>
  <si>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</si>
  <si>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</si>
  <si>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</si>
  <si>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</si>
  <si>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</si>
  <si>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</si>
  <si>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</si>
  <si>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</si>
  <si>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</si>
  <si>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</si>
  <si>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</si>
  <si>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</si>
  <si>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</si>
  <si>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</si>
  <si>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</si>
  <si>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</si>
  <si>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</si>
  <si>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</si>
  <si>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</si>
  <si>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</si>
  <si>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</si>
  <si>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</si>
  <si>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</si>
  <si>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</si>
  <si>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</si>
  <si>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</si>
  <si>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</si>
  <si>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</si>
  <si>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</si>
  <si>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</si>
  <si>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</si>
  <si>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</si>
  <si>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</si>
  <si>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</si>
  <si>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</si>
  <si>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</si>
  <si>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</si>
  <si>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</si>
  <si>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</si>
  <si>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</si>
  <si>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</si>
  <si>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</si>
  <si>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</si>
  <si>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</si>
  <si>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</si>
  <si>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</si>
  <si>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</si>
  <si>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</si>
  <si>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</si>
  <si>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</si>
  <si>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</si>
  <si>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</si>
  <si>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</si>
  <si>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</si>
  <si>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</si>
  <si>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</si>
  <si>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</si>
  <si>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</si>
  <si>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</si>
  <si>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</si>
  <si>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</si>
  <si>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</si>
  <si>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</si>
  <si>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</si>
  <si>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</si>
  <si>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</si>
  <si>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</si>
  <si>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</si>
  <si>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</si>
  <si>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</si>
  <si>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</si>
  <si>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</si>
  <si>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</si>
  <si>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</si>
  <si>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</si>
  <si>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</si>
  <si>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</si>
  <si>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</si>
  <si>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</si>
  <si>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</si>
  <si>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</si>
  <si>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</si>
  <si>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</si>
  <si>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</si>
  <si>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</si>
  <si>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</si>
  <si>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</si>
  <si>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</si>
  <si>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</si>
  <si>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</si>
  <si>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</si>
  <si>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</si>
  <si>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</si>
  <si>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</si>
  <si>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</si>
  <si>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</si>
  <si>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</si>
  <si>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</si>
  <si>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</si>
  <si>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</si>
  <si>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</si>
  <si>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</si>
  <si>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</si>
  <si>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</si>
  <si>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</si>
  <si>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</si>
  <si>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</si>
  <si>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</si>
  <si>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</si>
  <si>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</si>
  <si>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</si>
  <si>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</si>
  <si>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</si>
  <si>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</si>
  <si>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</si>
  <si>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</si>
  <si>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</si>
  <si>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</si>
  <si>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</si>
  <si>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</si>
  <si>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</si>
  <si>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</si>
  <si>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</si>
  <si>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</si>
  <si>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</si>
  <si>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</si>
  <si>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</si>
  <si>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</si>
  <si>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</si>
  <si>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</si>
  <si>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</si>
  <si>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</si>
  <si>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</si>
  <si>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</si>
  <si>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</si>
  <si>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</si>
  <si>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</si>
  <si>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</si>
  <si>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</si>
  <si>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</si>
  <si>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</si>
  <si>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</si>
  <si>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</si>
  <si>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</si>
  <si>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</si>
  <si>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</si>
  <si>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</si>
  <si>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</si>
  <si>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</si>
  <si>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</si>
  <si>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</si>
  <si>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</si>
  <si>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</si>
  <si>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</si>
  <si>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</si>
  <si>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</si>
  <si>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</si>
  <si>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</si>
  <si>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</si>
  <si>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</si>
  <si>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</si>
  <si>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</si>
  <si>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</si>
  <si>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</si>
  <si>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</si>
  <si>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</si>
  <si>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</si>
  <si>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</si>
  <si>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</si>
  <si>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</si>
  <si>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</si>
  <si>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</si>
  <si>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</si>
  <si>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</si>
  <si>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</si>
  <si>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</si>
  <si>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</si>
  <si>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</si>
  <si>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</si>
  <si>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</si>
  <si>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</si>
  <si>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</si>
  <si>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</si>
  <si>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</si>
  <si>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</si>
  <si>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</si>
  <si>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</si>
  <si>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</si>
  <si>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</si>
  <si>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</si>
  <si>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</si>
  <si>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</si>
  <si>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</si>
  <si>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</si>
  <si>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</si>
  <si>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</si>
  <si>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</si>
  <si>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</si>
  <si>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</si>
  <si>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</si>
  <si>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</si>
  <si>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</si>
  <si>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</si>
  <si>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</si>
  <si>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</si>
  <si>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</si>
  <si>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</si>
  <si>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</si>
  <si>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</si>
  <si>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</si>
  <si>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</si>
  <si>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</si>
  <si>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</si>
  <si>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</si>
  <si>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</si>
  <si>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</si>
  <si>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</si>
  <si>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</si>
  <si>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</si>
  <si>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</si>
  <si>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</si>
  <si>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</si>
  <si>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</si>
  <si>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</si>
  <si>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</si>
  <si>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</si>
  <si>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</si>
  <si>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</si>
  <si>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</si>
  <si>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</si>
  <si>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</si>
  <si>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</si>
  <si>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</si>
  <si>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</si>
  <si>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</si>
  <si>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</si>
  <si>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</si>
  <si>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</si>
  <si>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</si>
  <si>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</si>
  <si>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</si>
  <si>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</si>
  <si>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</si>
  <si>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</si>
  <si>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</si>
  <si>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</si>
  <si>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</si>
  <si>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</si>
  <si>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</si>
  <si>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</si>
  <si>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</si>
  <si>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</si>
  <si>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</si>
  <si>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</si>
  <si>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</si>
  <si>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</si>
  <si>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</si>
  <si>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</si>
  <si>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</si>
  <si>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</si>
  <si>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</si>
  <si>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</si>
  <si>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</si>
  <si>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</si>
  <si>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</si>
  <si>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</si>
  <si>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</si>
  <si>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</si>
  <si>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</si>
  <si>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</si>
  <si>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</si>
  <si>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</si>
  <si>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</si>
  <si>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</si>
  <si>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</si>
  <si>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</si>
  <si>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</si>
  <si>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</si>
  <si>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</si>
  <si>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</si>
  <si>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</si>
  <si>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</si>
  <si>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</si>
  <si>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</si>
  <si>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</si>
  <si>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</si>
  <si>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</si>
  <si>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</si>
  <si>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</si>
  <si>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</si>
  <si>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</si>
  <si>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</si>
  <si>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</si>
  <si>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</si>
  <si>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</si>
  <si>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</si>
  <si>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</si>
  <si>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</si>
  <si>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</si>
  <si>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</si>
  <si>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</si>
  <si>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</si>
  <si>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</si>
  <si>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</si>
  <si>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</si>
  <si>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</si>
  <si>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</si>
  <si>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</si>
  <si>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</si>
  <si>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</si>
  <si>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</si>
  <si>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</si>
  <si>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</si>
  <si>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</si>
  <si>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</si>
  <si>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</si>
  <si>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</si>
  <si>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</si>
  <si>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</si>
  <si>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</si>
  <si>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</si>
  <si>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</si>
  <si>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</si>
  <si>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</si>
  <si>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</si>
  <si>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</si>
  <si>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</si>
  <si>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</si>
  <si>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</si>
  <si>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</si>
  <si>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</si>
  <si>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</si>
  <si>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</si>
  <si>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</si>
  <si>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</si>
  <si>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</si>
  <si>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</si>
  <si>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</si>
  <si>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</si>
  <si>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</si>
  <si>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</si>
  <si>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</si>
  <si>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</si>
  <si>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</si>
  <si>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</si>
  <si>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</si>
  <si>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</si>
  <si>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</si>
  <si>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</si>
  <si>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</si>
  <si>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</si>
  <si>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</si>
  <si>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</si>
  <si>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</si>
  <si>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</si>
  <si>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</si>
  <si>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</si>
  <si>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</si>
  <si>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</si>
  <si>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</si>
  <si>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</si>
  <si>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</si>
  <si>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</si>
  <si>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</si>
  <si>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</si>
  <si>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</si>
  <si>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</si>
  <si>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</si>
  <si>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</si>
  <si>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</si>
  <si>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</si>
  <si>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</si>
  <si>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</si>
  <si>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</si>
  <si>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</si>
  <si>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</si>
  <si>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</si>
  <si>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</si>
  <si>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</si>
  <si>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</si>
  <si>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</si>
  <si>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</si>
  <si>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</si>
  <si>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</si>
  <si>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</si>
  <si>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</si>
  <si>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</si>
  <si>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</si>
  <si>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</si>
  <si>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</si>
  <si>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</si>
  <si>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</si>
  <si>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</si>
  <si>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</si>
  <si>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</si>
  <si>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</si>
  <si>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</si>
  <si>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</si>
  <si>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</si>
  <si>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</si>
  <si>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</si>
  <si>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</si>
  <si>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</si>
  <si>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</si>
  <si>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</si>
  <si>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</si>
  <si>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</si>
  <si>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</si>
  <si>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</si>
  <si>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</si>
  <si>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</si>
  <si>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</si>
  <si>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</si>
  <si>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</si>
  <si>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</si>
  <si>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</si>
  <si>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</si>
  <si>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</si>
  <si>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</si>
  <si>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</si>
  <si>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</si>
  <si>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</si>
  <si>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</si>
  <si>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</si>
  <si>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</si>
  <si>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</si>
  <si>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</si>
  <si>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</si>
  <si>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</si>
  <si>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</si>
  <si>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</si>
  <si>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</si>
  <si>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</si>
  <si>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</si>
  <si>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</si>
  <si>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</si>
  <si>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</si>
  <si>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</si>
  <si>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</si>
  <si>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</si>
  <si>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</si>
  <si>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</si>
  <si>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</si>
  <si>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</si>
  <si>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</si>
  <si>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</si>
  <si>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</si>
  <si>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</si>
  <si>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</si>
  <si>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</si>
  <si>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</si>
  <si>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</si>
  <si>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</si>
  <si>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</si>
  <si>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</si>
  <si>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</si>
  <si>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</si>
  <si>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</si>
  <si>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</si>
  <si>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</si>
  <si>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</si>
  <si>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</si>
  <si>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</si>
  <si>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</si>
  <si>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</si>
  <si>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</si>
  <si>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</si>
  <si>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</si>
  <si>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</si>
  <si>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</si>
  <si>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</si>
  <si>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</si>
  <si>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</si>
  <si>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</si>
  <si>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</si>
  <si>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</si>
  <si>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</si>
  <si>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</si>
  <si>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</si>
  <si>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</si>
  <si>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</si>
  <si>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</si>
  <si>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</si>
  <si>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</si>
  <si>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</si>
  <si>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</si>
  <si>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</si>
  <si>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</si>
  <si>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</si>
  <si>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</si>
  <si>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</si>
  <si>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</si>
  <si>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</si>
  <si>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</si>
  <si>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</si>
  <si>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</si>
  <si>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</si>
  <si>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</si>
  <si>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</si>
  <si>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</si>
  <si>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</si>
  <si>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</si>
  <si>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</si>
  <si>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</si>
  <si>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</si>
  <si>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</si>
  <si>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</si>
  <si>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</si>
  <si>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</si>
  <si>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</si>
  <si>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</si>
  <si>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</si>
  <si>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</si>
  <si>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</si>
  <si>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</si>
  <si>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</si>
  <si>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</si>
  <si>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</si>
  <si>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</si>
  <si>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</si>
  <si>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</si>
  <si>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</si>
  <si>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</si>
  <si>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</si>
  <si>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</si>
  <si>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</si>
  <si>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</si>
  <si>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</si>
  <si>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</si>
  <si>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</si>
  <si>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</si>
  <si>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</si>
  <si>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</si>
  <si>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</si>
  <si>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</si>
  <si>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</si>
  <si>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</si>
  <si>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</si>
  <si>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</si>
  <si>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</si>
  <si>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</si>
  <si>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</si>
  <si>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</si>
  <si>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</si>
  <si>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</si>
  <si>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</si>
  <si>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</si>
  <si>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</si>
  <si>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</si>
  <si>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</si>
  <si>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</si>
  <si>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</si>
  <si>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</si>
  <si>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</si>
  <si>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</si>
  <si>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</si>
  <si>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</si>
  <si>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</si>
  <si>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</si>
  <si>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</si>
  <si>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</si>
  <si>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</si>
  <si>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</si>
  <si>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</si>
  <si>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</si>
  <si>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</si>
  <si>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</si>
  <si>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</si>
  <si>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</si>
  <si>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</si>
  <si>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</si>
  <si>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</si>
  <si>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</si>
  <si>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</si>
  <si>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</si>
  <si>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</si>
  <si>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</si>
  <si>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</si>
  <si>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</si>
  <si>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</si>
  <si>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</si>
  <si>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</si>
  <si>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</si>
  <si>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</si>
  <si>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</si>
  <si>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</si>
  <si>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</si>
  <si>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</si>
  <si>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</si>
  <si>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</si>
  <si>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</si>
  <si>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</si>
  <si>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</si>
  <si>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</si>
  <si>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</si>
  <si>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</si>
  <si>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</si>
  <si>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</si>
  <si>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</si>
  <si>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</si>
  <si>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</si>
  <si>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</si>
  <si>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</si>
  <si>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</si>
  <si>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</si>
  <si>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</si>
  <si>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</si>
  <si>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</si>
  <si>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</si>
  <si>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</si>
  <si>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</si>
  <si>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</si>
  <si>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</si>
  <si>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</si>
  <si>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</si>
  <si>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</si>
  <si>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</si>
  <si>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</si>
  <si>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</si>
  <si>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</si>
  <si>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</si>
  <si>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</si>
  <si>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</si>
  <si>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</si>
  <si>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</si>
  <si>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</si>
  <si>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</si>
  <si>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</si>
  <si>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</si>
  <si>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</si>
  <si>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</si>
  <si>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</si>
  <si>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</si>
  <si>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</si>
  <si>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</si>
  <si>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</si>
  <si>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</si>
  <si>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</si>
  <si>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</si>
  <si>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</si>
  <si>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</si>
  <si>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</si>
  <si>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</si>
  <si>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</si>
  <si>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</si>
  <si>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</si>
  <si>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</si>
  <si>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</si>
  <si>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</si>
  <si>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</si>
  <si>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</si>
  <si>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</si>
  <si>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</si>
  <si>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</si>
  <si>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</si>
  <si>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</si>
  <si>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</si>
  <si>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</si>
  <si>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</si>
  <si>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</si>
  <si>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</si>
  <si>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</si>
  <si>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</si>
  <si>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</si>
  <si>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</si>
  <si>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</si>
  <si>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</si>
  <si>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</si>
  <si>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</si>
  <si>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</si>
  <si>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</si>
  <si>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</si>
  <si>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</si>
  <si>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</si>
  <si>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</si>
  <si>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</si>
  <si>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</si>
  <si>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</si>
  <si>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</si>
  <si>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</si>
  <si>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</si>
  <si>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</si>
  <si>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</si>
  <si>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</si>
  <si>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</si>
  <si>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</si>
  <si>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</si>
  <si>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</si>
  <si>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</si>
  <si>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</si>
  <si>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</si>
  <si>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</si>
  <si>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</si>
  <si>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</si>
  <si>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</si>
  <si>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</si>
  <si>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</si>
  <si>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</si>
  <si>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</si>
  <si>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</si>
  <si>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</si>
  <si>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</si>
  <si>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</si>
  <si>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</si>
  <si>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</si>
  <si>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</si>
  <si>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</si>
  <si>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</si>
  <si>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</si>
  <si>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</si>
  <si>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</si>
  <si>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</si>
  <si>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</si>
  <si>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</si>
  <si>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</si>
  <si>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</si>
  <si>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</si>
  <si>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</si>
  <si>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</si>
  <si>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</si>
  <si>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</si>
  <si>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</si>
  <si>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</si>
  <si>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</si>
  <si>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</si>
  <si>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</si>
  <si>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</si>
  <si>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</si>
  <si>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</si>
  <si>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</si>
  <si>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</si>
  <si>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</si>
  <si>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</si>
  <si>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</si>
  <si>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</si>
  <si>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</si>
  <si>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</si>
  <si>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</si>
  <si>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</si>
  <si>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</si>
  <si>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</si>
  <si>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</si>
  <si>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</si>
  <si>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</si>
  <si>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</si>
  <si>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</si>
  <si>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</si>
  <si>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</si>
  <si>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</si>
  <si>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</si>
  <si>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</si>
  <si>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</si>
  <si>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</si>
  <si>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</si>
  <si>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</si>
  <si>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</si>
  <si>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</si>
  <si>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</si>
  <si>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</si>
  <si>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</si>
  <si>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</si>
  <si>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</si>
  <si>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</si>
  <si>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</si>
  <si>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</si>
  <si>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</si>
  <si>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</si>
  <si>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</si>
  <si>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</si>
  <si>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</si>
  <si>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</si>
  <si>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</si>
  <si>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</si>
  <si>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</si>
  <si>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</si>
  <si>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</si>
  <si>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</si>
  <si>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</si>
  <si>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</si>
  <si>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</si>
  <si>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</si>
  <si>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</si>
  <si>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</si>
  <si>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</si>
  <si>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</si>
  <si>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</si>
  <si>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</si>
  <si>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</si>
  <si>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</si>
  <si>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</si>
  <si>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</si>
  <si>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</si>
  <si>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</si>
  <si>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</si>
  <si>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</si>
  <si>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</si>
  <si>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</si>
  <si>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</si>
  <si>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</si>
  <si>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</si>
  <si>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</si>
  <si>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</si>
  <si>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</si>
  <si>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</si>
  <si>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</si>
  <si>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</si>
  <si>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</si>
  <si>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</si>
  <si>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</si>
  <si>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</si>
  <si>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</si>
  <si>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</si>
  <si>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</si>
  <si>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</si>
  <si>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</si>
  <si>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</si>
  <si>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</si>
  <si>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</si>
  <si>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</si>
  <si>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</si>
  <si>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</si>
  <si>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</si>
  <si>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</si>
  <si>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</si>
  <si>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</si>
  <si>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</si>
  <si>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</si>
  <si>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</si>
  <si>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</si>
  <si>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</si>
  <si>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</si>
  <si>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</si>
  <si>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</si>
  <si>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</si>
  <si>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</si>
  <si>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</si>
  <si>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</si>
  <si>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</si>
  <si>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</si>
  <si>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</si>
  <si>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</si>
  <si>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</si>
  <si>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</si>
  <si>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</si>
  <si>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</si>
  <si>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</si>
  <si>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</si>
  <si>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</si>
  <si>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</si>
  <si>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</si>
  <si>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</si>
  <si>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</si>
  <si>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</si>
  <si>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</si>
  <si>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</si>
  <si>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</si>
  <si>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</si>
  <si>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</si>
  <si>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</si>
  <si>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</si>
  <si>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</si>
  <si>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</si>
  <si>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</si>
  <si>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</si>
  <si>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</si>
  <si>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</si>
  <si>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</si>
  <si>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</si>
  <si>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</si>
  <si>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</si>
  <si>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</si>
  <si>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</si>
  <si>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</si>
  <si>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</si>
  <si>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</si>
  <si>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</si>
  <si>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</si>
  <si>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</si>
  <si>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</si>
  <si>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</si>
  <si>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</si>
  <si>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</si>
  <si>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</si>
  <si>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</si>
  <si>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</si>
  <si>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</si>
  <si>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</si>
  <si>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</si>
  <si>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</si>
  <si>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</si>
  <si>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</si>
  <si>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</si>
  <si>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</si>
  <si>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</si>
  <si>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</si>
  <si>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</si>
  <si>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</si>
  <si>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</si>
  <si>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</si>
  <si>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</si>
  <si>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</si>
  <si>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</si>
  <si>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</si>
  <si>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</si>
  <si>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</si>
  <si>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</si>
  <si>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</si>
  <si>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</si>
  <si>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</si>
  <si>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</si>
  <si>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</si>
  <si>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</si>
  <si>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</si>
  <si>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</si>
  <si>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</si>
  <si>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</si>
  <si>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</si>
  <si>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</si>
  <si>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</si>
  <si>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</si>
  <si>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</si>
  <si>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</si>
  <si>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</si>
  <si>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</si>
  <si>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</si>
  <si>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</si>
  <si>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</si>
  <si>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</si>
  <si>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</si>
  <si>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</si>
  <si>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</si>
  <si>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</si>
  <si>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</si>
  <si>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</si>
  <si>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</si>
  <si>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</si>
  <si>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</si>
  <si>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</si>
  <si>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</si>
  <si>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</si>
  <si>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</si>
  <si>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</si>
  <si>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</si>
  <si>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</si>
  <si>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</si>
  <si>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</si>
  <si>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</si>
  <si>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</si>
  <si>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</si>
  <si>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</si>
  <si>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</si>
  <si>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</si>
  <si>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</si>
  <si>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</si>
  <si>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</si>
  <si>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</si>
  <si>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</si>
  <si>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</si>
  <si>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</si>
  <si>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</si>
  <si>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</si>
  <si>
    <t>Department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</si>
</sst>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%;\-0.00%;0.00%"/>
    <numFmt numFmtId="165" formatCode="[&lt;1000000]#,##0,&quot;K&quot;;#,##0.00,,&quot;M&quot;"/>
    <numFmt numFmtId="166" formatCode="0.0%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2" borderId="0" xfId="0" applyFill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28">
    <dxf>
      <numFmt numFmtId="14" formatCode="0.00%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166" formatCode="0.0%"/>
    </dxf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41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[City_General_Hospital_Project(AutoRecovered).xlsx]Analysis!PivotTable3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3558897243107768"/>
          <c:w val="0.93888888888888888"/>
          <c:h val="0.64812898387701534"/>
        </c:manualLayout>
      </c:layout>
      <c:lineChart>
        <c:grouping val="standard"/>
        <c:varyColors val="0"/>
        <c:ser>
          <c:idx val="0"/>
          <c:order val="0"/>
          <c:tx>
            <c:strRef>
              <c:f>Analysis!$B$20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Analysis!$A$21:$A$32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Analysis!$B$21:$B$32</c:f>
              <c:numCache>
                <c:formatCode>0</c:formatCode>
                <c:ptCount val="12"/>
                <c:pt idx="0">
                  <c:v>409</c:v>
                </c:pt>
                <c:pt idx="1">
                  <c:v>415</c:v>
                </c:pt>
                <c:pt idx="2">
                  <c:v>447</c:v>
                </c:pt>
                <c:pt idx="3">
                  <c:v>480</c:v>
                </c:pt>
                <c:pt idx="4">
                  <c:v>484</c:v>
                </c:pt>
                <c:pt idx="5">
                  <c:v>511</c:v>
                </c:pt>
                <c:pt idx="6">
                  <c:v>535</c:v>
                </c:pt>
                <c:pt idx="7">
                  <c:v>503</c:v>
                </c:pt>
                <c:pt idx="8">
                  <c:v>553</c:v>
                </c:pt>
                <c:pt idx="9">
                  <c:v>493</c:v>
                </c:pt>
                <c:pt idx="10">
                  <c:v>549</c:v>
                </c:pt>
                <c:pt idx="11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9-4B0D-96DE-9C911F43AC1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18753984"/>
        <c:axId val="1118752344"/>
      </c:lineChart>
      <c:catAx>
        <c:axId val="11187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18752344"/>
        <c:crosses val="autoZero"/>
        <c:auto val="1"/>
        <c:lblAlgn val="ctr"/>
        <c:lblOffset val="100"/>
        <c:noMultiLvlLbl val="0"/>
      </c:catAx>
      <c:valAx>
        <c:axId val="111875234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187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[City_General_Hospital_Project(AutoRecovered).xlsx]Analysis!PivotTable4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Analysis!$K$2:$K$9</c:f>
              <c:numCache>
                <c:formatCode>[&lt;1000000]#,##0,"K";#,##0.00,,"M"</c:formatCode>
                <c:ptCount val="8"/>
                <c:pt idx="0">
                  <c:v>13584180</c:v>
                </c:pt>
                <c:pt idx="1">
                  <c:v>7251314</c:v>
                </c:pt>
                <c:pt idx="2">
                  <c:v>6313003</c:v>
                </c:pt>
                <c:pt idx="3">
                  <c:v>5725868</c:v>
                </c:pt>
                <c:pt idx="4">
                  <c:v>13801379</c:v>
                </c:pt>
                <c:pt idx="5">
                  <c:v>5506521</c:v>
                </c:pt>
                <c:pt idx="6">
                  <c:v>3629213</c:v>
                </c:pt>
                <c:pt idx="7">
                  <c:v>15142673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383608"/>
        <c:axId val="1273390824"/>
      </c:barChart>
      <c:lineChart>
        <c:grouping val="standard"/>
        <c:varyColors val="0"/>
        <c:ser>
          <c:idx val="1"/>
          <c:order val="1"/>
          <c:tx>
            <c:strRef>
              <c:f>Analysis!$L$1</c:f>
              <c:strCache>
                <c:ptCount val="1"/>
                <c:pt idx="0">
                  <c:v>Average 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Analysis!$L$2:$L$9</c:f>
              <c:numCache>
                <c:formatCode>0</c:formatCode>
                <c:ptCount val="8"/>
                <c:pt idx="0">
                  <c:v>5.7796771130104467</c:v>
                </c:pt>
                <c:pt idx="1">
                  <c:v>2.4586538461538461</c:v>
                </c:pt>
                <c:pt idx="2">
                  <c:v>4.115755627009646</c:v>
                </c:pt>
                <c:pt idx="3">
                  <c:v>5.1008849557522122</c:v>
                </c:pt>
                <c:pt idx="4">
                  <c:v>7.940952380952381</c:v>
                </c:pt>
                <c:pt idx="5">
                  <c:v>5.5542521994134901</c:v>
                </c:pt>
                <c:pt idx="6">
                  <c:v>2.8483245149911816</c:v>
                </c:pt>
                <c:pt idx="7">
                  <c:v>6.8805620608899298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391480"/>
        <c:axId val="1273390496"/>
      </c:lineChart>
      <c:valAx>
        <c:axId val="1273390496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91480"/>
        <c:crosses val="max"/>
        <c:crossBetween val="between"/>
      </c:valAx>
      <c:catAx>
        <c:axId val="1273391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496"/>
        <c:crosses val="autoZero"/>
        <c:auto val="1"/>
        <c:lblAlgn val="ctr"/>
        <c:lblOffset val="100"/>
        <c:noMultiLvlLbl val="0"/>
      </c:catAx>
      <c:valAx>
        <c:axId val="1273390824"/>
        <c:scaling>
          <c:orientation val="minMax"/>
        </c:scaling>
        <c:delete val="0"/>
        <c:axPos val="l"/>
        <c:numFmt formatCode="[&lt;1000000]#,##0,&quot;K&quot;;#,##0.00,,&quot;M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83608"/>
        <c:crosses val="autoZero"/>
        <c:crossBetween val="between"/>
      </c:valAx>
      <c:catAx>
        <c:axId val="1273383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[City_General_Hospital_Project(AutoRecovered).xlsx]Analysis!PivotTable5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Analysis!$K$12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43-40A3-8FBC-C743D04F64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43-40A3-8FBC-C743D04F64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43-40A3-8FBC-C743D04F64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Analysis!$J$13:$J$15</c:f>
              <c:strCache>
                <c:ptCount val="3"/>
                <c:pt idx="0">
                  <c:v>Emergency</c:v>
                </c:pt>
                <c:pt idx="1">
                  <c:v>Inpatient</c:v>
                </c:pt>
                <c:pt idx="2">
                  <c:v>Outpatient</c:v>
                </c:pt>
              </c:strCache>
            </c:strRef>
          </c:cat>
          <c:val>
            <c:numRef>
              <c:f>Analysis!$K$13:$K$15</c:f>
              <c:numCache>
                <c:formatCode>0</c:formatCode>
                <c:ptCount val="3"/>
                <c:pt idx="0">
                  <c:v>1040</c:v>
                </c:pt>
                <c:pt idx="1">
                  <c:v>3679</c:v>
                </c:pt>
                <c:pt idx="2">
                  <c:v>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43-40A3-8FBC-C743D04F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361949</xdr:colOff>
      <xdr:row>24</xdr:row>
      <xdr:rowOff>19050</xdr:rowOff>
    </xdr:from>
    <xdr:to>
      <xdr:col>18</xdr:col>
      <xdr:colOff>428624</xdr:colOff>
      <xdr:row>35</xdr:row>
      <xdr:rowOff>142875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0B674F8-05BD-432D-AC4A-33679E50682E}"/>
            </a:ext>
          </a:extLst>
        </xdr:cNvPr>
        <xdr:cNvSpPr/>
      </xdr:nvSpPr>
      <xdr:spPr>
        <a:xfrm>
          <a:off x="7372349" y="4591050"/>
          <a:ext cx="5553075" cy="2219325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133350</xdr:colOff>
      <xdr:row>24</xdr:row>
      <xdr:rowOff>19050</xdr:rowOff>
    </xdr:from>
    <xdr:to>
      <xdr:col>9</xdr:col>
      <xdr:colOff>95250</xdr:colOff>
      <xdr:row>35</xdr:row>
      <xdr:rowOff>152400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14031195-EF7E-4312-8B8C-0C9644731D3E}"/>
            </a:ext>
          </a:extLst>
        </xdr:cNvPr>
        <xdr:cNvSpPr/>
      </xdr:nvSpPr>
      <xdr:spPr>
        <a:xfrm>
          <a:off x="133350" y="4591050"/>
          <a:ext cx="6972300" cy="222885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228599</xdr:colOff>
      <xdr:row>4</xdr:row>
      <xdr:rowOff>66675</xdr:rowOff>
    </xdr:from>
    <xdr:to>
      <xdr:col>17</xdr:col>
      <xdr:colOff>581024</xdr:colOff>
      <xdr:row>12</xdr:row>
      <xdr:rowOff>19051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28599" y="828675"/>
          <a:ext cx="12239625" cy="1476376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</xdr:col>
      <xdr:colOff>457200</xdr:colOff>
      <xdr:row>4</xdr:row>
      <xdr:rowOff>171450</xdr:rowOff>
    </xdr:from>
    <xdr:to>
      <xdr:col>3</xdr:col>
      <xdr:colOff>438150</xdr:colOff>
      <xdr:row>11</xdr:row>
      <xdr:rowOff>47625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1066800" y="933450"/>
          <a:ext cx="2228850" cy="1209675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</xdr:col>
      <xdr:colOff>942974</xdr:colOff>
      <xdr:row>8</xdr:row>
      <xdr:rowOff>28575</xdr:rowOff>
    </xdr:from>
    <xdr:to>
      <xdr:col>2</xdr:col>
      <xdr:colOff>666750</xdr:colOff>
      <xdr:row>9</xdr:row>
      <xdr:rowOff>95250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1552574" y="1552575"/>
          <a:ext cx="990601" cy="2571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1</xdr:col>
      <xdr:colOff>1133474</xdr:colOff>
      <xdr:row>9</xdr:row>
      <xdr:rowOff>142875</xdr:rowOff>
    </xdr:from>
    <xdr:to>
      <xdr:col>2</xdr:col>
      <xdr:colOff>533400</xdr:colOff>
      <xdr:row>11</xdr:row>
      <xdr:rowOff>19050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1743074" y="1857375"/>
          <a:ext cx="6667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2DFD85B-C803-4A8F-86B2-081E51EADBEA}" type="TxLink">
            <a:rPr lang="en-US" sz="14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5908</a:t>
          </a:fld>
          <a:endParaRPr lang="en-KE" sz="1400" b="1"/>
        </a:p>
      </xdr:txBody>
    </xdr:sp>
    <xdr:clientData/>
  </xdr:twoCellAnchor>
  <xdr:twoCellAnchor>
    <xdr:from>
      <xdr:col>0</xdr:col>
      <xdr:colOff>95250</xdr:colOff>
      <xdr:row>12</xdr:row>
      <xdr:rowOff>161926</xdr:rowOff>
    </xdr:from>
    <xdr:to>
      <xdr:col>9</xdr:col>
      <xdr:colOff>57150</xdr:colOff>
      <xdr:row>23</xdr:row>
      <xdr:rowOff>114299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BD4605CC-3FD9-4AB2-B38B-05471FED030C}"/>
            </a:ext>
          </a:extLst>
        </xdr:cNvPr>
        <xdr:cNvSpPr/>
      </xdr:nvSpPr>
      <xdr:spPr>
        <a:xfrm>
          <a:off x="95250" y="2447926"/>
          <a:ext cx="6972300" cy="2047873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381000</xdr:colOff>
      <xdr:row>14</xdr:row>
      <xdr:rowOff>66675</xdr:rowOff>
    </xdr:from>
    <xdr:to>
      <xdr:col>8</xdr:col>
      <xdr:colOff>76200</xdr:colOff>
      <xdr:row>22</xdr:row>
      <xdr:rowOff>171450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C49F669-26B8-4066-BAED-955EFA237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304800</xdr:colOff>
      <xdr:row>12</xdr:row>
      <xdr:rowOff>161926</xdr:rowOff>
    </xdr:from>
    <xdr:to>
      <xdr:col>18</xdr:col>
      <xdr:colOff>266700</xdr:colOff>
      <xdr:row>23</xdr:row>
      <xdr:rowOff>123825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C33247F-D827-40BF-85A2-0E557A63A762}"/>
            </a:ext>
          </a:extLst>
        </xdr:cNvPr>
        <xdr:cNvSpPr/>
      </xdr:nvSpPr>
      <xdr:spPr>
        <a:xfrm>
          <a:off x="7315200" y="2447926"/>
          <a:ext cx="5448300" cy="2057399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9</xdr:col>
      <xdr:colOff>581025</xdr:colOff>
      <xdr:row>13</xdr:row>
      <xdr:rowOff>152400</xdr:rowOff>
    </xdr:from>
    <xdr:to>
      <xdr:col>17</xdr:col>
      <xdr:colOff>276225</xdr:colOff>
      <xdr:row>23</xdr:row>
      <xdr:rowOff>123825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E7D3DB7-6763-4EC7-84D4-28960487E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600075</xdr:colOff>
      <xdr:row>25</xdr:row>
      <xdr:rowOff>152400</xdr:rowOff>
    </xdr:from>
    <xdr:to>
      <xdr:col>8</xdr:col>
      <xdr:colOff>295275</xdr:colOff>
      <xdr:row>35</xdr:row>
      <xdr:rowOff>123826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B5E30-2556-4649-8707-7210F63F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47625</xdr:colOff>
      <xdr:row>26</xdr:row>
      <xdr:rowOff>19049</xdr:rowOff>
    </xdr:from>
    <xdr:to>
      <xdr:col>16</xdr:col>
      <xdr:colOff>361950</xdr:colOff>
      <xdr:row>34</xdr:row>
      <xdr:rowOff>114300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CB91462-02A4-4CA6-808D-FCC060BF8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638174</xdr:colOff>
      <xdr:row>13</xdr:row>
      <xdr:rowOff>9525</xdr:rowOff>
    </xdr:from>
    <xdr:to>
      <xdr:col>5</xdr:col>
      <xdr:colOff>66675</xdr:colOff>
      <xdr:row>14</xdr:row>
      <xdr:rowOff>95250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5255F0D-CC7A-4841-BDEE-604421726A3F}"/>
            </a:ext>
          </a:extLst>
        </xdr:cNvPr>
        <xdr:cNvSpPr txBox="1"/>
      </xdr:nvSpPr>
      <xdr:spPr>
        <a:xfrm>
          <a:off x="2514599" y="2486025"/>
          <a:ext cx="1876426" cy="27622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Monthly Admissions Trend</a:t>
          </a:r>
          <a:r>
            <a:rPr lang="en-US" sz="1100" b="1" baseline="0"/>
            <a:t> </a:t>
          </a:r>
          <a:endParaRPr lang="en-KE" sz="1100" b="1"/>
        </a:p>
      </xdr:txBody>
    </xdr:sp>
    <xdr:clientData/>
  </xdr:twoCellAnchor>
  <xdr:twoCellAnchor>
    <xdr:from>
      <xdr:col>11</xdr:col>
      <xdr:colOff>466724</xdr:colOff>
      <xdr:row>13</xdr:row>
      <xdr:rowOff>19050</xdr:rowOff>
    </xdr:from>
    <xdr:to>
      <xdr:col>15</xdr:col>
      <xdr:colOff>190500</xdr:colOff>
      <xdr:row>14</xdr:row>
      <xdr:rowOff>104775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D55C78E0-2C5E-41AD-ADDE-C0ECF27669A2}"/>
            </a:ext>
          </a:extLst>
        </xdr:cNvPr>
        <xdr:cNvSpPr txBox="1"/>
      </xdr:nvSpPr>
      <xdr:spPr>
        <a:xfrm>
          <a:off x="8696324" y="2495550"/>
          <a:ext cx="2162176" cy="27622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 rate by</a:t>
          </a:r>
          <a:r>
            <a:rPr lang="en-US" sz="1100" b="1" baseline="0"/>
            <a:t> Department</a:t>
          </a:r>
          <a:endParaRPr lang="en-KE" sz="1100" b="1"/>
        </a:p>
      </xdr:txBody>
    </xdr:sp>
    <xdr:clientData/>
  </xdr:twoCellAnchor>
  <xdr:twoCellAnchor>
    <xdr:from>
      <xdr:col>2</xdr:col>
      <xdr:colOff>666749</xdr:colOff>
      <xdr:row>24</xdr:row>
      <xdr:rowOff>123825</xdr:rowOff>
    </xdr:from>
    <xdr:to>
      <xdr:col>4</xdr:col>
      <xdr:colOff>495300</xdr:colOff>
      <xdr:row>26</xdr:row>
      <xdr:rowOff>19050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9C583070-ADE4-4A06-A617-2B60FDEE8639}"/>
            </a:ext>
          </a:extLst>
        </xdr:cNvPr>
        <xdr:cNvSpPr txBox="1"/>
      </xdr:nvSpPr>
      <xdr:spPr>
        <a:xfrm>
          <a:off x="2543174" y="4695825"/>
          <a:ext cx="1543051" cy="27622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Cost  Vs Length of Stay</a:t>
          </a:r>
          <a:endParaRPr lang="en-KE" sz="1100" b="1"/>
        </a:p>
      </xdr:txBody>
    </xdr:sp>
    <xdr:clientData/>
  </xdr:twoCellAnchor>
  <xdr:twoCellAnchor>
    <xdr:from>
      <xdr:col>12</xdr:col>
      <xdr:colOff>390524</xdr:colOff>
      <xdr:row>24</xdr:row>
      <xdr:rowOff>66675</xdr:rowOff>
    </xdr:from>
    <xdr:to>
      <xdr:col>15</xdr:col>
      <xdr:colOff>104775</xdr:colOff>
      <xdr:row>25</xdr:row>
      <xdr:rowOff>152400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E3579EC0-46AE-4CC7-BABC-49F9D13D5CFA}"/>
            </a:ext>
          </a:extLst>
        </xdr:cNvPr>
        <xdr:cNvSpPr txBox="1"/>
      </xdr:nvSpPr>
      <xdr:spPr>
        <a:xfrm>
          <a:off x="9229724" y="4638675"/>
          <a:ext cx="1543051" cy="27622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Diagnosis</a:t>
          </a:r>
          <a:r>
            <a:rPr lang="en-US" sz="1100" b="1" baseline="0"/>
            <a:t> Breakdown</a:t>
          </a:r>
          <a:endParaRPr lang="en-KE" sz="1100" b="1"/>
        </a:p>
      </xdr:txBody>
    </xdr:sp>
    <xdr:clientData/>
  </xdr:twoCellAnchor>
  <xdr:twoCellAnchor>
    <xdr:from>
      <xdr:col>0</xdr:col>
      <xdr:colOff>523874</xdr:colOff>
      <xdr:row>44</xdr:row>
      <xdr:rowOff>57150</xdr:rowOff>
    </xdr:from>
    <xdr:to>
      <xdr:col>3</xdr:col>
      <xdr:colOff>371475</xdr:colOff>
      <xdr:row>45</xdr:row>
      <xdr:rowOff>142875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3A2498F6-A5BF-4741-9C1C-ECDA7B6D96BF}"/>
            </a:ext>
          </a:extLst>
        </xdr:cNvPr>
        <xdr:cNvSpPr txBox="1"/>
      </xdr:nvSpPr>
      <xdr:spPr>
        <a:xfrm>
          <a:off x="523874" y="8439150"/>
          <a:ext cx="2705101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Top  5 Departments by Readmission rate%</a:t>
          </a:r>
          <a:endParaRPr lang="en-KE" sz="1100" b="1"/>
        </a:p>
      </xdr:txBody>
    </xdr:sp>
    <xdr:clientData/>
  </xdr:twoCellAnchor>
  <xdr:twoCellAnchor>
    <xdr:from>
      <xdr:col>4</xdr:col>
      <xdr:colOff>238125</xdr:colOff>
      <xdr:row>4</xdr:row>
      <xdr:rowOff>171450</xdr:rowOff>
    </xdr:from>
    <xdr:to>
      <xdr:col>7</xdr:col>
      <xdr:colOff>266700</xdr:colOff>
      <xdr:row>11</xdr:row>
      <xdr:rowOff>47625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BE0BA11E-4D81-43BE-877D-CD3FC4CC0337}"/>
            </a:ext>
          </a:extLst>
        </xdr:cNvPr>
        <xdr:cNvSpPr/>
      </xdr:nvSpPr>
      <xdr:spPr>
        <a:xfrm>
          <a:off x="3829050" y="933450"/>
          <a:ext cx="2228850" cy="1209675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95250</xdr:colOff>
      <xdr:row>7</xdr:row>
      <xdr:rowOff>152400</xdr:rowOff>
    </xdr:from>
    <xdr:to>
      <xdr:col>6</xdr:col>
      <xdr:colOff>295275</xdr:colOff>
      <xdr:row>9</xdr:row>
      <xdr:rowOff>28575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4419600" y="1485900"/>
          <a:ext cx="933450" cy="2571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5</xdr:col>
      <xdr:colOff>130175</xdr:colOff>
      <xdr:row>9</xdr:row>
      <xdr:rowOff>85725</xdr:rowOff>
    </xdr:from>
    <xdr:to>
      <xdr:col>6</xdr:col>
      <xdr:colOff>276225</xdr:colOff>
      <xdr:row>10</xdr:row>
      <xdr:rowOff>152400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4454525" y="1800225"/>
          <a:ext cx="879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2A013A95-AB68-48D0-BBCA-58B1BF9AA02A}" type="TxLink">
            <a:rPr lang="en-US" sz="14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5</a:t>
          </a:fld>
          <a:endParaRPr lang="en-KE" sz="14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8</xdr:col>
      <xdr:colOff>190500</xdr:colOff>
      <xdr:row>4</xdr:row>
      <xdr:rowOff>171450</xdr:rowOff>
    </xdr:from>
    <xdr:to>
      <xdr:col>11</xdr:col>
      <xdr:colOff>590550</xdr:colOff>
      <xdr:row>11</xdr:row>
      <xdr:rowOff>47625</xdr:rowOff>
    </xdr:to>
    <xdr:sp macro="" textlink="">
      <xdr:nvSpPr>
        <xdr:cNvPr id="43" name="Rectangle: Rounded Corners 42">
          <a:extLst>
            <a:ext uri="{FF2B5EF4-FFF2-40B4-BE49-F238E27FC236}">
              <a16:creationId xmlns:a16="http://schemas.microsoft.com/office/drawing/2014/main" id="{9FA0AEA6-DC3F-4CCC-A974-F3593908D506}"/>
            </a:ext>
          </a:extLst>
        </xdr:cNvPr>
        <xdr:cNvSpPr/>
      </xdr:nvSpPr>
      <xdr:spPr>
        <a:xfrm>
          <a:off x="6591300" y="933450"/>
          <a:ext cx="2228850" cy="1209675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9</xdr:col>
      <xdr:colOff>95249</xdr:colOff>
      <xdr:row>8</xdr:row>
      <xdr:rowOff>9525</xdr:rowOff>
    </xdr:from>
    <xdr:to>
      <xdr:col>10</xdr:col>
      <xdr:colOff>590550</xdr:colOff>
      <xdr:row>9</xdr:row>
      <xdr:rowOff>76200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7105649" y="1533525"/>
          <a:ext cx="1104901" cy="2571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9</xdr:col>
      <xdr:colOff>228600</xdr:colOff>
      <xdr:row>9</xdr:row>
      <xdr:rowOff>76200</xdr:rowOff>
    </xdr:from>
    <xdr:to>
      <xdr:col>10</xdr:col>
      <xdr:colOff>400050</xdr:colOff>
      <xdr:row>10</xdr:row>
      <xdr:rowOff>142875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7239000" y="1790700"/>
          <a:ext cx="7810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754F87C5-81FE-4157-9D04-928A0C59B6AF}" type="TxLink">
            <a:rPr lang="en-US" sz="14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13.27%</a:t>
          </a:fld>
          <a:endParaRPr lang="en-KE" sz="14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12</xdr:col>
      <xdr:colOff>514350</xdr:colOff>
      <xdr:row>4</xdr:row>
      <xdr:rowOff>171450</xdr:rowOff>
    </xdr:from>
    <xdr:to>
      <xdr:col>16</xdr:col>
      <xdr:colOff>304800</xdr:colOff>
      <xdr:row>11</xdr:row>
      <xdr:rowOff>47625</xdr:rowOff>
    </xdr:to>
    <xdr:sp macro="" textlink="">
      <xdr:nvSpPr>
        <xdr:cNvPr id="44" name="Rectangle: Rounded Corners 43">
          <a:extLst>
            <a:ext uri="{FF2B5EF4-FFF2-40B4-BE49-F238E27FC236}">
              <a16:creationId xmlns:a16="http://schemas.microsoft.com/office/drawing/2014/main" id="{D1B72736-209D-45E8-81F9-131E8B5F14BC}"/>
            </a:ext>
          </a:extLst>
        </xdr:cNvPr>
        <xdr:cNvSpPr/>
      </xdr:nvSpPr>
      <xdr:spPr>
        <a:xfrm>
          <a:off x="9353550" y="933450"/>
          <a:ext cx="2228850" cy="1209675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0</xdr:colOff>
      <xdr:row>8</xdr:row>
      <xdr:rowOff>9525</xdr:rowOff>
    </xdr:from>
    <xdr:to>
      <xdr:col>15</xdr:col>
      <xdr:colOff>257175</xdr:colOff>
      <xdr:row>9</xdr:row>
      <xdr:rowOff>76200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10058400" y="1533525"/>
          <a:ext cx="866775" cy="2571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14</xdr:col>
      <xdr:colOff>38100</xdr:colOff>
      <xdr:row>9</xdr:row>
      <xdr:rowOff>114300</xdr:rowOff>
    </xdr:from>
    <xdr:to>
      <xdr:col>15</xdr:col>
      <xdr:colOff>180975</xdr:colOff>
      <xdr:row>10</xdr:row>
      <xdr:rowOff>180975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10096500" y="1828800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E9882799-FB80-46D7-9B97-DB0E6D596E46}" type="TxLink">
            <a:rPr lang="en-US" sz="14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70.95M</a:t>
          </a:fld>
          <a:endParaRPr lang="en-KE" sz="14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47625</xdr:colOff>
      <xdr:row>5</xdr:row>
      <xdr:rowOff>9525</xdr:rowOff>
    </xdr:from>
    <xdr:to>
      <xdr:col>2</xdr:col>
      <xdr:colOff>638175</xdr:colOff>
      <xdr:row>8</xdr:row>
      <xdr:rowOff>28575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AAB6E8BE-6D05-42E7-9A2D-70929BB32F7E}"/>
            </a:ext>
          </a:extLst>
        </xdr:cNvPr>
        <xdr:cNvSpPr/>
      </xdr:nvSpPr>
      <xdr:spPr>
        <a:xfrm>
          <a:off x="1924050" y="962025"/>
          <a:ext cx="590550" cy="590550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276225</xdr:colOff>
      <xdr:row>5</xdr:row>
      <xdr:rowOff>9525</xdr:rowOff>
    </xdr:from>
    <xdr:to>
      <xdr:col>6</xdr:col>
      <xdr:colOff>133350</xdr:colOff>
      <xdr:row>8</xdr:row>
      <xdr:rowOff>28575</xdr:rowOff>
    </xdr:to>
    <xdr:sp macro="" textlink="">
      <xdr:nvSpPr>
        <xdr:cNvPr id="48" name="Oval 47">
          <a:extLst>
            <a:ext uri="{FF2B5EF4-FFF2-40B4-BE49-F238E27FC236}">
              <a16:creationId xmlns:a16="http://schemas.microsoft.com/office/drawing/2014/main" id="{17320C3F-7516-4E98-AA4E-BF55006BC81C}"/>
            </a:ext>
          </a:extLst>
        </xdr:cNvPr>
        <xdr:cNvSpPr/>
      </xdr:nvSpPr>
      <xdr:spPr>
        <a:xfrm>
          <a:off x="4600575" y="962025"/>
          <a:ext cx="590550" cy="590550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9</xdr:col>
      <xdr:colOff>333375</xdr:colOff>
      <xdr:row>5</xdr:row>
      <xdr:rowOff>9525</xdr:rowOff>
    </xdr:from>
    <xdr:to>
      <xdr:col>10</xdr:col>
      <xdr:colOff>314325</xdr:colOff>
      <xdr:row>8</xdr:row>
      <xdr:rowOff>28575</xdr:rowOff>
    </xdr:to>
    <xdr:sp macro="" textlink="">
      <xdr:nvSpPr>
        <xdr:cNvPr id="49" name="Oval 48">
          <a:extLst>
            <a:ext uri="{FF2B5EF4-FFF2-40B4-BE49-F238E27FC236}">
              <a16:creationId xmlns:a16="http://schemas.microsoft.com/office/drawing/2014/main" id="{71615A74-C1CA-4D05-A6F7-FDD27A81B3B0}"/>
            </a:ext>
          </a:extLst>
        </xdr:cNvPr>
        <xdr:cNvSpPr/>
      </xdr:nvSpPr>
      <xdr:spPr>
        <a:xfrm>
          <a:off x="7343775" y="962025"/>
          <a:ext cx="590550" cy="590550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114300</xdr:colOff>
      <xdr:row>5</xdr:row>
      <xdr:rowOff>9525</xdr:rowOff>
    </xdr:from>
    <xdr:to>
      <xdr:col>15</xdr:col>
      <xdr:colOff>95250</xdr:colOff>
      <xdr:row>8</xdr:row>
      <xdr:rowOff>28575</xdr:rowOff>
    </xdr:to>
    <xdr:sp macro="" textlink="">
      <xdr:nvSpPr>
        <xdr:cNvPr id="50" name="Oval 49">
          <a:extLst>
            <a:ext uri="{FF2B5EF4-FFF2-40B4-BE49-F238E27FC236}">
              <a16:creationId xmlns:a16="http://schemas.microsoft.com/office/drawing/2014/main" id="{71D71B84-5F6A-4F94-9687-114CC88A620E}"/>
            </a:ext>
          </a:extLst>
        </xdr:cNvPr>
        <xdr:cNvSpPr/>
      </xdr:nvSpPr>
      <xdr:spPr>
        <a:xfrm>
          <a:off x="10172700" y="962025"/>
          <a:ext cx="590550" cy="590550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28160763886" backgroundQuery="1" createdVersion="6" refreshedVersion="6" minRefreshableVersion="3" recordCount="0" supportSubquery="1" supportAdvancedDrill="1" xr:uid="{27189F8E-1650-4F52-B735-EBBC55B49C99}">
  <cacheSource type="external" connectionId="4"/>
  <cacheFields count="3">
    <cacheField name="[Measures].[Total Cost]" caption="Total Cost" numFmtId="0" hierarchy="29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Average LOS]" caption="Average LOS" numFmtId="0" hierarchy="28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 oneField="1">
      <fieldsUsage count="1">
        <fieldUsage x="2"/>
      </fieldsUsage>
    </cacheHierarchy>
    <cacheHierarchy uniqueName="[Measures].[Total Cost]" caption="Total Cost" measure="1" displayFolder="" measureGroup="All_Measures" count="0" oneField="1">
      <fieldsUsage count="1">
        <fieldUsage x="0"/>
      </fieldsUsage>
    </cacheHierarchy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38629282407" backgroundQuery="1" createdVersion="6" refreshedVersion="6" minRefreshableVersion="3" recordCount="0" supportSubquery="1" supportAdvancedDrill="1" xr:uid="{B8E7CD5B-286A-411E-A379-E9A590EF76D7}">
  <cacheSource type="external" connectionId="4"/>
  <cacheFields count="2">
    <cacheField name="[Measures].[Total Admissions]" caption="Total Admissions" numFmtId="0" hierarchy="27" level="32767"/>
    <cacheField name="[Departments1].[Department_Type].[Department_Type]" caption="Department_Type" numFmtId="0" hierarchy="24" level="1">
      <sharedItems count="3">
        <s v="Emergency"/>
        <s v="Inpatient"/>
        <s v="Outpatient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62503703705" backgroundQuery="1" createdVersion="6" refreshedVersion="6" minRefreshableVersion="3" recordCount="0" supportSubquery="1" supportAdvancedDrill="1" xr:uid="{3BEFE74E-B439-44DD-8CBB-9BD86C876A1C}">
  <cacheSource type="external" connectionId="4"/>
  <cacheFields count="2">
    <cacheField name="[Measures].[Readmission %]" caption="Readmission %" numFmtId="0" hierarchy="32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0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FFFD25-4C7B-401D-8939-A09D6B04BB7D}" name="PivotTable7" cacheId="1108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rowGrandTotals="0" colGrandTotals="0" itemPrintTitles="1" createdVersion="6" indent="0" compact="0" compactData="0" multipleFieldFilters="0">
  <location ref="P1:Q9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Items count="1">
    <i/>
  </colItems>
  <dataFields count="1">
    <dataField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1104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6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7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1105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9BC56-C112-4DFE-A953-E1BA15F15429}" name="PivotTable5" cacheId="1107" applyNumberFormats="0" applyBorderFormats="0" applyFontFormats="0" applyPatternFormats="0" applyAlignmentFormats="0" applyWidthHeightFormats="1" dataCaption="Values" tag="7a61450c-64a8-45d9-8dd7-7486b5bac1c8" updatedVersion="6" minRefreshableVersion="3" useAutoFormatting="1" subtotalHiddenItems="1" rowGrandTotals="0" colGrandTotals="0" itemPrintTitles="1" createdVersion="6" indent="0" compact="0" compactData="0" multipleFieldFilters="0" chartFormat="8">
  <location ref="J12:K15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EE170-8FF6-438E-B0D9-37D3F05CC736}" name="PivotTable4" cacheId="1106" applyNumberFormats="0" applyBorderFormats="0" applyFontFormats="0" applyPatternFormats="0" applyAlignmentFormats="0" applyWidthHeightFormats="1" dataCaption="Values" tag="5991ce0a-7e4e-4513-b288-71bf26e9a855" updatedVersion="6" minRefreshableVersion="3" useAutoFormatting="1" subtotalHiddenItems="1" rowGrandTotals="0" colGrandTotals="0" itemPrintTitles="1" createdVersion="6" indent="0" compact="0" compactData="0" multipleFieldFilters="0" chartFormat="28">
  <location ref="J1:L9" firstHeaderRow="0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65"/>
    <dataField fld="2" subtotal="count" baseField="0" baseItem="0"/>
  </dataFields>
  <formats count="1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 LOS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1103" applyNumberFormats="0" applyBorderFormats="0" applyFontFormats="0" applyPatternFormats="0" applyAlignmentFormats="0" applyWidthHeightFormats="1" dataCaption="Values" tag="338aea0e-68d5-4cec-8b62-45330976807e" updatedVersion="6" minRefreshableVersion="3" useAutoFormatting="1" subtotalHiddenItems="1" rowGrandTotals="0" colGrandTotals="0" itemPrintTitles="1" createdVersion="6" indent="0" compact="0" compactData="0" multipleFieldFilters="0" chartFormat="18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chartFormats count="1"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7"/>
    <tableColumn id="4" xr3:uid="{3BDFC0E0-7BCE-41DE-8E65-6245112965B2}" name="Gender" dataDxfId="26"/>
    <tableColumn id="5" xr3:uid="{E461A83A-4E34-4833-A28D-BDF4CC57B9C9}" name="DOB" dataDxfId="25"/>
    <tableColumn id="6" xr3:uid="{A6A46A37-DF5C-4F50-84FE-9A4115D58752}" name="Department" dataDxfId="24"/>
    <tableColumn id="7" xr3:uid="{6E1A51FE-BD4B-4C23-822D-83A0EED58B71}" name="Doctor_Name" dataDxfId="23"/>
    <tableColumn id="8" xr3:uid="{AC8A352E-7976-4365-98C0-6B806D514465}" name="Admission_Date" dataDxfId="22"/>
    <tableColumn id="9" xr3:uid="{5BAC1232-C6B9-459B-BD48-F2D6C1FD4404}" name="Discharge_Date" dataDxfId="21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20"/>
    <tableColumn id="13" xr3:uid="{6B583554-1FDC-4BAB-A969-F30CB74DD5DD}" name="Diagnosis_Code" dataDxfId="19"/>
    <tableColumn id="14" xr3:uid="{B7D8F99D-4504-441F-9604-147F6BB3E396}" name="Insurance_Type" dataDxfId="18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7"/>
    <tableColumn id="21" xr3:uid="{661FD384-6F69-4E96-9EE9-4757B2985B34}" name="Day Name" dataDxfId="16"/>
    <tableColumn id="22" xr3:uid="{906A2CE1-0DE8-4ACD-8E7E-BB8FB89504E3}" name="Day Type"/>
    <tableColumn id="15" xr3:uid="{F9CD2559-0D4E-484D-8487-257BE48B886E}" name="Cost_Benchmark" dataDxfId="15">
      <calculatedColumnFormula>VLOOKUP(Admissions[[#This Row],[Department]],Departments!A:E,5,FALSE)</calculatedColumnFormula>
    </tableColumn>
    <tableColumn id="23" xr3:uid="{8C746963-4F8C-4E40-87AB-9808083BD03D}" name="Above Benchmark" dataDxfId="14">
      <calculatedColumnFormula>IF(K2&gt;T2,"Above Benchmark","Within Benchmark")</calculatedColumnFormula>
    </tableColumn>
    <tableColumn id="10" xr3:uid="{26626AE2-8E93-4086-9FBE-8546011EADBF}" name="Patients Age" dataDxfId="13">
      <calculatedColumnFormula>INT(YEARFRAC(E2,TODAY()))</calculatedColumnFormula>
    </tableColumn>
    <tableColumn id="16" xr3:uid="{1E88ABCD-9147-40E4-8285-97C0BB4B739B}" name="Age-group" dataDxfId="12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11"/>
    <tableColumn id="2" xr3:uid="{36E9D77F-D819-4D7F-82E0-3DB75C28DDF1}" name="Dept_ID" dataDxfId="10"/>
    <tableColumn id="3" xr3:uid="{C4B5F932-BB2C-4706-A80E-039FCF2772FA}" name="Department_Type" dataDxfId="9"/>
    <tableColumn id="4" xr3:uid="{4A45BBF1-1FE9-45A4-A9E9-8A80597EC9AE}" name="Head_Doctor" dataDxfId="8"/>
    <tableColumn id="5" xr3:uid="{AC70A2D8-7554-4ADF-9AD2-C63A72A99F4A}" name="Cost_Benchmark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2393661-69A4-44F0-BC22-DF3728B4D51A}" name="Table6" displayName="Table6" ref="S1:T6" totalsRowShown="0">
  <autoFilter ref="S1:T6" xr:uid="{6A058377-593E-402F-BA37-59CCAE0833DE}"/>
  <tableColumns count="2">
    <tableColumn id="1" xr3:uid="{ACF0FD17-4EB0-486D-BBE8-1DCB1054A7B1}" name="Department_Name">
      <calculatedColumnFormula>INDEX($P$2:$P$9,MATCH(T2,$Q$2:$Q$9,0))</calculatedColumnFormula>
    </tableColumn>
    <tableColumn id="2" xr3:uid="{6A15C59C-4F5A-4B23-97F1-55054D27C44C}" name="Readmission %" dataDxfId="5">
      <calculatedColumnFormula>LARGE($Q$2:$Q$9,ROWS(F$2:F2))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369EF2-A65F-444B-B660-35AD086140F2}" name="Table8" displayName="Table8" ref="B47:C52" totalsRowShown="0">
  <autoFilter ref="B47:C52" xr:uid="{F1D2DA85-C752-4B84-BB1E-15B60AEAF100}"/>
  <tableColumns count="2">
    <tableColumn id="1" xr3:uid="{4302202D-EEE1-4380-ABCC-0E5CDD581FDE}" name="Department Name" dataDxfId="1">
      <calculatedColumnFormula>Analysis!S2</calculatedColumnFormula>
    </tableColumn>
    <tableColumn id="2" xr3:uid="{49FEBD03-1B3C-471F-AA7C-005D6FA0C8F5}" name="Readmission %" dataDxfId="0">
      <calculatedColumnFormula>Analysis!T2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C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77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50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66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61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88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77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59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54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59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74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23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74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26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88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54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68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55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25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38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53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29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89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27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56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75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56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27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79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13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26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29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18</v>
      </c>
      <c r="W2403" s="1" t="str">
        <f ca="1">_xlfn.IFS(Admissions[[#This Row],[Patients Age]]&lt;18,"Paediatric",V2403&lt;40,"Young Adult",V2403&lt;65,"Adult",TRUE,"Senior")</f>
        <v>Young Adult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74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20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25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89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13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26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54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64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45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68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61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62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43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53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48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66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51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64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70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51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50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42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27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42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50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56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61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17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53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60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29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50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42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54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47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53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85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38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51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42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26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46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56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26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75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66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35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46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24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79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79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68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26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26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4" priority="6" operator="containsText" text="Missing">
      <formula>NOT(ISERROR(SEARCH("Missing",B2)))</formula>
    </cfRule>
  </conditionalFormatting>
  <conditionalFormatting sqref="O1:O1048576">
    <cfRule type="containsText" dxfId="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T32"/>
  <sheetViews>
    <sheetView topLeftCell="H1" workbookViewId="0">
      <selection activeCell="L24" sqref="L24"/>
    </sheetView>
  </sheetViews>
  <sheetFormatPr defaultRowHeight="15" x14ac:dyDescent="0.25"/>
  <cols>
    <col min="1" max="2" width="16.140625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  <col min="8" max="8" width="5.140625" style="7" customWidth="1"/>
    <col min="10" max="10" width="19.5703125" bestFit="1" customWidth="1"/>
    <col min="11" max="11" width="16.140625" bestFit="1" customWidth="1"/>
    <col min="12" max="13" width="14.42578125" bestFit="1" customWidth="1"/>
    <col min="14" max="14" width="5.85546875" style="7" customWidth="1"/>
    <col min="16" max="16" width="20.5703125" bestFit="1" customWidth="1"/>
    <col min="17" max="18" width="14.42578125" bestFit="1" customWidth="1"/>
    <col min="19" max="19" width="22" customWidth="1"/>
    <col min="20" max="20" width="16.42578125" customWidth="1"/>
  </cols>
  <sheetData>
    <row r="1" spans="1:20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J1" s="5" t="s">
        <v>1434</v>
      </c>
      <c r="K1" t="s">
        <v>1498</v>
      </c>
      <c r="L1" t="s">
        <v>1497</v>
      </c>
      <c r="P1" s="5" t="s">
        <v>1434</v>
      </c>
      <c r="Q1" t="s">
        <v>1501</v>
      </c>
      <c r="S1" t="s">
        <v>1434</v>
      </c>
      <c r="T1" t="s">
        <v>1501</v>
      </c>
    </row>
    <row r="2" spans="1:20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  <c r="J2" t="s">
        <v>35</v>
      </c>
      <c r="K2" s="6">
        <v>13584180</v>
      </c>
      <c r="L2" s="3">
        <v>5.7796771130104467</v>
      </c>
      <c r="P2" t="s">
        <v>35</v>
      </c>
      <c r="Q2" s="4">
        <v>0.20132953466286799</v>
      </c>
      <c r="S2" t="str">
        <f>INDEX($P$2:$P$9,MATCH(T2,$Q$2:$Q$9,0))</f>
        <v>Cardiology</v>
      </c>
      <c r="T2" s="8">
        <f>LARGE($Q$2:$Q$9,ROWS(F$2:F2))</f>
        <v>0.20132953466286799</v>
      </c>
    </row>
    <row r="3" spans="1:20" x14ac:dyDescent="0.25">
      <c r="J3" t="s">
        <v>15</v>
      </c>
      <c r="K3" s="6">
        <v>7251314</v>
      </c>
      <c r="L3" s="3">
        <v>2.4586538461538461</v>
      </c>
      <c r="P3" t="s">
        <v>15</v>
      </c>
      <c r="Q3" s="4">
        <v>0.1673076923076923</v>
      </c>
      <c r="S3" t="str">
        <f t="shared" ref="S3:S5" si="0">INDEX($P$2:$P$9,MATCH(T3,$Q$2:$Q$9,0))</f>
        <v>Emergency</v>
      </c>
      <c r="T3" s="8">
        <f>LARGE($Q$2:$Q$9,ROWS(F$2:F3))</f>
        <v>0.1673076923076923</v>
      </c>
    </row>
    <row r="4" spans="1:20" x14ac:dyDescent="0.25">
      <c r="J4" t="s">
        <v>66</v>
      </c>
      <c r="K4" s="6">
        <v>6313003</v>
      </c>
      <c r="L4" s="3">
        <v>4.115755627009646</v>
      </c>
      <c r="P4" t="s">
        <v>66</v>
      </c>
      <c r="Q4" s="4">
        <v>9.9678456591639875E-2</v>
      </c>
      <c r="S4" t="str">
        <f t="shared" si="0"/>
        <v>Oncology</v>
      </c>
      <c r="T4" s="8">
        <f>LARGE($Q$2:$Q$9,ROWS(F$2:F4))</f>
        <v>0.10857142857142857</v>
      </c>
    </row>
    <row r="5" spans="1:20" x14ac:dyDescent="0.25">
      <c r="J5" t="s">
        <v>41</v>
      </c>
      <c r="K5" s="6">
        <v>5725868</v>
      </c>
      <c r="L5" s="3">
        <v>5.1008849557522122</v>
      </c>
      <c r="P5" t="s">
        <v>41</v>
      </c>
      <c r="Q5" s="4">
        <v>0.10619469026548672</v>
      </c>
      <c r="S5" t="str">
        <f t="shared" si="0"/>
        <v>Neurology</v>
      </c>
      <c r="T5" s="8">
        <f>LARGE($Q$2:$Q$9,ROWS(F$2:F5))</f>
        <v>0.10619469026548672</v>
      </c>
    </row>
    <row r="6" spans="1:20" x14ac:dyDescent="0.25">
      <c r="J6" t="s">
        <v>21</v>
      </c>
      <c r="K6" s="6">
        <v>13801379</v>
      </c>
      <c r="L6" s="3">
        <v>7.940952380952381</v>
      </c>
      <c r="P6" t="s">
        <v>21</v>
      </c>
      <c r="Q6" s="4">
        <v>0.10857142857142857</v>
      </c>
      <c r="S6" t="str">
        <f>INDEX($P$2:$P$9,MATCH(T6,$Q$2:$Q$9,0))</f>
        <v>Surgery</v>
      </c>
      <c r="T6" s="8">
        <f>LARGE($Q$2:$Q$9,ROWS(F$2:F6))</f>
        <v>0.10421545667447307</v>
      </c>
    </row>
    <row r="7" spans="1:20" x14ac:dyDescent="0.25">
      <c r="J7" t="s">
        <v>51</v>
      </c>
      <c r="K7" s="6">
        <v>5506521</v>
      </c>
      <c r="L7" s="3">
        <v>5.5542521994134901</v>
      </c>
      <c r="P7" t="s">
        <v>51</v>
      </c>
      <c r="Q7" s="4">
        <v>0.10410557184750734</v>
      </c>
    </row>
    <row r="8" spans="1:20" x14ac:dyDescent="0.25">
      <c r="A8" s="5" t="s">
        <v>1434</v>
      </c>
      <c r="B8" t="s">
        <v>1501</v>
      </c>
      <c r="J8" t="s">
        <v>30</v>
      </c>
      <c r="K8" s="6">
        <v>3629213</v>
      </c>
      <c r="L8" s="3">
        <v>2.8483245149911816</v>
      </c>
      <c r="P8" t="s">
        <v>30</v>
      </c>
      <c r="Q8" s="4">
        <v>0.10405643738977072</v>
      </c>
    </row>
    <row r="9" spans="1:20" x14ac:dyDescent="0.25">
      <c r="A9" t="s">
        <v>66</v>
      </c>
      <c r="B9" s="4">
        <v>9.9678456591639875E-2</v>
      </c>
      <c r="J9" t="s">
        <v>26</v>
      </c>
      <c r="K9" s="6">
        <v>15142673</v>
      </c>
      <c r="L9" s="3">
        <v>6.8805620608899298</v>
      </c>
      <c r="P9" t="s">
        <v>26</v>
      </c>
      <c r="Q9" s="4">
        <v>0.10421545667447307</v>
      </c>
    </row>
    <row r="10" spans="1:20" x14ac:dyDescent="0.25">
      <c r="A10" t="s">
        <v>30</v>
      </c>
      <c r="B10" s="4">
        <v>0.10405643738977072</v>
      </c>
    </row>
    <row r="11" spans="1:20" x14ac:dyDescent="0.25">
      <c r="A11" t="s">
        <v>51</v>
      </c>
      <c r="B11" s="4">
        <v>0.10410557184750734</v>
      </c>
    </row>
    <row r="12" spans="1:20" x14ac:dyDescent="0.25">
      <c r="A12" t="s">
        <v>26</v>
      </c>
      <c r="B12" s="4">
        <v>0.10421545667447307</v>
      </c>
      <c r="J12" s="5" t="s">
        <v>1435</v>
      </c>
      <c r="K12" t="s">
        <v>1496</v>
      </c>
    </row>
    <row r="13" spans="1:20" x14ac:dyDescent="0.25">
      <c r="A13" t="s">
        <v>41</v>
      </c>
      <c r="B13" s="4">
        <v>0.10619469026548672</v>
      </c>
      <c r="J13" t="s">
        <v>15</v>
      </c>
      <c r="K13" s="3">
        <v>1040</v>
      </c>
    </row>
    <row r="14" spans="1:20" x14ac:dyDescent="0.25">
      <c r="A14" t="s">
        <v>21</v>
      </c>
      <c r="B14" s="4">
        <v>0.10857142857142857</v>
      </c>
      <c r="J14" t="s">
        <v>1438</v>
      </c>
      <c r="K14" s="3">
        <v>3679</v>
      </c>
    </row>
    <row r="15" spans="1:20" x14ac:dyDescent="0.25">
      <c r="A15" t="s">
        <v>15</v>
      </c>
      <c r="B15" s="4">
        <v>0.1673076923076923</v>
      </c>
      <c r="J15" t="s">
        <v>1439</v>
      </c>
      <c r="K15" s="3">
        <v>1189</v>
      </c>
    </row>
    <row r="16" spans="1:20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7"/>
  <tableParts count="1"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B47:C52"/>
  <sheetViews>
    <sheetView showGridLines="0" showRowColHeaders="0" tabSelected="1" topLeftCell="A4" workbookViewId="0">
      <selection activeCell="G46" sqref="G46"/>
    </sheetView>
  </sheetViews>
  <sheetFormatPr defaultRowHeight="15" x14ac:dyDescent="0.25"/>
  <cols>
    <col min="2" max="2" width="19" customWidth="1"/>
    <col min="3" max="3" width="14.7109375" customWidth="1"/>
    <col min="4" max="7" width="11" customWidth="1"/>
  </cols>
  <sheetData>
    <row r="47" spans="2:3" x14ac:dyDescent="0.25">
      <c r="B47" t="s">
        <v>1518</v>
      </c>
      <c r="C47" t="s">
        <v>1501</v>
      </c>
    </row>
    <row r="48" spans="2:3" x14ac:dyDescent="0.25">
      <c r="B48" t="str">
        <f>Analysis!S2</f>
        <v>Cardiology</v>
      </c>
      <c r="C48" s="9">
        <f>Analysis!T2</f>
        <v>0.20132953466286799</v>
      </c>
    </row>
    <row r="49" spans="2:3" x14ac:dyDescent="0.25">
      <c r="B49" t="str">
        <f>Analysis!S3</f>
        <v>Emergency</v>
      </c>
      <c r="C49" s="9">
        <f>Analysis!T3</f>
        <v>0.1673076923076923</v>
      </c>
    </row>
    <row r="50" spans="2:3" x14ac:dyDescent="0.25">
      <c r="B50" t="str">
        <f>Analysis!S4</f>
        <v>Oncology</v>
      </c>
      <c r="C50" s="9">
        <f>Analysis!T4</f>
        <v>0.10857142857142857</v>
      </c>
    </row>
    <row r="51" spans="2:3" x14ac:dyDescent="0.25">
      <c r="B51" t="str">
        <f>Analysis!S5</f>
        <v>Neurology</v>
      </c>
      <c r="C51" s="9">
        <f>Analysis!T5</f>
        <v>0.10619469026548672</v>
      </c>
    </row>
    <row r="52" spans="2:3" x14ac:dyDescent="0.25">
      <c r="B52" s="1" t="str">
        <f>Analysis!S6</f>
        <v>Surgery</v>
      </c>
      <c r="C52" s="9">
        <f>Analysis!T6</f>
        <v>0.10421545667447307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3E7F512C-E3D1-4D0A-B0D9-197578BD80C5}">
  <ds:schemaRefs/>
</ds:datastoreItem>
</file>

<file path=customXml/itemProps2.xml><?xml version="1.0" encoding="utf-8"?>
<ds:datastoreItem xmlns:ds="http://schemas.openxmlformats.org/officeDocument/2006/customXml" ds:itemID="{62A2BA6C-6E91-4D13-93E0-DD317F5FD220}">
  <ds:schemaRefs/>
</ds:datastoreItem>
</file>

<file path=customXml/itemProps3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8F0E617-7F3B-46DF-99E8-07C5F2F389B6}">
  <ds:schemaRefs/>
</ds:datastoreItem>
</file>

<file path=customXml/itemProps5.xml><?xml version="1.0" encoding="utf-8"?>
<ds:datastoreItem xmlns:ds="http://schemas.openxmlformats.org/officeDocument/2006/customXml" ds:itemID="{95325C6D-B075-482F-AD41-A7A0E8E149D7}">
  <ds:schemaRefs/>
</ds:datastoreItem>
</file>

<file path=customXml/itemProps6.xml><?xml version="1.0" encoding="utf-8"?>
<ds:datastoreItem xmlns:ds="http://schemas.openxmlformats.org/officeDocument/2006/customXml" ds:itemID="{D8540EE9-4FCE-4CF8-906E-A4E7B9FCB19F}">
  <ds:schemaRefs/>
</ds:datastoreItem>
</file>

<file path=customXml/itemProps7.xml><?xml version="1.0" encoding="utf-8"?>
<ds:datastoreItem xmlns:ds="http://schemas.openxmlformats.org/officeDocument/2006/customXml" ds:itemID="{3053BF9E-3D59-4155-82F4-5610AFC7CA5A}">
  <ds:schemaRefs/>
</ds:datastoreItem>
</file>

<file path=customXml/itemProps8.xml><?xml version="1.0" encoding="utf-8"?>
<ds:datastoreItem xmlns:ds="http://schemas.openxmlformats.org/officeDocument/2006/customXml" ds:itemID="{A3377745-DAA7-4677-B330-190FB49DA287}">
  <ds:schemaRefs/>
</ds:datastoreItem>
</file>

<file path=customXml/itemProps9.xml><?xml version="1.0" encoding="utf-8"?>
<ds:datastoreItem xmlns:ds="http://schemas.openxmlformats.org/officeDocument/2006/customXml" ds:itemID="{0FB7DEB0-5368-4712-A6A3-377D3F787452}">
  <ds:schemaRefs/>
</ds:datastoreItem>
</file>

<file path=customXml/itemProps10.xml><?xml version="1.0" encoding="utf-8"?>
<ds:datastoreItem xmlns:ds="http://schemas.openxmlformats.org/officeDocument/2006/customXml" ds:itemID="{43AE8225-3B98-47D3-AAD8-54F9B172C45C}">
  <ds:schemaRefs/>
</ds:datastoreItem>
</file>

<file path=customXml/itemProps11.xml><?xml version="1.0" encoding="utf-8"?>
<ds:datastoreItem xmlns:ds="http://schemas.openxmlformats.org/officeDocument/2006/customXml" ds:itemID="{8F23881C-0A4A-4953-A2D1-45B9A5FBF913}">
  <ds:schemaRefs/>
</ds:datastoreItem>
</file>

<file path=customXml/itemProps12.xml><?xml version="1.0" encoding="utf-8"?>
<ds:datastoreItem xmlns:ds="http://schemas.openxmlformats.org/officeDocument/2006/customXml" ds:itemID="{E2EA9795-B510-4006-8F94-786DB2BB37D8}">
  <ds:schemaRefs/>
</ds:datastoreItem>
</file>

<file path=customXml/itemProps13.xml><?xml version="1.0" encoding="utf-8"?>
<ds:datastoreItem xmlns:ds="http://schemas.openxmlformats.org/officeDocument/2006/customXml" ds:itemID="{3F1D3D12-E186-4AFA-AF00-551F4F7DF741}">
  <ds:schemaRefs/>
</ds:datastoreItem>
</file>

<file path=customXml/itemProps14.xml><?xml version="1.0" encoding="utf-8"?>
<ds:datastoreItem xmlns:ds="http://schemas.openxmlformats.org/officeDocument/2006/customXml" ds:itemID="{F7839A7F-4F4D-4A48-B085-3B9F5D89D4AF}">
  <ds:schemaRefs/>
</ds:datastoreItem>
</file>

<file path=customXml/itemProps15.xml><?xml version="1.0" encoding="utf-8"?>
<ds:datastoreItem xmlns:ds="http://schemas.openxmlformats.org/officeDocument/2006/customXml" ds:itemID="{999537DF-5229-43AE-955F-2863EA114488}">
  <ds:schemaRefs/>
</ds:datastoreItem>
</file>

<file path=customXml/itemProps16.xml><?xml version="1.0" encoding="utf-8"?>
<ds:datastoreItem xmlns:ds="http://schemas.openxmlformats.org/officeDocument/2006/customXml" ds:itemID="{D0CE0481-F8D3-46DA-82EB-AFAAF867C95D}">
  <ds:schemaRefs/>
</ds:datastoreItem>
</file>

<file path=customXml/itemProps17.xml><?xml version="1.0" encoding="utf-8"?>
<ds:datastoreItem xmlns:ds="http://schemas.openxmlformats.org/officeDocument/2006/customXml" ds:itemID="{F917ADEA-A456-44D3-BF56-A6C1ACC85D44}">
  <ds:schemaRefs/>
</ds:datastoreItem>
</file>

<file path=customXml/itemProps18.xml><?xml version="1.0" encoding="utf-8"?>
<ds:datastoreItem xmlns:ds="http://schemas.openxmlformats.org/officeDocument/2006/customXml" ds:itemID="{CE1FD601-43F9-4905-876E-8B1A07006A9F}">
  <ds:schemaRefs/>
</ds:datastoreItem>
</file>

<file path=customXml/itemProps19.xml><?xml version="1.0" encoding="utf-8"?>
<ds:datastoreItem xmlns:ds="http://schemas.openxmlformats.org/officeDocument/2006/customXml" ds:itemID="{DEA9F9A2-0C4A-4B93-91EE-CBE45FB824E2}">
  <ds:schemaRefs/>
</ds:datastoreItem>
</file>

<file path=customXml/itemProps20.xml><?xml version="1.0" encoding="utf-8"?>
<ds:datastoreItem xmlns:ds="http://schemas.openxmlformats.org/officeDocument/2006/customXml" ds:itemID="{5A450A8B-720F-4251-BC22-EF83C1FB6920}">
  <ds:schemaRefs/>
</ds:datastoreItem>
</file>

<file path=customXml/itemProps21.xml><?xml version="1.0" encoding="utf-8"?>
<ds:datastoreItem xmlns:ds="http://schemas.openxmlformats.org/officeDocument/2006/customXml" ds:itemID="{BDB28D0E-386D-4343-A5BB-21B79D90672E}">
  <ds:schemaRefs/>
</ds:datastoreItem>
</file>

<file path=customXml/itemProps22.xml><?xml version="1.0" encoding="utf-8"?>
<ds:datastoreItem xmlns:ds="http://schemas.openxmlformats.org/officeDocument/2006/customXml" ds:itemID="{D0E8325C-AC27-46BA-B0C4-E725EFFDE484}">
  <ds:schemaRefs/>
</ds:datastoreItem>
</file>

<file path=customXml/itemProps23.xml><?xml version="1.0" encoding="utf-8"?>
<ds:datastoreItem xmlns:ds="http://schemas.openxmlformats.org/officeDocument/2006/customXml" ds:itemID="{4361F139-D1AE-4AFD-8DD7-2B78009FE99D}">
  <ds:schemaRefs/>
</ds:datastoreItem>
</file>

<file path=customXml/itemProps24.xml><?xml version="1.0" encoding="utf-8"?>
<ds:datastoreItem xmlns:ds="http://schemas.openxmlformats.org/officeDocument/2006/customXml" ds:itemID="{D0DE42DD-68E8-41CF-89EE-877B512F7699}">
  <ds:schemaRefs/>
</ds:datastoreItem>
</file>

<file path=customXml/itemProps25.xml><?xml version="1.0" encoding="utf-8"?>
<ds:datastoreItem xmlns:ds="http://schemas.openxmlformats.org/officeDocument/2006/customXml" ds:itemID="{EE1A3CE8-2A0E-4AD5-A545-A9865DD51EA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2026-07-07T17:15:22Z</dcterms:modified>
</cp:coreProperties>
</file>