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E5EEDEA5-E67D-444C-A4D3-697AC77CAFF6}" xr6:coauthVersionLast="41" xr6:coauthVersionMax="41" xr10:uidLastSave="{00000000-0000-0000-0000-000000000000}"/>
  <bookViews>
    <workbookView xWindow="-120" yWindow="-120" windowWidth="20730" windowHeight="11040"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4534" r:id="rId5"/>
    <pivotCache cacheId="4535" r:id="rId6"/>
    <pivotCache cacheId="4536" r:id="rId7"/>
    <pivotCache cacheId="4537" r:id="rId8"/>
    <pivotCache cacheId="4538" r:id="rId9"/>
    <pivotCache cacheId="4539" r:id="rId10"/>
    <pivotCache cacheId="4540" r:id="rId11"/>
    <pivotCache cacheId="4541" r:id="rId12"/>
  </pivotCaches>
  <extLst>
    <ext xmlns:x14="http://schemas.microsoft.com/office/spreadsheetml/2009/9/main" uri="{876F7934-8845-4945-9796-88D515C7AA90}">
      <x14:pivotCaches>
        <pivotCache cacheId="4542"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U2" i="2" l="1"/>
  <c r="X6" i="1"/>
  <c r="Q12" i="1" l="1"/>
  <c r="T3" i="1" l="1"/>
  <c r="T4" i="1"/>
  <c r="T5" i="1"/>
  <c r="T6" i="1"/>
  <c r="T2" i="1"/>
  <c r="S6" i="1" l="1"/>
  <c r="S2" i="1"/>
  <c r="S3" i="1"/>
  <c r="S5" i="1"/>
  <c r="S4" i="1"/>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<sst xmlns="http://schemas.openxmlformats.org/spreadsheetml/2006/main" count="65166" uniqueCount="1520">
  <si>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</si>
  <si>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</si>
  <si>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</si>
  <si>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</si>
  <si>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</si>
  <si>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</si>
  <si>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</si>
  <si>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</si>
  <si>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</si>
  <si>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</si>
  <si>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</si>
  <si>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</si>
  <si>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</si>
  <si>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</si>
  <si>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</si>
  <si>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</si>
  <si>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</si>
  <si>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</si>
  <si>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</si>
  <si>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</si>
  <si>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</si>
  <si>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</si>
  <si>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</si>
  <si>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</si>
  <si>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</si>
  <si>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</si>
  <si>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</si>
  <si>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</si>
  <si>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</si>
  <si>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</si>
  <si>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</si>
  <si>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</si>
  <si>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</si>
  <si>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</si>
  <si>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</si>
  <si>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</si>
  <si>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</si>
  <si>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</si>
  <si>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</si>
  <si>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</si>
  <si>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</si>
  <si>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</si>
  <si>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</si>
  <si>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</si>
  <si>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</si>
  <si>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</si>
  <si>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</si>
  <si>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</si>
  <si>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</si>
  <si>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</si>
  <si>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</si>
  <si>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</si>
  <si>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</si>
  <si>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</si>
  <si>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</si>
  <si>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</si>
  <si>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</si>
  <si>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</si>
  <si>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</si>
  <si>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</si>
  <si>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</si>
  <si>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</si>
  <si>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</si>
  <si>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</si>
  <si>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</si>
  <si>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</si>
  <si>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</si>
  <si>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</si>
  <si>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</si>
  <si>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</si>
  <si>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</si>
  <si>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</si>
  <si>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</si>
  <si>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</si>
  <si>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</si>
  <si>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</si>
  <si>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</si>
  <si>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</si>
  <si>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</si>
  <si>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</si>
  <si>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</si>
  <si>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</si>
  <si>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</si>
  <si>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</si>
  <si>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</si>
  <si>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</si>
  <si>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</si>
  <si>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</si>
  <si>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</si>
  <si>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</si>
  <si>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</si>
  <si>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</si>
  <si>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</si>
  <si>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</si>
  <si>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</si>
  <si>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</si>
  <si>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</si>
  <si>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</si>
  <si>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</si>
  <si>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</si>
  <si>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</si>
  <si>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</si>
  <si>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</si>
  <si>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</si>
  <si>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</si>
  <si>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</si>
  <si>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</si>
  <si>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</si>
  <si>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</si>
  <si>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</si>
  <si>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</si>
  <si>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</si>
  <si>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</si>
  <si>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</si>
  <si>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</si>
  <si>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</si>
  <si>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</si>
  <si>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</si>
  <si>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</si>
  <si>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</si>
  <si>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</si>
  <si>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</si>
  <si>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</si>
  <si>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</si>
  <si>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</si>
  <si>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</si>
  <si>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</si>
  <si>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</si>
  <si>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</si>
  <si>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</si>
  <si>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</si>
  <si>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</si>
  <si>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</si>
  <si>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</si>
  <si>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</si>
  <si>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</si>
  <si>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</si>
  <si>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</si>
  <si>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</si>
  <si>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</si>
  <si>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</si>
  <si>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</si>
  <si>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</si>
  <si>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</si>
  <si>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</si>
  <si>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</si>
  <si>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</si>
  <si>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</si>
  <si>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</si>
  <si>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</si>
  <si>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</si>
  <si>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</si>
  <si>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</si>
  <si>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</si>
  <si>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</si>
  <si>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</si>
  <si>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</si>
  <si>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</si>
  <si>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</si>
  <si>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</si>
  <si>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</si>
  <si>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</si>
  <si>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</si>
  <si>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</si>
  <si>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</si>
  <si>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</si>
  <si>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</si>
  <si>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</si>
  <si>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</si>
  <si>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</si>
  <si>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</si>
  <si>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</si>
  <si>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</si>
  <si>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</si>
  <si>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</si>
  <si>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</si>
  <si>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</si>
  <si>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</si>
  <si>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</si>
  <si>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</si>
  <si>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</si>
  <si>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</si>
  <si>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</si>
  <si>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</si>
  <si>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</si>
  <si>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</si>
  <si>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</si>
  <si>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</si>
  <si>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</si>
  <si>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</si>
  <si>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</si>
  <si>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</si>
  <si>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</si>
  <si>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</si>
  <si>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</si>
  <si>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</si>
  <si>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</si>
  <si>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</si>
  <si>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</si>
  <si>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</si>
  <si>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</si>
  <si>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</si>
  <si>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</si>
  <si>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</si>
  <si>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</si>
  <si>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</si>
  <si>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</si>
  <si>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</si>
  <si>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</si>
  <si>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</si>
  <si>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</si>
  <si>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</si>
  <si>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</si>
  <si>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</si>
  <si>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</si>
  <si>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</si>
  <si>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</si>
  <si>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</si>
  <si>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</si>
  <si>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</si>
  <si>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</si>
  <si>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</si>
  <si>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</si>
  <si>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</si>
  <si>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</si>
  <si>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</si>
  <si>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</si>
  <si>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</si>
  <si>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</si>
  <si>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</si>
  <si>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</si>
  <si>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</si>
  <si>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</si>
  <si>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</si>
  <si>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</si>
  <si>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</si>
  <si>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</si>
  <si>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</si>
  <si>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</si>
  <si>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</si>
  <si>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</si>
  <si>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</si>
  <si>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</si>
  <si>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</si>
  <si>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</si>
  <si>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</si>
  <si>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</si>
  <si>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</si>
  <si>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</si>
  <si>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</si>
  <si>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</si>
  <si>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</si>
  <si>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</si>
  <si>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</si>
  <si>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</si>
  <si>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</si>
  <si>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</si>
  <si>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</si>
  <si>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</si>
  <si>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</si>
  <si>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</si>
  <si>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</si>
  <si>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</si>
  <si>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</si>
  <si>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</si>
  <si>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</si>
  <si>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</si>
  <si>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</si>
  <si>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</si>
  <si>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</si>
  <si>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</si>
  <si>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</si>
  <si>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</si>
  <si>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</si>
  <si>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</si>
  <si>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</si>
  <si>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</si>
  <si>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</si>
  <si>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</si>
  <si>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</si>
  <si>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</si>
  <si>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</si>
  <si>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</si>
  <si>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</si>
  <si>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</si>
  <si>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</si>
  <si>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</si>
  <si>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</si>
  <si>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</si>
  <si>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</si>
  <si>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</si>
  <si>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</si>
  <si>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</si>
  <si>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</si>
  <si>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</si>
  <si>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</si>
  <si>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</si>
  <si>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</si>
  <si>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</si>
  <si>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</si>
  <si>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</si>
  <si>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</si>
  <si>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</si>
  <si>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</si>
  <si>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</si>
  <si>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</si>
  <si>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</si>
  <si>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</si>
  <si>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</si>
  <si>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</si>
  <si>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</si>
  <si>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</si>
  <si>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</si>
  <si>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</si>
  <si>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</si>
  <si>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</si>
  <si>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</si>
  <si>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</si>
  <si>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</si>
  <si>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</si>
  <si>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</si>
  <si>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</si>
  <si>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</si>
  <si>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</si>
  <si>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</si>
  <si>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</si>
  <si>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</si>
  <si>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</si>
  <si>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</si>
  <si>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</si>
  <si>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</si>
  <si>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</si>
  <si>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</si>
  <si>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</si>
  <si>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</si>
  <si>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</si>
  <si>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</si>
  <si>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</si>
  <si>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</si>
  <si>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</si>
  <si>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</si>
  <si>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</si>
  <si>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</si>
  <si>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</si>
  <si>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</si>
  <si>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</si>
  <si>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</si>
  <si>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</si>
  <si>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</si>
  <si>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</si>
  <si>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</si>
  <si>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</si>
  <si>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</si>
  <si>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</si>
  <si>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</si>
  <si>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</si>
  <si>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</si>
  <si>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</si>
  <si>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</si>
  <si>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</si>
  <si>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</si>
  <si>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</si>
  <si>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</si>
  <si>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</si>
  <si>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</si>
  <si>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</si>
  <si>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</si>
  <si>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</si>
  <si>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</si>
  <si>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</si>
  <si>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</si>
  <si>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</si>
  <si>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</si>
  <si>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</si>
  <si>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</si>
  <si>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</si>
  <si>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</si>
  <si>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</si>
  <si>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</si>
  <si>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</si>
  <si>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</si>
  <si>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</si>
  <si>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</si>
  <si>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</si>
  <si>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</si>
  <si>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</si>
  <si>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</si>
  <si>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</si>
  <si>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</si>
  <si>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</si>
  <si>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</si>
  <si>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</si>
  <si>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</si>
  <si>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</si>
  <si>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</si>
  <si>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</si>
  <si>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</si>
  <si>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</si>
  <si>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</si>
  <si>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</si>
  <si>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</si>
  <si>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</si>
  <si>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</si>
  <si>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</si>
  <si>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</si>
  <si>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</si>
  <si>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</si>
  <si>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</si>
  <si>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</si>
  <si>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</si>
  <si>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</si>
  <si>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</si>
  <si>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</si>
  <si>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</si>
  <si>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</si>
  <si>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</si>
  <si>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</si>
  <si>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</si>
  <si>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</si>
  <si>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</si>
  <si>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</si>
  <si>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</si>
  <si>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</si>
  <si>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</si>
  <si>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</si>
  <si>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</si>
  <si>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</si>
  <si>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</si>
  <si>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</si>
  <si>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</si>
  <si>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</si>
  <si>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</si>
  <si>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</si>
  <si>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</si>
  <si>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</si>
  <si>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</si>
  <si>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</si>
  <si>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</si>
  <si>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</si>
  <si>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</si>
  <si>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</si>
  <si>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</si>
  <si>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</si>
  <si>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</si>
  <si>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</si>
  <si>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</si>
  <si>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</si>
  <si>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</si>
  <si>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</si>
  <si>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</si>
  <si>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</si>
  <si>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</si>
  <si>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</si>
  <si>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</si>
  <si>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</si>
  <si>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</si>
  <si>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</si>
  <si>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</si>
  <si>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</si>
  <si>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</si>
  <si>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</si>
  <si>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</si>
  <si>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</si>
  <si>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</si>
  <si>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</si>
  <si>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</si>
  <si>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</si>
  <si>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</si>
  <si>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</si>
  <si>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</si>
  <si>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</si>
  <si>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</si>
  <si>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</si>
  <si>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</si>
  <si>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</si>
  <si>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</si>
  <si>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</si>
  <si>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</si>
  <si>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</si>
  <si>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</si>
  <si>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</si>
  <si>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</si>
  <si>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</si>
  <si>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</si>
  <si>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</si>
  <si>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</si>
  <si>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</si>
  <si>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</si>
  <si>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</si>
  <si>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</si>
  <si>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</si>
  <si>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</si>
  <si>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</si>
  <si>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</si>
  <si>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</si>
  <si>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</si>
  <si>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</si>
  <si>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</si>
  <si>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</si>
  <si>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</si>
  <si>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</si>
  <si>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</si>
  <si>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</si>
  <si>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</si>
  <si>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</si>
  <si>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</si>
  <si>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</si>
  <si>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</si>
  <si>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</si>
  <si>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</si>
  <si>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</si>
  <si>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</si>
  <si>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</si>
  <si>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</si>
  <si>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</si>
  <si>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</si>
  <si>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</si>
  <si>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</si>
  <si>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</si>
  <si>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</si>
  <si>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</si>
  <si>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</si>
  <si>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</si>
  <si>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</si>
  <si>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</si>
  <si>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</si>
  <si>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</si>
  <si>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</si>
  <si>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</si>
  <si>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</si>
  <si>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</si>
  <si>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</si>
  <si>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</si>
  <si>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</si>
  <si>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</si>
  <si>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</si>
  <si>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</si>
  <si>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</si>
  <si>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</si>
  <si>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</si>
  <si>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</si>
  <si>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</si>
  <si>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</si>
  <si>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</si>
  <si>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</si>
  <si>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</si>
  <si>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</si>
  <si>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</si>
  <si>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</si>
  <si>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</si>
  <si>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</si>
  <si>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</si>
  <si>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</si>
  <si>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</si>
  <si>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</si>
  <si>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</si>
  <si>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</si>
  <si>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</si>
  <si>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</si>
  <si>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</si>
  <si>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</si>
  <si>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</si>
  <si>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</si>
  <si>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</si>
  <si>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</si>
  <si>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</si>
  <si>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</si>
  <si>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</si>
  <si>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</si>
  <si>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</si>
  <si>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</si>
  <si>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</si>
  <si>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</si>
  <si>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</si>
  <si>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</si>
  <si>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</si>
  <si>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</si>
  <si>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</si>
  <si>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</si>
  <si>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</si>
  <si>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</si>
  <si>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</si>
  <si>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</si>
  <si>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</si>
  <si>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</si>
  <si>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</si>
  <si>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</si>
  <si>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</si>
  <si>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</si>
  <si>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</si>
  <si>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</si>
  <si>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</si>
  <si>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</si>
  <si>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</si>
  <si>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</si>
  <si>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</si>
  <si>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</si>
  <si>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</si>
  <si>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</si>
  <si>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</si>
  <si>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</si>
  <si>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</si>
  <si>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</si>
  <si>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</si>
  <si>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</si>
  <si>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</si>
  <si>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</si>
  <si>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</si>
  <si>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</si>
  <si>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</si>
  <si>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</si>
  <si>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</si>
  <si>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</si>
  <si>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</si>
  <si>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</si>
  <si>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</si>
  <si>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</si>
  <si>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</si>
  <si>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</si>
  <si>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</si>
  <si>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</si>
  <si>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</si>
  <si>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</si>
  <si>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</si>
  <si>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</si>
  <si>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</si>
  <si>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</si>
  <si>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</si>
  <si>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</si>
  <si>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</si>
  <si>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</si>
  <si>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</si>
  <si>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</si>
  <si>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</si>
  <si>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</si>
  <si>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</si>
  <si>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</si>
  <si>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</si>
  <si>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</si>
  <si>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</si>
  <si>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</si>
  <si>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</si>
  <si>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</si>
  <si>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</si>
  <si>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</si>
  <si>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</si>
  <si>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</si>
  <si>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</si>
  <si>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</si>
  <si>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</si>
  <si>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</si>
  <si>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</si>
  <si>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</si>
  <si>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</si>
  <si>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</si>
  <si>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</si>
  <si>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</si>
  <si>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</si>
  <si>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</si>
  <si>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</si>
  <si>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</si>
  <si>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</si>
  <si>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</si>
  <si>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</si>
  <si>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</si>
  <si>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</si>
  <si>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</si>
  <si>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</si>
  <si>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</si>
  <si>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</si>
  <si>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</si>
  <si>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</si>
  <si>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</si>
  <si>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</si>
  <si>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</si>
  <si>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</si>
  <si>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</si>
  <si>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</si>
  <si>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</si>
  <si>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</si>
  <si>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</si>
  <si>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</si>
  <si>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</si>
  <si>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</si>
  <si>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</si>
  <si>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</si>
  <si>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</si>
  <si>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</si>
  <si>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</si>
  <si>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</si>
  <si>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</si>
  <si>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</si>
  <si>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</si>
  <si>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</si>
  <si>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</si>
  <si>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</si>
  <si>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</si>
  <si>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</si>
  <si>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</si>
  <si>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</si>
  <si>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</si>
  <si>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</si>
  <si>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</si>
  <si>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</si>
  <si>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</si>
  <si>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</si>
  <si>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</si>
  <si>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</si>
  <si>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</si>
  <si>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</si>
  <si>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</si>
  <si>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</si>
  <si>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</si>
  <si>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</si>
  <si>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</si>
  <si>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</si>
  <si>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</si>
  <si>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</si>
  <si>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</si>
  <si>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</si>
  <si>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</si>
  <si>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</si>
  <si>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</si>
  <si>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</si>
  <si>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</si>
  <si>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</si>
  <si>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</si>
  <si>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</si>
  <si>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</si>
  <si>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</si>
  <si>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</si>
  <si>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</si>
  <si>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</si>
  <si>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</si>
  <si>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</si>
  <si>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</si>
  <si>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</si>
  <si>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</si>
  <si>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</si>
  <si>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</si>
  <si>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</si>
  <si>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</si>
  <si>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</si>
  <si>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</si>
  <si>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</si>
  <si>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</si>
  <si>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</si>
  <si>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</si>
  <si>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</si>
  <si>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</si>
  <si>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</si>
  <si>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</si>
  <si>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</si>
  <si>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</si>
  <si>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</si>
  <si>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</si>
  <si>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</si>
  <si>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</si>
  <si>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</si>
  <si>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</si>
  <si>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</si>
  <si>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</si>
  <si>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</si>
  <si>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</si>
  <si>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</si>
  <si>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</si>
  <si>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</si>
  <si>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</si>
  <si>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</si>
  <si>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</si>
  <si>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</si>
  <si>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</si>
  <si>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</si>
  <si>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</si>
  <si>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</si>
  <si>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</si>
  <si>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</si>
  <si>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</si>
  <si>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</si>
  <si>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</si>
  <si>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</si>
  <si>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</si>
  <si>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</si>
  <si>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</si>
  <si>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</si>
  <si>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</si>
  <si>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</si>
  <si>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</si>
  <si>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</si>
  <si>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</si>
  <si>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</si>
  <si>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</si>
  <si>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</si>
  <si>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</si>
  <si>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</si>
  <si>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</si>
  <si>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</si>
  <si>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</si>
  <si>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</si>
  <si>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</si>
  <si>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</si>
  <si>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</si>
  <si>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</si>
  <si>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</si>
  <si>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</si>
  <si>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</si>
  <si>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</si>
  <si>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</si>
  <si>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</si>
  <si>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</si>
  <si>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</si>
  <si>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</si>
  <si>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</si>
  <si>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</si>
  <si>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</si>
  <si>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</si>
  <si>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</si>
  <si>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</si>
  <si>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</si>
  <si>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</si>
  <si>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</si>
  <si>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</si>
  <si>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</si>
  <si>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</si>
  <si>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</si>
  <si>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</si>
  <si>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</si>
  <si>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</si>
  <si>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</si>
  <si>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</si>
  <si>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</si>
  <si>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</si>
  <si>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</si>
  <si>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</si>
  <si>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</si>
  <si>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</si>
  <si>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</si>
  <si>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</si>
  <si>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</si>
  <si>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</si>
  <si>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</si>
  <si>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</si>
  <si>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</si>
  <si>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</si>
  <si>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</si>
  <si>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</si>
  <si>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</si>
  <si>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</si>
  <si>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</si>
  <si>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</si>
  <si>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</si>
  <si>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</si>
  <si>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</si>
  <si>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</si>
  <si>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</si>
  <si>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</si>
  <si>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</si>
  <si>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</si>
  <si>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</si>
  <si>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</si>
  <si>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</si>
  <si>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</si>
  <si>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</si>
  <si>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</si>
  <si>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</si>
  <si>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</si>
  <si>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</si>
  <si>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</si>
  <si>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</si>
  <si>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</si>
  <si>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</si>
  <si>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</si>
  <si>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</si>
  <si>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</si>
  <si>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</si>
  <si>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</si>
  <si>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</si>
  <si>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</si>
  <si>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</si>
  <si>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</si>
  <si>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</si>
  <si>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</si>
  <si>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</si>
  <si>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</si>
  <si>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</si>
  <si>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</si>
  <si>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</si>
  <si>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</si>
  <si>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</si>
  <si>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</si>
  <si>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</si>
  <si>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</si>
  <si>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</si>
  <si>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</si>
  <si>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</si>
  <si>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</si>
  <si>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</si>
  <si>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</si>
  <si>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</si>
  <si>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</si>
  <si>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</si>
  <si>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</si>
  <si>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</si>
  <si>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</si>
  <si>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</si>
  <si>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</si>
  <si>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</si>
  <si>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</si>
  <si>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</si>
  <si>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</si>
  <si>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</si>
  <si>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</si>
  <si>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</si>
  <si>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</si>
  <si>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</si>
  <si>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</si>
  <si>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</si>
  <si>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</si>
  <si>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</si>
  <si>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</si>
  <si>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</si>
  <si>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</si>
  <si>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</si>
  <si>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</si>
  <si>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</si>
  <si>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</si>
  <si>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</si>
  <si>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</si>
  <si>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</si>
  <si>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</si>
  <si>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</si>
  <si>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</si>
  <si>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</si>
  <si>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</si>
  <si>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</si>
  <si>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</si>
  <si>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</si>
  <si>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</si>
  <si>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</si>
  <si>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</si>
  <si>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</si>
  <si>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</si>
  <si>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</si>
  <si>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</si>
  <si>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</si>
  <si>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</si>
  <si>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</si>
  <si>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</si>
  <si>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</si>
  <si>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</si>
  <si>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</si>
  <si>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</si>
  <si>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</si>
  <si>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</si>
  <si>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</si>
  <si>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</si>
  <si>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</si>
  <si>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</si>
  <si>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</si>
  <si>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</si>
  <si>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</si>
  <si>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</si>
  <si>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</si>
  <si>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</si>
  <si>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</si>
  <si>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</si>
  <si>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</si>
  <si>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</si>
  <si>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</si>
  <si>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</si>
  <si>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</si>
  <si>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</si>
  <si>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</si>
  <si>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</si>
  <si>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</si>
  <si>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</si>
  <si>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</si>
  <si>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</si>
  <si>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</si>
  <si>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</si>
  <si>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</si>
  <si>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</si>
  <si>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</si>
  <si>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</si>
  <si>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</si>
  <si>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</si>
  <si>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</si>
  <si>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</si>
  <si>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</si>
  <si>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</si>
  <si>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</si>
  <si>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</si>
  <si>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</si>
  <si>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</si>
  <si>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</si>
  <si>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</si>
  <si>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</si>
  <si>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</si>
  <si>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</si>
  <si>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</si>
  <si>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</si>
  <si>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</si>
  <si>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</si>
  <si>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</si>
  <si>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</si>
  <si>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</si>
  <si>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</si>
  <si>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</si>
  <si>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</si>
  <si>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</si>
  <si>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</si>
  <si>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</si>
  <si>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</si>
  <si>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</si>
  <si>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</si>
  <si>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</si>
  <si>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</si>
  <si>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</si>
  <si>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</si>
  <si>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</si>
  <si>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</si>
  <si>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</si>
  <si>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</si>
  <si>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</si>
  <si>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</si>
  <si>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</si>
  <si>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</si>
  <si>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</si>
  <si>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</si>
  <si>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</si>
  <si>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</si>
  <si>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</si>
  <si>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</si>
  <si>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</si>
  <si>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</si>
  <si>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</si>
  <si>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</si>
  <si>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</si>
  <si>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</si>
  <si>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</si>
  <si>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</si>
  <si>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</si>
  <si>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</si>
  <si>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</si>
  <si>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</si>
  <si>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</si>
  <si>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</si>
  <si>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</si>
  <si>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</si>
  <si>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</si>
  <si>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</si>
  <si>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</si>
  <si>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</si>
  <si>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</si>
  <si>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</si>
  <si>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</si>
  <si>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</si>
  <si>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</si>
  <si>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</si>
  <si>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</si>
  <si>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</si>
  <si>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</si>
  <si>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</si>
  <si>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</si>
  <si>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</si>
  <si>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</si>
  <si>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</si>
  <si>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</si>
  <si>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</si>
  <si>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</si>
  <si>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</si>
  <si>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</si>
  <si>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</si>
  <si>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</si>
  <si>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</si>
  <si>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</si>
  <si>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</si>
  <si>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</si>
  <si>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</si>
  <si>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</si>
  <si>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</si>
  <si>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</si>
  <si>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</si>
  <si>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</si>
  <si>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</si>
  <si>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</si>
  <si>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</si>
  <si>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</si>
  <si>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</si>
  <si>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</si>
  <si>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</si>
  <si>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</si>
  <si>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</si>
  <si>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</si>
  <si>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</si>
  <si>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</si>
  <si>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</si>
  <si>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</si>
  <si>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</si>
  <si>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</si>
  <si>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</si>
  <si>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</si>
  <si>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</si>
  <si>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</si>
  <si>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</si>
  <si>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</si>
  <si>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</si>
  <si>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</si>
  <si>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</si>
  <si>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</si>
  <si>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</si>
  <si>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</si>
  <si>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</si>
  <si>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</si>
  <si>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</si>
  <si>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</si>
  <si>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</si>
  <si>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</si>
  <si>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</si>
  <si>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</si>
  <si>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</si>
  <si>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</si>
  <si>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</si>
  <si>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</si>
  <si>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</si>
  <si>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</si>
  <si>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</si>
  <si>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</si>
  <si>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</si>
  <si>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</si>
  <si>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</si>
  <si>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</si>
  <si>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</si>
  <si>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</si>
  <si>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</si>
  <si>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</si>
  <si>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</si>
  <si>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</si>
  <si>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</si>
  <si>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</si>
  <si>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</si>
  <si>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</si>
  <si>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</si>
  <si>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</si>
  <si>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</si>
  <si>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</si>
  <si>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</si>
  <si>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</si>
  <si>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</si>
  <si>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</si>
  <si>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</si>
  <si>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</si>
  <si>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</si>
  <si>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</si>
  <si>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</si>
  <si>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</si>
  <si>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</si>
  <si>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</si>
  <si>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</si>
  <si>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</si>
  <si>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</si>
  <si>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</si>
  <si>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</si>
  <si>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</si>
  <si>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</si>
  <si>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</si>
  <si>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</si>
  <si>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</si>
  <si>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</si>
  <si>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</si>
  <si>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</si>
  <si>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</si>
  <si>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</si>
  <si>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</si>
  <si>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</si>
  <si>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</si>
  <si>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</si>
  <si>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</si>
  <si>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</si>
  <si>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</si>
  <si>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</si>
  <si>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</si>
  <si>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</si>
  <si>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</si>
  <si>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</si>
  <si>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</si>
  <si>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</si>
  <si>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</si>
  <si>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</si>
  <si>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</si>
  <si>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</si>
  <si>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</si>
  <si>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</si>
  <si>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</si>
  <si>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</si>
  <si>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</si>
  <si>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</si>
  <si>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</si>
  <si>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</si>
  <si>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</si>
  <si>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</si>
  <si>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</si>
  <si>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</si>
  <si>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</si>
  <si>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</si>
  <si>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</si>
  <si>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</si>
  <si>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</si>
  <si>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</si>
  <si>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</si>
  <si>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</si>
  <si>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</si>
  <si>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</si>
  <si>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</si>
  <si>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</si>
  <si>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</si>
  <si>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</si>
  <si>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</si>
  <si>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</si>
  <si>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</si>
  <si>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</si>
  <si>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</si>
  <si>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</si>
  <si>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</si>
  <si>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</si>
  <si>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</si>
  <si>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</si>
  <si>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</si>
  <si>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</si>
  <si>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</si>
  <si>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</si>
  <si>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</si>
  <si>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</si>
  <si>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</si>
  <si>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</si>
  <si>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</si>
  <si>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</si>
  <si>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</si>
  <si>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</si>
  <si>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</si>
  <si>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</si>
  <si>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</si>
  <si>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</si>
  <si>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</si>
  <si>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</si>
  <si>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</si>
  <si>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</si>
  <si>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</si>
  <si>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</si>
  <si>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</si>
  <si>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</si>
  <si>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</si>
  <si>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</si>
  <si>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</si>
  <si>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</si>
  <si>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</si>
  <si>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</si>
  <si>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</si>
  <si>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</si>
  <si>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</si>
  <si>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</si>
  <si>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</si>
  <si>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</si>
  <si>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</si>
  <si>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</si>
  <si>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</si>
  <si>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</si>
  <si>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</si>
  <si>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</si>
  <si>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</si>
  <si>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</si>
  <si>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</si>
  <si>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</si>
  <si>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</si>
  <si>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</si>
  <si>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</si>
  <si>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</si>
  <si>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</si>
  <si>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</si>
  <si>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</si>
  <si>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</si>
  <si>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</si>
  <si>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</si>
  <si>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</si>
  <si>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</si>
  <si>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</si>
  <si>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</si>
  <si>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</si>
  <si>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</si>
  <si>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</si>
  <si>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</si>
  <si>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</si>
  <si>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</si>
  <si>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</si>
  <si>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</si>
  <si>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</si>
  <si>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</si>
  <si>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</si>
  <si>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</si>
  <si>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</si>
  <si>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</si>
  <si>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</si>
  <si>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</si>
  <si>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</si>
  <si>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</si>
  <si>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</si>
  <si>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</si>
  <si>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</si>
  <si>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</si>
  <si>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</si>
  <si>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</si>
  <si>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</si>
  <si>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</si>
  <si>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</si>
  <si>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</si>
  <si>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</si>
  <si>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</si>
  <si>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</si>
  <si>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</si>
  <si>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</si>
  <si>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</si>
  <si>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</si>
  <si>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</si>
  <si>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</si>
  <si>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</si>
  <si>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</si>
  <si>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</si>
  <si>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</si>
  <si>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</si>
  <si>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</si>
  <si>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</si>
  <si>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</si>
  <si>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</si>
  <si>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</si>
  <si>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</si>
  <si>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</si>
  <si>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</si>
  <si>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</si>
  <si>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</si>
  <si>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</si>
  <si>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</si>
  <si>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</si>
  <si>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</si>
  <si>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</si>
  <si>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</si>
  <si>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</si>
  <si>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</si>
  <si>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</si>
  <si>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</si>
  <si>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</si>
  <si>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</si>
  <si>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</si>
  <si>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</si>
  <si>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</si>
  <si>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</si>
  <si>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</si>
  <si>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</si>
  <si>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</si>
  <si>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</si>
  <si>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</si>
  <si>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</si>
  <si>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</si>
  <si>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</si>
  <si>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</si>
  <si>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</si>
  <si>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</si>
  <si>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</si>
  <si>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</si>
  <si>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</si>
  <si>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</si>
  <si>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</si>
  <si>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</si>
  <si>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</si>
  <si>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</si>
  <si>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</si>
  <si>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</si>
  <si>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</si>
  <si>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</si>
  <si>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</si>
  <si>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</si>
  <si>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</si>
  <si>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</si>
  <si>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</si>
  <si>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</si>
  <si>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</si>
  <si>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</si>
  <si>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</si>
  <si>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</si>
  <si>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</si>
  <si>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</si>
  <si>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</si>
  <si>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</si>
  <si>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</si>
  <si>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</si>
  <si>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</si>
  <si>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</si>
  <si>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</si>
  <si>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</si>
  <si>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</si>
  <si>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</si>
  <si>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</si>
  <si>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</si>
  <si>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</si>
  <si>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</si>
  <si>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</si>
  <si>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</si>
  <si>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</si>
  <si>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</si>
  <si>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</si>
  <si>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</si>
  <si>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</si>
  <si>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</si>
  <si>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</si>
  <si>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</si>
  <si>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</si>
  <si>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</si>
  <si>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</si>
  <si>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</si>
  <si>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</si>
  <si>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</si>
  <si>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</si>
  <si>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</si>
  <si>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</si>
  <si>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</si>
  <si>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</si>
  <si>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</si>
  <si>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</si>
  <si>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</si>
  <si>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</si>
  <si>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</si>
  <si>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</si>
  <si>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</si>
  <si>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</si>
  <si>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</si>
  <si>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</si>
  <si>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</si>
  <si>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</si>
  <si>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</si>
  <si>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</si>
  <si>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</si>
  <si>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</si>
  <si>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</si>
  <si>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</si>
  <si>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</si>
  <si>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</si>
  <si>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</si>
  <si>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</si>
  <si>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</si>
  <si>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</si>
  <si>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</si>
  <si>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</si>
  <si>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</si>
  <si>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</si>
  <si>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</si>
  <si>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</si>
  <si>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</si>
  <si>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</si>
  <si>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</si>
  <si>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</si>
  <si>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</si>
  <si>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</si>
  <si>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</si>
  <si>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</si>
  <si>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</si>
  <si>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</si>
  <si>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</si>
  <si>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</si>
  <si>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</si>
  <si>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</si>
  <si>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</si>
  <si>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</si>
  <si>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</si>
  <si>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</si>
  <si>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</si>
  <si>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</si>
  <si>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</si>
  <si>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</si>
  <si>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</si>
  <si>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</si>
  <si>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</si>
  <si>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</si>
  <si>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</si>
  <si>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</si>
  <si>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</si>
  <si>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</si>
  <si>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</si>
  <si>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</si>
  <si>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</si>
  <si>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</si>
  <si>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</si>
  <si>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</si>
  <si>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</si>
  <si>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</si>
  <si>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</si>
  <si>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</si>
  <si>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</si>
  <si>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</si>
  <si>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</si>
  <si>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</si>
  <si>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</si>
  <si>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</si>
  <si>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</si>
  <si>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</si>
  <si>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</si>
  <si>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</si>
  <si>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</si>
  <si>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</si>
  <si>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</si>
  <si>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Dec</t>
  </si>
  <si>
    <t>Feb</t>
  </si>
  <si>
    <t>Jan</t>
  </si>
  <si>
    <t>Jul</t>
  </si>
  <si>
    <t>Jun</t>
  </si>
  <si>
    <t>Mar</t>
  </si>
  <si>
    <t>Nov</t>
  </si>
  <si>
    <t>Oct</t>
  </si>
  <si>
    <t>Sep</t>
  </si>
  <si>
    <t>DATE</t>
  </si>
  <si>
    <t>Difference</t>
  </si>
  <si>
    <t>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</si>
</sst>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cellXfs>
  <cellStyles count="1">
    <cellStyle name="Normal" xfId="0" builtinId="0"/>
  </cellStyles>
  <dxfs count="29">
    <dxf>
      <fill>
        <patternFill>
          <bgColor rgb="FFFF7F7F"/>
        </patternFill>
      </fill>
    </dxf>
    <dxf>
      <fill>
        <patternFill>
          <bgColor rgb="FF7030A0"/>
        </patternFill>
      </fill>
    </dxf>
    <dxf>
      <fill>
        <patternFill>
          <bgColor rgb="FFFF0000"/>
        </patternFill>
      </fill>
    </dxf>
    <dxf>
      <numFmt numFmtId="166" formatCode="0.0%"/>
    </dxf>
    <dxf>
      <numFmt numFmtId="165" formatCode="[&lt;1000000]#,##0,&quot;K&quot;;#,##0.00,,&quot;M&quot;"/>
    </dxf>
    <dxf>
      <numFmt numFmtId="165" formatCode="[&lt;1000000]#,##0,&quot;K&quot;;#,##0.00,,&quot;M&quot;"/>
    </dxf>
    <dxf>
      <numFmt numFmtId="165" formatCode="[&lt;1000000]#,##0,&quot;K&quot;;#,##0.00,,&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31D14026-D727-4AAB-9B10-120EDB28EB5D}">
      <tableStyleElement type="wholeTable" dxfId="28"/>
      <tableStyleElement type="headerRow" dxfId="27"/>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worksheet" Target="worksheets/sheet3.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6058923884514437"/>
          <c:w val="0.93888888888888888"/>
          <c:h val="0.68775853018372701"/>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Analysis!$B$21:$B$32</c:f>
              <c:numCache>
                <c:formatCode>0</c:formatCode>
                <c:ptCount val="12"/>
                <c:pt idx="0">
                  <c:v>246</c:v>
                </c:pt>
                <c:pt idx="1">
                  <c:v>240</c:v>
                </c:pt>
                <c:pt idx="2">
                  <c:v>236</c:v>
                </c:pt>
                <c:pt idx="3">
                  <c:v>264</c:v>
                </c:pt>
                <c:pt idx="4">
                  <c:v>269</c:v>
                </c:pt>
                <c:pt idx="5">
                  <c:v>292</c:v>
                </c:pt>
                <c:pt idx="6">
                  <c:v>282</c:v>
                </c:pt>
                <c:pt idx="7">
                  <c:v>293</c:v>
                </c:pt>
                <c:pt idx="8">
                  <c:v>290</c:v>
                </c:pt>
                <c:pt idx="9">
                  <c:v>271</c:v>
                </c:pt>
                <c:pt idx="10">
                  <c:v>318</c:v>
                </c:pt>
                <c:pt idx="11">
                  <c:v>261</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Pediatrics</c:v>
                </c:pt>
                <c:pt idx="1">
                  <c:v>Internal Medicine</c:v>
                </c:pt>
                <c:pt idx="2">
                  <c:v>Neurology</c:v>
                </c:pt>
                <c:pt idx="3">
                  <c:v>Orthopedics</c:v>
                </c:pt>
                <c:pt idx="4">
                  <c:v>Surgery</c:v>
                </c:pt>
                <c:pt idx="5">
                  <c:v>Oncology</c:v>
                </c:pt>
                <c:pt idx="6">
                  <c:v>Emergency</c:v>
                </c:pt>
                <c:pt idx="7">
                  <c:v>Cardiology</c:v>
                </c:pt>
              </c:strCache>
            </c:strRef>
          </c:cat>
          <c:val>
            <c:numRef>
              <c:f>Analysis!$B$9:$B$16</c:f>
              <c:numCache>
                <c:formatCode>0.00%;\-0.00%;0.00%</c:formatCode>
                <c:ptCount val="8"/>
                <c:pt idx="0">
                  <c:v>7.6124567474048443E-2</c:v>
                </c:pt>
                <c:pt idx="1">
                  <c:v>8.0838323353293412E-2</c:v>
                </c:pt>
                <c:pt idx="2">
                  <c:v>8.4745762711864403E-2</c:v>
                </c:pt>
                <c:pt idx="3">
                  <c:v>9.0163934426229511E-2</c:v>
                </c:pt>
                <c:pt idx="4">
                  <c:v>9.4567404426559351E-2</c:v>
                </c:pt>
                <c:pt idx="5">
                  <c:v>9.580838323353294E-2</c:v>
                </c:pt>
                <c:pt idx="6">
                  <c:v>0.14233576642335766</c:v>
                </c:pt>
                <c:pt idx="7">
                  <c:v>0.19031719532554256</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548</c:v>
                </c:pt>
                <c:pt idx="1">
                  <c:v>2091</c:v>
                </c:pt>
                <c:pt idx="2">
                  <c:v>623</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8078433</c:v>
                </c:pt>
                <c:pt idx="1">
                  <c:v>3326011</c:v>
                </c:pt>
                <c:pt idx="2">
                  <c:v>3280914</c:v>
                </c:pt>
                <c:pt idx="3">
                  <c:v>2446024</c:v>
                </c:pt>
                <c:pt idx="4">
                  <c:v>8927680</c:v>
                </c:pt>
                <c:pt idx="5">
                  <c:v>2922959</c:v>
                </c:pt>
                <c:pt idx="6">
                  <c:v>2816203</c:v>
                </c:pt>
                <c:pt idx="7">
                  <c:v>9339917</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5.7863105175292153</c:v>
                </c:pt>
                <c:pt idx="1">
                  <c:v>2.4452554744525545</c:v>
                </c:pt>
                <c:pt idx="2">
                  <c:v>4.1616766467065869</c:v>
                </c:pt>
                <c:pt idx="3">
                  <c:v>5.0169491525423728</c:v>
                </c:pt>
                <c:pt idx="4">
                  <c:v>8.0209580838323351</c:v>
                </c:pt>
                <c:pt idx="5">
                  <c:v>5.5191256830601096</c:v>
                </c:pt>
                <c:pt idx="6">
                  <c:v>2.8096885813148789</c:v>
                </c:pt>
                <c:pt idx="7">
                  <c:v>6.8853118712273638</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9</xdr:col>
      <xdr:colOff>276223</xdr:colOff>
      <xdr:row>21</xdr:row>
      <xdr:rowOff>135466</xdr:rowOff>
    </xdr:from>
    <xdr:to>
      <xdr:col>14</xdr:col>
      <xdr:colOff>381000</xdr:colOff>
      <xdr:row>31</xdr:row>
      <xdr:rowOff>125941</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286623" y="4135966"/>
          <a:ext cx="3152777" cy="189547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175683</xdr:colOff>
      <xdr:row>21</xdr:row>
      <xdr:rowOff>135466</xdr:rowOff>
    </xdr:from>
    <xdr:to>
      <xdr:col>9</xdr:col>
      <xdr:colOff>137583</xdr:colOff>
      <xdr:row>32</xdr:row>
      <xdr:rowOff>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75683" y="4135966"/>
          <a:ext cx="6972300" cy="196003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4</xdr:row>
      <xdr:rowOff>76200</xdr:rowOff>
    </xdr:from>
    <xdr:to>
      <xdr:col>16</xdr:col>
      <xdr:colOff>495300</xdr:colOff>
      <xdr:row>10</xdr:row>
      <xdr:rowOff>142875</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333375" y="838200"/>
          <a:ext cx="12182475" cy="120967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219075</xdr:colOff>
      <xdr:row>5</xdr:row>
      <xdr:rowOff>0</xdr:rowOff>
    </xdr:from>
    <xdr:to>
      <xdr:col>3</xdr:col>
      <xdr:colOff>57150</xdr:colOff>
      <xdr:row>10</xdr:row>
      <xdr:rowOff>0</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828675" y="952500"/>
          <a:ext cx="208597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647699</xdr:colOff>
      <xdr:row>7</xdr:row>
      <xdr:rowOff>9525</xdr:rowOff>
    </xdr:from>
    <xdr:to>
      <xdr:col>2</xdr:col>
      <xdr:colOff>371475</xdr:colOff>
      <xdr:row>8</xdr:row>
      <xdr:rowOff>76200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257299" y="134302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838199</xdr:colOff>
      <xdr:row>8</xdr:row>
      <xdr:rowOff>38100</xdr:rowOff>
    </xdr:from>
    <xdr:to>
      <xdr:col>2</xdr:col>
      <xdr:colOff>219075</xdr:colOff>
      <xdr:row>9</xdr:row>
      <xdr:rowOff>80230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447799" y="1562100"/>
          <a:ext cx="647701" cy="23263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3262</a:t>
          </a:fld>
          <a:endParaRPr lang="en-KE" sz="1400" b="1"/>
        </a:p>
      </xdr:txBody>
    </xdr:sp>
    <xdr:clientData/>
  </xdr:twoCellAnchor>
  <xdr:twoCellAnchor>
    <xdr:from>
      <xdr:col>0</xdr:col>
      <xdr:colOff>142875</xdr:colOff>
      <xdr:row>11</xdr:row>
      <xdr:rowOff>38102</xdr:rowOff>
    </xdr:from>
    <xdr:to>
      <xdr:col>9</xdr:col>
      <xdr:colOff>104775</xdr:colOff>
      <xdr:row>21</xdr:row>
      <xdr:rowOff>66676</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142875" y="2133602"/>
          <a:ext cx="6978650" cy="193357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400050</xdr:colOff>
      <xdr:row>12</xdr:row>
      <xdr:rowOff>152400</xdr:rowOff>
    </xdr:from>
    <xdr:to>
      <xdr:col>8</xdr:col>
      <xdr:colOff>95250</xdr:colOff>
      <xdr:row>20</xdr:row>
      <xdr:rowOff>152400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251885</xdr:colOff>
      <xdr:row>11</xdr:row>
      <xdr:rowOff>38102</xdr:rowOff>
    </xdr:from>
    <xdr:to>
      <xdr:col>16</xdr:col>
      <xdr:colOff>666751</xdr:colOff>
      <xdr:row>21</xdr:row>
      <xdr:rowOff>56092</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262285" y="2133602"/>
          <a:ext cx="5425016" cy="192299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520701</xdr:colOff>
      <xdr:row>13</xdr:row>
      <xdr:rowOff>73025</xdr:rowOff>
    </xdr:from>
    <xdr:to>
      <xdr:col>16</xdr:col>
      <xdr:colOff>190500</xdr:colOff>
      <xdr:row>21</xdr:row>
      <xdr:rowOff>73025</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285749</xdr:colOff>
      <xdr:row>23</xdr:row>
      <xdr:rowOff>47625</xdr:rowOff>
    </xdr:from>
    <xdr:to>
      <xdr:col>14</xdr:col>
      <xdr:colOff>257174</xdr:colOff>
      <xdr:row>31</xdr:row>
      <xdr:rowOff>85724</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590549</xdr:colOff>
      <xdr:row>11</xdr:row>
      <xdr:rowOff>47625</xdr:rowOff>
    </xdr:from>
    <xdr:to>
      <xdr:col>5</xdr:col>
      <xdr:colOff>19050</xdr:colOff>
      <xdr:row>12</xdr:row>
      <xdr:rowOff>133350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466974" y="21431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371475</xdr:colOff>
      <xdr:row>11</xdr:row>
      <xdr:rowOff>82550</xdr:rowOff>
    </xdr:from>
    <xdr:to>
      <xdr:col>16</xdr:col>
      <xdr:colOff>95251</xdr:colOff>
      <xdr:row>12</xdr:row>
      <xdr:rowOff>168275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15892" y="2178050"/>
          <a:ext cx="2179109"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804332</xdr:colOff>
      <xdr:row>21</xdr:row>
      <xdr:rowOff>176742</xdr:rowOff>
    </xdr:from>
    <xdr:to>
      <xdr:col>4</xdr:col>
      <xdr:colOff>632883</xdr:colOff>
      <xdr:row>23</xdr:row>
      <xdr:rowOff>71967</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688165" y="4177242"/>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9</xdr:col>
      <xdr:colOff>504824</xdr:colOff>
      <xdr:row>21</xdr:row>
      <xdr:rowOff>161925</xdr:rowOff>
    </xdr:from>
    <xdr:to>
      <xdr:col>12</xdr:col>
      <xdr:colOff>219075</xdr:colOff>
      <xdr:row>23</xdr:row>
      <xdr:rowOff>57150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7515224" y="41624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4</xdr:col>
      <xdr:colOff>174625</xdr:colOff>
      <xdr:row>5</xdr:row>
      <xdr:rowOff>0</xdr:rowOff>
    </xdr:from>
    <xdr:to>
      <xdr:col>6</xdr:col>
      <xdr:colOff>669925</xdr:colOff>
      <xdr:row>9</xdr:row>
      <xdr:rowOff>171450</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765550" y="952500"/>
          <a:ext cx="1962150" cy="93345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609600</xdr:colOff>
      <xdr:row>7</xdr:row>
      <xdr:rowOff>9525</xdr:rowOff>
    </xdr:from>
    <xdr:to>
      <xdr:col>6</xdr:col>
      <xdr:colOff>114300</xdr:colOff>
      <xdr:row>8</xdr:row>
      <xdr:rowOff>28659</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200525" y="1343025"/>
          <a:ext cx="971550" cy="209634"/>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4</xdr:col>
      <xdr:colOff>578828</xdr:colOff>
      <xdr:row>8</xdr:row>
      <xdr:rowOff>42088</xdr:rowOff>
    </xdr:from>
    <xdr:to>
      <xdr:col>5</xdr:col>
      <xdr:colOff>647048</xdr:colOff>
      <xdr:row>9</xdr:row>
      <xdr:rowOff>70746</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169753" y="1566088"/>
          <a:ext cx="801645" cy="219158"/>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5</a:t>
          </a:fld>
          <a:endParaRPr lang="en-KE" sz="1400" b="1" i="0" u="none" strike="noStrike">
            <a:solidFill>
              <a:srgbClr val="000000"/>
            </a:solidFill>
            <a:latin typeface="Calibri"/>
            <a:ea typeface="+mn-ea"/>
            <a:cs typeface="Calibri"/>
          </a:endParaRPr>
        </a:p>
      </xdr:txBody>
    </xdr:sp>
    <xdr:clientData/>
  </xdr:twoCellAnchor>
  <xdr:twoCellAnchor>
    <xdr:from>
      <xdr:col>8</xdr:col>
      <xdr:colOff>177800</xdr:colOff>
      <xdr:row>5</xdr:row>
      <xdr:rowOff>0</xdr:rowOff>
    </xdr:from>
    <xdr:to>
      <xdr:col>11</xdr:col>
      <xdr:colOff>476250</xdr:colOff>
      <xdr:row>10</xdr:row>
      <xdr:rowOff>14206</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78600" y="952500"/>
          <a:ext cx="2127250" cy="966706"/>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600074</xdr:colOff>
      <xdr:row>7</xdr:row>
      <xdr:rowOff>0</xdr:rowOff>
    </xdr:from>
    <xdr:to>
      <xdr:col>10</xdr:col>
      <xdr:colOff>457199</xdr:colOff>
      <xdr:row>8</xdr:row>
      <xdr:rowOff>38100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000874" y="1333500"/>
          <a:ext cx="1076325" cy="228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187650</xdr:colOff>
      <xdr:row>8</xdr:row>
      <xdr:rowOff>66675</xdr:rowOff>
    </xdr:from>
    <xdr:to>
      <xdr:col>10</xdr:col>
      <xdr:colOff>304799</xdr:colOff>
      <xdr:row>9</xdr:row>
      <xdr:rowOff>63927</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198050" y="1590675"/>
          <a:ext cx="726749" cy="18775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11.59%</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514351</xdr:colOff>
      <xdr:row>5</xdr:row>
      <xdr:rowOff>0</xdr:rowOff>
    </xdr:from>
    <xdr:to>
      <xdr:col>16</xdr:col>
      <xdr:colOff>0</xdr:colOff>
      <xdr:row>10</xdr:row>
      <xdr:rowOff>0</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1" y="952500"/>
          <a:ext cx="2171699"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523876</xdr:colOff>
      <xdr:row>6</xdr:row>
      <xdr:rowOff>161925</xdr:rowOff>
    </xdr:from>
    <xdr:to>
      <xdr:col>15</xdr:col>
      <xdr:colOff>438150</xdr:colOff>
      <xdr:row>8</xdr:row>
      <xdr:rowOff>21525</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9972676" y="1304925"/>
          <a:ext cx="1257299" cy="240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13</xdr:col>
      <xdr:colOff>600076</xdr:colOff>
      <xdr:row>8</xdr:row>
      <xdr:rowOff>57149</xdr:rowOff>
    </xdr:from>
    <xdr:to>
      <xdr:col>15</xdr:col>
      <xdr:colOff>133351</xdr:colOff>
      <xdr:row>9</xdr:row>
      <xdr:rowOff>62416</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48876" y="1581149"/>
          <a:ext cx="876300" cy="1957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41.14M</a:t>
          </a:fld>
          <a:endParaRPr lang="en-KE" sz="1400" b="1" i="0" u="none" strike="noStrike">
            <a:solidFill>
              <a:srgbClr val="000000"/>
            </a:solidFill>
            <a:latin typeface="Calibri"/>
            <a:ea typeface="+mn-ea"/>
            <a:cs typeface="Calibri"/>
          </a:endParaRPr>
        </a:p>
      </xdr:txBody>
    </xdr:sp>
    <xdr:clientData/>
  </xdr:twoCellAnchor>
  <xdr:twoCellAnchor>
    <xdr:from>
      <xdr:col>1</xdr:col>
      <xdr:colOff>923925</xdr:colOff>
      <xdr:row>4</xdr:row>
      <xdr:rowOff>180975</xdr:rowOff>
    </xdr:from>
    <xdr:to>
      <xdr:col>2</xdr:col>
      <xdr:colOff>173881</xdr:colOff>
      <xdr:row>7</xdr:row>
      <xdr:rowOff>85724</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533525" y="94297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16</xdr:col>
      <xdr:colOff>457200</xdr:colOff>
      <xdr:row>4</xdr:row>
      <xdr:rowOff>28575</xdr:rowOff>
    </xdr:to>
    <mc:AlternateContent xmlns:mc="http://schemas.openxmlformats.org/markup-compatibility/2006" xmlns:a14="http://schemas.microsoft.com/office/drawing/2010/main">
      <mc:Choice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xmlns:a14="http://schemas.microsoft.com/office/drawing/2010/main">
      <mc:Choice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647700</xdr:colOff>
      <xdr:row>0</xdr:row>
      <xdr:rowOff>47626</xdr:rowOff>
    </xdr:from>
    <xdr:to>
      <xdr:col>2</xdr:col>
      <xdr:colOff>923925</xdr:colOff>
      <xdr:row>3</xdr:row>
      <xdr:rowOff>57150</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1257300" y="47626"/>
          <a:ext cx="1543050" cy="5810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0070C0"/>
              </a:solidFill>
              <a:latin typeface="Arial" panose="020B0604020202020204" pitchFamily="34" charset="0"/>
              <a:cs typeface="Arial" panose="020B0604020202020204" pitchFamily="34" charset="0"/>
            </a:rPr>
            <a:t>CITY GENERAL </a:t>
          </a:r>
        </a:p>
        <a:p>
          <a:pPr algn="ctr"/>
          <a:r>
            <a:rPr lang="en-US" sz="1200" b="1">
              <a:solidFill>
                <a:srgbClr val="0070C0"/>
              </a:solidFill>
              <a:latin typeface="Arial" panose="020B0604020202020204" pitchFamily="34" charset="0"/>
              <a:cs typeface="Arial" panose="020B0604020202020204" pitchFamily="34" charset="0"/>
            </a:rPr>
            <a:t> HOSPITAL</a:t>
          </a:r>
          <a:endParaRPr lang="en-KE" sz="1200" b="1">
            <a:solidFill>
              <a:srgbClr val="0070C0"/>
            </a:solidFill>
            <a:latin typeface="Arial" panose="020B0604020202020204" pitchFamily="34" charset="0"/>
            <a:cs typeface="Arial" panose="020B0604020202020204" pitchFamily="34" charset="0"/>
          </a:endParaRPr>
        </a:p>
      </xdr:txBody>
    </xdr:sp>
    <xdr:clientData/>
  </xdr:twoCellAnchor>
  <xdr:twoCellAnchor>
    <xdr:from>
      <xdr:col>0</xdr:col>
      <xdr:colOff>520699</xdr:colOff>
      <xdr:row>22</xdr:row>
      <xdr:rowOff>142874</xdr:rowOff>
    </xdr:from>
    <xdr:to>
      <xdr:col>8</xdr:col>
      <xdr:colOff>30690</xdr:colOff>
      <xdr:row>31</xdr:row>
      <xdr:rowOff>158749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495301</xdr:colOff>
      <xdr:row>0</xdr:row>
      <xdr:rowOff>161926</xdr:rowOff>
    </xdr:from>
    <xdr:to>
      <xdr:col>5</xdr:col>
      <xdr:colOff>238125</xdr:colOff>
      <xdr:row>2</xdr:row>
      <xdr:rowOff>114300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52801" y="161926"/>
          <a:ext cx="1209674" cy="3333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ysClr val="windowText" lastClr="000000"/>
              </a:solidFill>
              <a:latin typeface="Calibri"/>
              <a:cs typeface="Calibri"/>
            </a:rPr>
            <a:pPr/>
            <a:t>11/07/2026</a:t>
          </a:fld>
          <a:endParaRPr lang="en-KE" sz="1400" b="1">
            <a:solidFill>
              <a:sysClr val="windowText" lastClr="000000"/>
            </a:solidFill>
          </a:endParaRPr>
        </a:p>
      </xdr:txBody>
    </xdr:sp>
    <xdr:clientData/>
  </xdr:twoCellAnchor>
  <xdr:twoCellAnchor editAs="oneCell">
    <xdr:from>
      <xdr:col>0</xdr:col>
      <xdr:colOff>373705</xdr:colOff>
      <xdr:row>0</xdr:row>
      <xdr:rowOff>28575</xdr:rowOff>
    </xdr:from>
    <xdr:to>
      <xdr:col>1</xdr:col>
      <xdr:colOff>647701</xdr:colOff>
      <xdr:row>4</xdr:row>
      <xdr:rowOff>28575</xdr:rowOff>
    </xdr:to>
    <xdr:pic>
      <xdr:nvPicPr>
        <xdr:cNvPr id="10" name="Picture 9">
          <a:extLst>
            <a:ext uri="{FF2B5EF4-FFF2-40B4-BE49-F238E27FC236}">
              <a16:creationId xmlns:a16="http://schemas.microsoft.com/office/drawing/2014/main" id="{49F9AA38-6A5D-48EF-AD55-EF5C363991A6}"/>
            </a:ext>
          </a:extLst>
        </xdr:cNvPr>
        <xdr:cNvPicPr>
          <a:picLocks noChangeAspect="1"/>
        </xdr:cNvPicPr>
      </xdr:nvPicPr>
      <xdr:blipFill>
        <a:blip xmlns:r="http://schemas.openxmlformats.org/officeDocument/2006/relationships" r:embed="rId5">
          <a:extLst>
            <a:ext uri="{BEBA8EAE-BF5A-486C-A8C5-ECC9F3942E4B}">
              <a14:imgProps xmlns:a14="http://schemas.microsoft.com/office/drawing/2010/main">
                <a14:imgLayer r:embed="rId6">
                  <a14:imgEffect>
                    <a14:saturation sat="200000"/>
                  </a14:imgEffect>
                </a14:imgLayer>
              </a14:imgProps>
            </a:ext>
            <a:ext uri="{28A0092B-C50C-407E-A947-70E740481C1C}">
              <a14:useLocalDpi xmlns:a14="http://schemas.microsoft.com/office/drawing/2010/main" val="0"/>
            </a:ext>
          </a:extLst>
        </a:blip>
        <a:stretch>
          <a:fillRect/>
        </a:stretch>
      </xdr:blipFill>
      <xdr:spPr>
        <a:xfrm>
          <a:off x="373705" y="28575"/>
          <a:ext cx="883596" cy="762000"/>
        </a:xfrm>
        <a:prstGeom prst="rect">
          <a:avLst/>
        </a:prstGeom>
      </xdr:spPr>
    </xdr:pic>
    <xdr:clientData/>
  </xdr:twoCellAnchor>
  <xdr:twoCellAnchor>
    <xdr:from>
      <xdr:col>5</xdr:col>
      <xdr:colOff>101600</xdr:colOff>
      <xdr:row>5</xdr:row>
      <xdr:rowOff>0</xdr:rowOff>
    </xdr:from>
    <xdr:to>
      <xdr:col>5</xdr:col>
      <xdr:colOff>618381</xdr:colOff>
      <xdr:row>7</xdr:row>
      <xdr:rowOff>95249</xdr:rowOff>
    </xdr:to>
    <xdr:sp macro="" textlink="">
      <xdr:nvSpPr>
        <xdr:cNvPr id="47" name="Oval 46">
          <a:extLst>
            <a:ext uri="{FF2B5EF4-FFF2-40B4-BE49-F238E27FC236}">
              <a16:creationId xmlns:a16="http://schemas.microsoft.com/office/drawing/2014/main" id="{2B1F584E-373A-4ABB-92FF-C12D4D182E32}"/>
            </a:ext>
          </a:extLst>
        </xdr:cNvPr>
        <xdr:cNvSpPr/>
      </xdr:nvSpPr>
      <xdr:spPr>
        <a:xfrm>
          <a:off x="4425950" y="952500"/>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288925</xdr:colOff>
      <xdr:row>4</xdr:row>
      <xdr:rowOff>161925</xdr:rowOff>
    </xdr:from>
    <xdr:to>
      <xdr:col>10</xdr:col>
      <xdr:colOff>196106</xdr:colOff>
      <xdr:row>7</xdr:row>
      <xdr:rowOff>66674</xdr:rowOff>
    </xdr:to>
    <xdr:sp macro="" textlink="">
      <xdr:nvSpPr>
        <xdr:cNvPr id="51" name="Oval 50">
          <a:extLst>
            <a:ext uri="{FF2B5EF4-FFF2-40B4-BE49-F238E27FC236}">
              <a16:creationId xmlns:a16="http://schemas.microsoft.com/office/drawing/2014/main" id="{27817802-E89E-4F27-A59F-4229D5C76991}"/>
            </a:ext>
          </a:extLst>
        </xdr:cNvPr>
        <xdr:cNvSpPr/>
      </xdr:nvSpPr>
      <xdr:spPr>
        <a:xfrm>
          <a:off x="7299325"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171450</xdr:colOff>
      <xdr:row>4</xdr:row>
      <xdr:rowOff>161925</xdr:rowOff>
    </xdr:from>
    <xdr:to>
      <xdr:col>14</xdr:col>
      <xdr:colOff>688231</xdr:colOff>
      <xdr:row>7</xdr:row>
      <xdr:rowOff>66674</xdr:rowOff>
    </xdr:to>
    <xdr:sp macro="" textlink="">
      <xdr:nvSpPr>
        <xdr:cNvPr id="52" name="Oval 51">
          <a:extLst>
            <a:ext uri="{FF2B5EF4-FFF2-40B4-BE49-F238E27FC236}">
              <a16:creationId xmlns:a16="http://schemas.microsoft.com/office/drawing/2014/main" id="{5B6A323D-1F0D-4954-9885-8267334888A5}"/>
            </a:ext>
          </a:extLst>
        </xdr:cNvPr>
        <xdr:cNvSpPr/>
      </xdr:nvSpPr>
      <xdr:spPr>
        <a:xfrm>
          <a:off x="10229850"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14</xdr:col>
      <xdr:colOff>257177</xdr:colOff>
      <xdr:row>5</xdr:row>
      <xdr:rowOff>2</xdr:rowOff>
    </xdr:from>
    <xdr:to>
      <xdr:col>14</xdr:col>
      <xdr:colOff>609601</xdr:colOff>
      <xdr:row>6</xdr:row>
      <xdr:rowOff>161926</xdr:rowOff>
    </xdr:to>
    <xdr:pic>
      <xdr:nvPicPr>
        <xdr:cNvPr id="21" name="Picture 20">
          <a:extLst>
            <a:ext uri="{FF2B5EF4-FFF2-40B4-BE49-F238E27FC236}">
              <a16:creationId xmlns:a16="http://schemas.microsoft.com/office/drawing/2014/main" id="{3868B53F-D530-4C45-8D0A-93625972395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315577" y="952502"/>
          <a:ext cx="352424" cy="352424"/>
        </a:xfrm>
        <a:prstGeom prst="rect">
          <a:avLst/>
        </a:prstGeom>
      </xdr:spPr>
    </xdr:pic>
    <xdr:clientData/>
  </xdr:twoCellAnchor>
  <xdr:twoCellAnchor editAs="oneCell">
    <xdr:from>
      <xdr:col>9</xdr:col>
      <xdr:colOff>361951</xdr:colOff>
      <xdr:row>5</xdr:row>
      <xdr:rowOff>1</xdr:rowOff>
    </xdr:from>
    <xdr:to>
      <xdr:col>10</xdr:col>
      <xdr:colOff>123825</xdr:colOff>
      <xdr:row>6</xdr:row>
      <xdr:rowOff>180975</xdr:rowOff>
    </xdr:to>
    <xdr:pic>
      <xdr:nvPicPr>
        <xdr:cNvPr id="23" name="Picture 22">
          <a:extLst>
            <a:ext uri="{FF2B5EF4-FFF2-40B4-BE49-F238E27FC236}">
              <a16:creationId xmlns:a16="http://schemas.microsoft.com/office/drawing/2014/main" id="{CEB4D79D-A937-4448-920E-36490D3E045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72351" y="952501"/>
          <a:ext cx="371474" cy="371474"/>
        </a:xfrm>
        <a:prstGeom prst="rect">
          <a:avLst/>
        </a:prstGeom>
      </xdr:spPr>
    </xdr:pic>
    <xdr:clientData/>
  </xdr:twoCellAnchor>
  <xdr:twoCellAnchor editAs="oneCell">
    <xdr:from>
      <xdr:col>1</xdr:col>
      <xdr:colOff>990601</xdr:colOff>
      <xdr:row>5</xdr:row>
      <xdr:rowOff>28576</xdr:rowOff>
    </xdr:from>
    <xdr:to>
      <xdr:col>2</xdr:col>
      <xdr:colOff>66675</xdr:colOff>
      <xdr:row>6</xdr:row>
      <xdr:rowOff>180975</xdr:rowOff>
    </xdr:to>
    <xdr:pic>
      <xdr:nvPicPr>
        <xdr:cNvPr id="25" name="Picture 24">
          <a:extLst>
            <a:ext uri="{FF2B5EF4-FFF2-40B4-BE49-F238E27FC236}">
              <a16:creationId xmlns:a16="http://schemas.microsoft.com/office/drawing/2014/main" id="{C48114E2-8F8E-4097-BEE8-863A88E2BF0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00201" y="981076"/>
          <a:ext cx="342899" cy="342899"/>
        </a:xfrm>
        <a:prstGeom prst="rect">
          <a:avLst/>
        </a:prstGeom>
      </xdr:spPr>
    </xdr:pic>
    <xdr:clientData/>
  </xdr:twoCellAnchor>
  <xdr:twoCellAnchor editAs="oneCell">
    <xdr:from>
      <xdr:col>5</xdr:col>
      <xdr:colOff>142875</xdr:colOff>
      <xdr:row>5</xdr:row>
      <xdr:rowOff>47625</xdr:rowOff>
    </xdr:from>
    <xdr:to>
      <xdr:col>5</xdr:col>
      <xdr:colOff>552450</xdr:colOff>
      <xdr:row>7</xdr:row>
      <xdr:rowOff>76200</xdr:rowOff>
    </xdr:to>
    <xdr:pic>
      <xdr:nvPicPr>
        <xdr:cNvPr id="54" name="Picture 53">
          <a:extLst>
            <a:ext uri="{FF2B5EF4-FFF2-40B4-BE49-F238E27FC236}">
              <a16:creationId xmlns:a16="http://schemas.microsoft.com/office/drawing/2014/main" id="{EC33B8EE-F5B2-4524-8C42-D7353D6477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467225" y="1000125"/>
          <a:ext cx="409575" cy="40957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31018518"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5231484"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9050925"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26851854"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4884263"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6041664"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2">
        <s v="Jan"/>
        <s v="Feb"/>
        <s v="Mar"/>
        <s v="Apr"/>
        <s v="May"/>
        <s v="Jun"/>
        <s v="Jul"/>
        <s v="Aug"/>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79627199072" backgroundQuery="1" createdVersion="6" refreshedVersion="6" minRefreshableVersion="3" recordCount="0" supportSubquery="1" supportAdvancedDrill="1" xr:uid="{0F24DFAD-7E01-49EC-B3C9-B21D1373CB04}">
  <cacheSource type="external" connectionId="4"/>
  <cacheFields count="4">
    <cacheField name="[Measures].[Total Cost]" caption="Total Cost" numFmtId="0" hierarchy="30"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 name="[Admissions2].[Insurance_Type].[Insurance_Type]" caption="Insurance_Type" numFmtId="0" hierarchy="15" level="1">
      <sharedItems count="3">
        <s v="Private"/>
        <s v="Public"/>
        <s v="Uninsured"/>
      </sharedItems>
    </cacheField>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2" memberValueDatatype="130" unbalanced="0">
      <fieldsUsage count="2">
        <fieldUsage x="-1"/>
        <fieldUsage x="3"/>
      </fieldsUsage>
    </cacheHierarchy>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1"/>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2"/>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86719444446" backgroundQuery="1" createdVersion="6" refreshedVersion="6" minRefreshableVersion="3" recordCount="0" supportSubquery="1" supportAdvancedDrill="1" xr:uid="{5C51FF6A-9796-440B-8D65-A80B914BDE5B}">
  <cacheSource type="external" connectionId="4"/>
  <cacheFields count="2">
    <cacheField name="[Admissions2].[Year].[Year]" caption="Year" numFmtId="0" hierarchy="21" level="1">
      <sharedItems containsSemiMixedTypes="0" containsNonDate="0" containsString="0"/>
    </cacheField>
    <cacheField name="[Measures].[Average LOS]" caption="Average LOS" numFmtId="0" hierarchy="29" level="32767"/>
  </cacheFields>
  <cacheHierarchies count="41">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2"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0"/>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y uniqueName="[Measures].[Sum of Total_Cost]" caption="Sum of Total_Cost" measure="1" displayFolder="" measureGroup="Admissions2" count="0" hidden="1">
      <extLst>
        <ext xmlns:x15="http://schemas.microsoft.com/office/spreadsheetml/2010/11/main" uri="{B97F6D7D-B522-45F9-BDA1-12C45D357490}">
          <x15:cacheHierarchy aggregatedColumn="12"/>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7617824071" backgroundQuery="1" createdVersion="3" refreshedVersion="6" minRefreshableVersion="3" recordCount="0" supportSubquery="1" supportAdvancedDrill="1" xr:uid="{486BB952-37DC-4CEC-AAA4-E859610A0C22}">
  <cacheSource type="external" connectionId="4">
    <extLst>
      <ext xmlns:x14="http://schemas.microsoft.com/office/spreadsheetml/2009/9/main" uri="{F057638F-6D5F-4e77-A914-E7F072B9BCA8}">
        <x14:sourceConnection name="ThisWorkbookDataModel"/>
      </ext>
    </extLst>
  </cacheSource>
  <cacheFields count="0"/>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4357419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4539"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2"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4538" applyNumberFormats="0" applyBorderFormats="0" applyFontFormats="0" applyPatternFormats="0" applyAlignmentFormats="0" applyWidthHeightFormats="1" dataCaption="Values" tag="4bbcdcf1-62d8-4c4f-b077-a2f696fa1f88"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4">
      <pivotArea outline="0" collapsedLevelsAreSubtotals="1" fieldPosition="0">
        <references count="1">
          <reference field="4294967294" count="1" selected="0">
            <x v="2"/>
          </reference>
        </references>
      </pivotArea>
    </format>
  </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4535"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6"/>
    </i>
    <i>
      <x v="2"/>
    </i>
    <i>
      <x v="3"/>
    </i>
    <i>
      <x v="5"/>
    </i>
    <i>
      <x v="7"/>
    </i>
    <i>
      <x v="4"/>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4536"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F41939-69BD-4EDE-AE67-84FF94D023AD}" name="PivotTable8" cacheId="4541" applyNumberFormats="0" applyBorderFormats="0" applyFontFormats="0" applyPatternFormats="0" applyAlignmentFormats="0" applyWidthHeightFormats="1" dataCaption="Values" tag="7971c335-488f-4197-890b-6f495eae9494" updatedVersion="6" minRefreshableVersion="3" useAutoFormatting="1" subtotalHiddenItems="1" rowGrandTotals="0" colGrandTotals="0" itemPrintTitles="1" createdVersion="6" indent="0" compact="0" compactData="0" multipleFieldFilters="0">
  <location ref="W9:W10" firstHeaderRow="1" firstDataRow="1" firstDataCol="0"/>
  <pivotFields count="2">
    <pivotField compact="0" allDrilled="1" outline="0" subtotalTop="0" showAll="0" dataSourceSort="1" defaultSubtotal="0" defaultAttributeDrillState="1"/>
    <pivotField dataField="1" compact="0" outline="0" subtotalTop="0" showAll="0" defaultSubtotal="0"/>
  </pivotFields>
  <rowItems count="1">
    <i/>
  </rowItems>
  <colItems count="1">
    <i/>
  </colItems>
  <dataFields count="1">
    <dataField fld="1"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787D8AC-E821-4BBF-9432-4A1A78AE50A5}" name="PivotTable6" cacheId="4540" applyNumberFormats="0" applyBorderFormats="0" applyFontFormats="0" applyPatternFormats="0" applyAlignmentFormats="0" applyWidthHeightFormats="1" dataCaption="Values" tag="2bd4f57a-0ef5-465f-b5d7-f855d543bf8c" updatedVersion="6" minRefreshableVersion="3" useAutoFormatting="1" subtotalHiddenItems="1" rowGrandTotals="0" colGrandTotals="0" itemPrintTitles="1" createdVersion="6" indent="0" compact="0" compactData="0" multipleFieldFilters="0">
  <location ref="W1:X4"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axis="axisRow" compact="0" allDrilled="1" outline="0" subtotalTop="0" showAll="0" dataSourceSort="1" defaultSubtotal="0" defaultAttributeDrillState="1">
      <items count="3">
        <item x="0"/>
        <item x="1"/>
        <item x="2"/>
      </items>
    </pivotField>
  </pivotFields>
  <rowFields count="1">
    <field x="3"/>
  </rowFields>
  <rowItems count="3">
    <i>
      <x/>
    </i>
    <i>
      <x v="1"/>
    </i>
    <i>
      <x v="2"/>
    </i>
  </rowItems>
  <colItems count="1">
    <i/>
  </colItems>
  <dataFields count="1">
    <dataField fld="0" subtotal="count" baseField="0" baseItem="0" numFmtId="165"/>
  </dataFields>
  <formats count="1">
    <format dxfId="5">
      <pivotArea outline="0" collapsedLevelsAreSubtotals="1" fieldPosition="0">
        <references count="1">
          <reference field="4294967294" count="1" selected="0">
            <x v="0"/>
          </reference>
        </references>
      </pivotArea>
    </format>
  </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4537"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6">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y dragToData="1"/>
    <pivotHierarchy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4534" applyNumberFormats="0" applyBorderFormats="0" applyFontFormats="0" applyPatternFormats="0" applyAlignmentFormats="0" applyWidthHeightFormats="1" dataCaption="Values" tag="0443574e-e3d8-4243-ba73-a372eb9769d5" updatedVersion="6" minRefreshableVersion="3"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 tabId="1" name="PivotTable6"/>
    <pivotTable tabId="1" name="PivotTable8"/>
  </pivotTables>
  <data>
    <olap pivotCacheId="1435741964">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 tabId="1" name="PivotTable6"/>
    <pivotTable tabId="1" name="PivotTable8"/>
  </pivotTables>
  <data>
    <olap pivotCacheId="1435741964">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26"/>
    <tableColumn id="4" xr3:uid="{3BDFC0E0-7BCE-41DE-8E65-6245112965B2}" name="Gender" dataDxfId="25"/>
    <tableColumn id="5" xr3:uid="{E461A83A-4E34-4833-A28D-BDF4CC57B9C9}" name="DOB" dataDxfId="24"/>
    <tableColumn id="6" xr3:uid="{A6A46A37-DF5C-4F50-84FE-9A4115D58752}" name="Department" dataDxfId="23"/>
    <tableColumn id="7" xr3:uid="{6E1A51FE-BD4B-4C23-822D-83A0EED58B71}" name="Doctor_Name" dataDxfId="22"/>
    <tableColumn id="8" xr3:uid="{AC8A352E-7976-4365-98C0-6B806D514465}" name="Admission_Date" dataDxfId="21"/>
    <tableColumn id="9" xr3:uid="{5BAC1232-C6B9-459B-BD48-F2D6C1FD4404}" name="Discharge_Date" dataDxfId="20"/>
    <tableColumn id="17" xr3:uid="{F9516164-EDB6-4F8A-8973-44C804779CB9}" name="LOS"/>
    <tableColumn id="11" xr3:uid="{96EF5505-E777-4142-82BD-4AF3D3A76712}" name="Total_Cost"/>
    <tableColumn id="12" xr3:uid="{2725BE16-7263-40EF-B9DB-00F72FA141EB}" name="Readmitted" dataDxfId="19"/>
    <tableColumn id="13" xr3:uid="{6B583554-1FDC-4BAB-A969-F30CB74DD5DD}" name="Diagnosis_Code" dataDxfId="18"/>
    <tableColumn id="14" xr3:uid="{B7D8F99D-4504-441F-9604-147F6BB3E396}" name="Insurance_Type" dataDxfId="17"/>
    <tableColumn id="18" xr3:uid="{09338D99-E436-46D8-A8DF-38B053C97B67}" name="Date Validity"/>
    <tableColumn id="19" xr3:uid="{2DC62AE2-EC39-4F52-AAE4-04F8E3E78624}" name="Cost Per Day"/>
    <tableColumn id="20" xr3:uid="{A58E0412-F427-40D4-BB4D-248B8F9EC767}" name="Cost Outlier" dataDxfId="16"/>
    <tableColumn id="21" xr3:uid="{661FD384-6F69-4E96-9EE9-4757B2985B34}" name="Day Name" dataDxfId="15"/>
    <tableColumn id="22" xr3:uid="{906A2CE1-0DE8-4ACD-8E7E-BB8FB89504E3}" name="Day Type"/>
    <tableColumn id="15" xr3:uid="{F9CD2559-0D4E-484D-8487-257BE48B886E}" name="Cost_Benchmark" dataDxfId="14">
      <calculatedColumnFormula>VLOOKUP(Admissions[[#This Row],[Department]],Departments!A:E,5,FALSE)</calculatedColumnFormula>
    </tableColumn>
    <tableColumn id="23" xr3:uid="{8C746963-4F8C-4E40-87AB-9808083BD03D}" name="Above Benchmark" dataDxfId="13">
      <calculatedColumnFormula>IF(K2&gt;T2,"Above Benchmark","Within Benchmark")</calculatedColumnFormula>
    </tableColumn>
    <tableColumn id="10" xr3:uid="{26626AE2-8E93-4086-9FBE-8546011EADBF}" name="Patients Age" dataDxfId="12">
      <calculatedColumnFormula>INT(YEARFRAC(E2,TODAY()))</calculatedColumnFormula>
    </tableColumn>
    <tableColumn id="16" xr3:uid="{1E88ABCD-9147-40E4-8285-97C0BB4B739B}" name="Age-group" dataDxfId="11">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10"/>
    <tableColumn id="2" xr3:uid="{36E9D77F-D819-4D7F-82E0-3DB75C28DDF1}" name="Dept_ID" dataDxfId="9"/>
    <tableColumn id="3" xr3:uid="{C4B5F932-BB2C-4706-A80E-039FCF2772FA}" name="Department_Type" dataDxfId="8"/>
    <tableColumn id="4" xr3:uid="{4A45BBF1-1FE9-45A4-A9E9-8A80597EC9AE}" name="Head_Doctor" dataDxfId="7"/>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3">
      <calculatedColumnFormula>LARGE($Q$2:$Q$9,ROWS(F$2:F2))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tabSelected="1" topLeftCell="L1" workbookViewId="0">
      <selection activeCell="U1" sqref="U1:U1048576"/>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IF(K2&gt;T2,"Above Benchmark","Within Benchmark")</f>
        <v>Within Benchmark</v>
      </c>
      <c r="V2" s="1">
        <f t="shared" ref="V2:V65" ca="1" si="0">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ref="U3:U65" si="1">IF(K3&gt;T3,"Above Benchmark","Within Benchmark")</f>
        <v>Above Benchmark</v>
      </c>
      <c r="V3" s="1">
        <f t="shared" ca="1" si="0"/>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1"/>
        <v>Above Benchmark</v>
      </c>
      <c r="V4" s="1">
        <f t="shared" ca="1" si="0"/>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1"/>
        <v>Within Benchmark</v>
      </c>
      <c r="V5" s="1">
        <f t="shared" ca="1" si="0"/>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1"/>
        <v>Above Benchmark</v>
      </c>
      <c r="V6" s="1">
        <f t="shared" ca="1" si="0"/>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1"/>
        <v>Above Benchmark</v>
      </c>
      <c r="V7" s="1">
        <f t="shared" ca="1" si="0"/>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1"/>
        <v>Above Benchmark</v>
      </c>
      <c r="V8" s="1">
        <f t="shared" ca="1" si="0"/>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1"/>
        <v>Within Benchmark</v>
      </c>
      <c r="V9" s="1">
        <f t="shared" ca="1" si="0"/>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1"/>
        <v>Within Benchmark</v>
      </c>
      <c r="V10" s="1">
        <f t="shared" ca="1" si="0"/>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1"/>
        <v>Above Benchmark</v>
      </c>
      <c r="V11" s="1">
        <f t="shared" ca="1" si="0"/>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1"/>
        <v>Above Benchmark</v>
      </c>
      <c r="V12" s="1">
        <f t="shared" ca="1" si="0"/>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1"/>
        <v>Above Benchmark</v>
      </c>
      <c r="V13" s="1">
        <f t="shared" ca="1" si="0"/>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1"/>
        <v>Within Benchmark</v>
      </c>
      <c r="V14" s="1">
        <f t="shared" ca="1" si="0"/>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1"/>
        <v>Within Benchmark</v>
      </c>
      <c r="V15" s="1">
        <f t="shared" ca="1" si="0"/>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1"/>
        <v>Above Benchmark</v>
      </c>
      <c r="V16" s="1">
        <f t="shared" ca="1" si="0"/>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1"/>
        <v>Above Benchmark</v>
      </c>
      <c r="V17" s="1">
        <f t="shared" ca="1" si="0"/>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1"/>
        <v>Above Benchmark</v>
      </c>
      <c r="V18" s="1">
        <f t="shared" ca="1" si="0"/>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1"/>
        <v>Above Benchmark</v>
      </c>
      <c r="V19" s="1">
        <f t="shared" ca="1" si="0"/>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1"/>
        <v>Above Benchmark</v>
      </c>
      <c r="V20" s="1">
        <f t="shared" ca="1" si="0"/>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1"/>
        <v>Above Benchmark</v>
      </c>
      <c r="V21" s="1">
        <f t="shared" ca="1" si="0"/>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1"/>
        <v>Above Benchmark</v>
      </c>
      <c r="V22" s="1">
        <f t="shared" ca="1" si="0"/>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1"/>
        <v>Above Benchmark</v>
      </c>
      <c r="V23" s="1">
        <f t="shared" ca="1" si="0"/>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1"/>
        <v>Above Benchmark</v>
      </c>
      <c r="V24" s="1">
        <f t="shared" ca="1" si="0"/>
        <v>50</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1"/>
        <v>Within Benchmark</v>
      </c>
      <c r="V25" s="1">
        <f t="shared" ca="1" si="0"/>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1"/>
        <v>Within Benchmark</v>
      </c>
      <c r="V26" s="1">
        <f t="shared" ca="1" si="0"/>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1"/>
        <v>Above Benchmark</v>
      </c>
      <c r="V27" s="1">
        <f t="shared" ca="1" si="0"/>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1"/>
        <v>Above Benchmark</v>
      </c>
      <c r="V28" s="1">
        <f t="shared" ca="1" si="0"/>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1"/>
        <v>Above Benchmark</v>
      </c>
      <c r="V29" s="1">
        <f t="shared" ca="1" si="0"/>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1"/>
        <v>Within Benchmark</v>
      </c>
      <c r="V30" s="1">
        <f t="shared" ca="1" si="0"/>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1"/>
        <v>Within Benchmark</v>
      </c>
      <c r="V31" s="1">
        <f t="shared" ca="1" si="0"/>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1"/>
        <v>Within Benchmark</v>
      </c>
      <c r="V32" s="1">
        <f t="shared" ca="1" si="0"/>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1"/>
        <v>Within Benchmark</v>
      </c>
      <c r="V33" s="1">
        <f t="shared" ca="1" si="0"/>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1"/>
        <v>Above Benchmark</v>
      </c>
      <c r="V34" s="1">
        <f t="shared" ca="1" si="0"/>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1"/>
        <v>Above Benchmark</v>
      </c>
      <c r="V35" s="1">
        <f t="shared" ca="1" si="0"/>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1"/>
        <v>Above Benchmark</v>
      </c>
      <c r="V36" s="1">
        <f t="shared" ca="1" si="0"/>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1"/>
        <v>Above Benchmark</v>
      </c>
      <c r="V37" s="1">
        <f t="shared" ca="1" si="0"/>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1"/>
        <v>Above Benchmark</v>
      </c>
      <c r="V38" s="1">
        <f t="shared" ca="1" si="0"/>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1"/>
        <v>Above Benchmark</v>
      </c>
      <c r="V39" s="1">
        <f t="shared" ca="1" si="0"/>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1"/>
        <v>Above Benchmark</v>
      </c>
      <c r="V40" s="1">
        <f t="shared" ca="1" si="0"/>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1"/>
        <v>Above Benchmark</v>
      </c>
      <c r="V41" s="1">
        <f t="shared" ca="1" si="0"/>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1"/>
        <v>Within Benchmark</v>
      </c>
      <c r="V42" s="1">
        <f t="shared" ca="1" si="0"/>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1"/>
        <v>Above Benchmark</v>
      </c>
      <c r="V43" s="1">
        <f t="shared" ca="1" si="0"/>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1"/>
        <v>Above Benchmark</v>
      </c>
      <c r="V44" s="1">
        <f t="shared" ca="1" si="0"/>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1"/>
        <v>Above Benchmark</v>
      </c>
      <c r="V45" s="1">
        <f t="shared" ca="1" si="0"/>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1"/>
        <v>Above Benchmark</v>
      </c>
      <c r="V46" s="1">
        <f t="shared" ca="1" si="0"/>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1"/>
        <v>Within Benchmark</v>
      </c>
      <c r="V47" s="1">
        <f t="shared" ca="1" si="0"/>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1"/>
        <v>Above Benchmark</v>
      </c>
      <c r="V48" s="1">
        <f t="shared" ca="1" si="0"/>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1"/>
        <v>Above Benchmark</v>
      </c>
      <c r="V49" s="1">
        <f t="shared" ca="1" si="0"/>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1"/>
        <v>Above Benchmark</v>
      </c>
      <c r="V50" s="1">
        <f t="shared" ca="1" si="0"/>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1"/>
        <v>Within Benchmark</v>
      </c>
      <c r="V51" s="1">
        <f t="shared" ca="1" si="0"/>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1"/>
        <v>Above Benchmark</v>
      </c>
      <c r="V52" s="1">
        <f t="shared" ca="1" si="0"/>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1"/>
        <v>Within Benchmark</v>
      </c>
      <c r="V53" s="1">
        <f t="shared" ca="1" si="0"/>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1"/>
        <v>Above Benchmark</v>
      </c>
      <c r="V54" s="1">
        <f t="shared" ca="1" si="0"/>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1"/>
        <v>Above Benchmark</v>
      </c>
      <c r="V55" s="1">
        <f t="shared" ca="1" si="0"/>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1"/>
        <v>Above Benchmark</v>
      </c>
      <c r="V56" s="1">
        <f t="shared" ca="1" si="0"/>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1"/>
        <v>Above Benchmark</v>
      </c>
      <c r="V57" s="1">
        <f t="shared" ca="1" si="0"/>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1"/>
        <v>Within Benchmark</v>
      </c>
      <c r="V58" s="1">
        <f t="shared" ca="1" si="0"/>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1"/>
        <v>Within Benchmark</v>
      </c>
      <c r="V59" s="1">
        <f t="shared" ca="1" si="0"/>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1"/>
        <v>Above Benchmark</v>
      </c>
      <c r="V60" s="1">
        <f t="shared" ca="1" si="0"/>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1"/>
        <v>Above Benchmark</v>
      </c>
      <c r="V61" s="1">
        <f t="shared" ca="1" si="0"/>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1"/>
        <v>Within Benchmark</v>
      </c>
      <c r="V62" s="1">
        <f t="shared" ca="1" si="0"/>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1"/>
        <v>Above Benchmark</v>
      </c>
      <c r="V63" s="1">
        <f t="shared" ca="1" si="0"/>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1"/>
        <v>Above Benchmark</v>
      </c>
      <c r="V64" s="1">
        <f t="shared" ca="1" si="0"/>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1"/>
        <v>Within Benchmark</v>
      </c>
      <c r="V65" s="1">
        <f t="shared" ca="1" si="0"/>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92</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72</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60</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94</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50</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66</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46</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50</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54</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50</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75</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43</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27</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94</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62</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27</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94</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63</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53</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54</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52</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66</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62</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7</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7</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66</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6</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92</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66</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86</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4</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62</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43</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72</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60</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63</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82</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18</v>
      </c>
      <c r="W3373" s="1" t="str">
        <f ca="1">_xlfn.IFS(Admissions[[#This Row],[Patients Age]]&lt;18,"Paediatric",V3373&lt;40,"Young Adult",V3373&lt;65,"Adult",TRUE,"Senior")</f>
        <v>Young Adult</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24</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80</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46</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4</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51</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26</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18</v>
      </c>
      <c r="W3702" s="1" t="str">
        <f ca="1">_xlfn.IFS(Admissions[[#This Row],[Patients Age]]&lt;18,"Paediatric",V3702&lt;40,"Young Adult",V3702&lt;65,"Adult",TRUE,"Senior")</f>
        <v>Young Adult</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52</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40</v>
      </c>
      <c r="W3830" s="1" t="str">
        <f ca="1">_xlfn.IFS(Admissions[[#This Row],[Patients Age]]&lt;18,"Paediatric",V3830&lt;40,"Young Adult",V3830&lt;65,"Adult",TRUE,"Senior")</f>
        <v>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40</v>
      </c>
      <c r="W3900" s="1" t="str">
        <f ca="1">_xlfn.IFS(Admissions[[#This Row],[Patients Age]]&lt;18,"Paediatric",V3900&lt;40,"Young Adult",V3900&lt;65,"Adult",TRUE,"Senior")</f>
        <v>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4</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53</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4</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51</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27</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66</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54</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72</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7</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92</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39</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57</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75</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27</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18</v>
      </c>
      <c r="W5368" s="1" t="str">
        <f ca="1">_xlfn.IFS(Admissions[[#This Row],[Patients Age]]&lt;18,"Paediatric",V5368&lt;40,"Young Adult",V5368&lt;65,"Adult",TRUE,"Senior")</f>
        <v>Young Adult</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26</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26</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69</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86</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26</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20</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27</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63</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54</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2" priority="6" operator="containsText" text="Missing">
      <formula>NOT(ISERROR(SEARCH("Missing",B2)))</formula>
    </cfRule>
  </conditionalFormatting>
  <conditionalFormatting sqref="O1:O1048576">
    <cfRule type="containsText" dxfId="1"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0"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E2" sqref="E2:E9"/>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X32"/>
  <sheetViews>
    <sheetView topLeftCell="M1" workbookViewId="0">
      <selection activeCell="W9" sqref="W9"/>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 min="21" max="21" width="5.5703125" style="7" customWidth="1"/>
    <col min="23" max="23" width="12" bestFit="1" customWidth="1"/>
    <col min="24" max="24" width="9.7109375" bestFit="1" customWidth="1"/>
    <col min="25" max="25" width="17" bestFit="1" customWidth="1"/>
    <col min="26" max="27" width="14.42578125" bestFit="1" customWidth="1"/>
  </cols>
  <sheetData>
    <row r="1" spans="1:24" x14ac:dyDescent="0.25">
      <c r="A1" t="s">
        <v>1496</v>
      </c>
      <c r="B1" t="s">
        <v>1497</v>
      </c>
      <c r="C1" t="s">
        <v>1498</v>
      </c>
      <c r="D1" t="s">
        <v>1499</v>
      </c>
      <c r="E1" t="s">
        <v>1500</v>
      </c>
      <c r="F1" t="s">
        <v>1501</v>
      </c>
      <c r="J1" s="5" t="s">
        <v>1434</v>
      </c>
      <c r="K1" t="s">
        <v>1498</v>
      </c>
      <c r="L1" t="s">
        <v>1497</v>
      </c>
      <c r="P1" s="5" t="s">
        <v>1434</v>
      </c>
      <c r="Q1" t="s">
        <v>1501</v>
      </c>
      <c r="S1" t="s">
        <v>1434</v>
      </c>
      <c r="T1" t="s">
        <v>1501</v>
      </c>
      <c r="W1" s="5" t="s">
        <v>12</v>
      </c>
      <c r="X1" t="s">
        <v>1498</v>
      </c>
    </row>
    <row r="2" spans="1:24" x14ac:dyDescent="0.25">
      <c r="A2" s="3">
        <v>3262</v>
      </c>
      <c r="B2" s="3">
        <v>5.0916615573267938</v>
      </c>
      <c r="C2" s="6">
        <v>41138141</v>
      </c>
      <c r="D2" s="3">
        <v>12611.324647455549</v>
      </c>
      <c r="E2" s="3">
        <v>378</v>
      </c>
      <c r="F2" s="4">
        <v>0.11587982832618025</v>
      </c>
      <c r="J2" t="s">
        <v>35</v>
      </c>
      <c r="K2" s="6">
        <v>8078433</v>
      </c>
      <c r="L2" s="3">
        <v>5.7863105175292153</v>
      </c>
      <c r="P2" t="s">
        <v>35</v>
      </c>
      <c r="Q2" s="4">
        <v>0.19031719532554256</v>
      </c>
      <c r="S2" t="str">
        <f>INDEX($P$2:$P$9,MATCH(T2,$Q$2:$Q$9,0))</f>
        <v>Cardiology</v>
      </c>
      <c r="T2" s="8">
        <f>LARGE($Q$2:$Q$9,ROWS(F$2:F2))</f>
        <v>0.19031719532554256</v>
      </c>
      <c r="W2" t="s">
        <v>33</v>
      </c>
      <c r="X2" s="6">
        <v>17294881</v>
      </c>
    </row>
    <row r="3" spans="1:24" x14ac:dyDescent="0.25">
      <c r="J3" t="s">
        <v>15</v>
      </c>
      <c r="K3" s="6">
        <v>3326011</v>
      </c>
      <c r="L3" s="3">
        <v>2.4452554744525545</v>
      </c>
      <c r="P3" t="s">
        <v>15</v>
      </c>
      <c r="Q3" s="4">
        <v>0.14233576642335766</v>
      </c>
      <c r="S3" t="str">
        <f t="shared" ref="S3:S5" si="0">INDEX($P$2:$P$9,MATCH(T3,$Q$2:$Q$9,0))</f>
        <v>Emergency</v>
      </c>
      <c r="T3" s="8">
        <f>LARGE($Q$2:$Q$9,ROWS(F$2:F3))</f>
        <v>0.14233576642335766</v>
      </c>
      <c r="W3" t="s">
        <v>18</v>
      </c>
      <c r="X3" s="6">
        <v>17329873</v>
      </c>
    </row>
    <row r="4" spans="1:24" x14ac:dyDescent="0.25">
      <c r="J4" t="s">
        <v>66</v>
      </c>
      <c r="K4" s="6">
        <v>3280914</v>
      </c>
      <c r="L4" s="3">
        <v>4.1616766467065869</v>
      </c>
      <c r="P4" t="s">
        <v>66</v>
      </c>
      <c r="Q4" s="4">
        <v>8.0838323353293412E-2</v>
      </c>
      <c r="S4" t="str">
        <f t="shared" si="0"/>
        <v>Oncology</v>
      </c>
      <c r="T4" s="8">
        <f>LARGE($Q$2:$Q$9,ROWS(F$2:F4))</f>
        <v>9.580838323353294E-2</v>
      </c>
      <c r="W4" t="s">
        <v>24</v>
      </c>
      <c r="X4" s="6">
        <v>6513387</v>
      </c>
    </row>
    <row r="5" spans="1:24" x14ac:dyDescent="0.25">
      <c r="J5" t="s">
        <v>41</v>
      </c>
      <c r="K5" s="6">
        <v>2446024</v>
      </c>
      <c r="L5" s="3">
        <v>5.0169491525423728</v>
      </c>
      <c r="P5" t="s">
        <v>41</v>
      </c>
      <c r="Q5" s="4">
        <v>8.4745762711864403E-2</v>
      </c>
      <c r="S5" t="str">
        <f t="shared" si="0"/>
        <v>Surgery</v>
      </c>
      <c r="T5" s="8">
        <f>LARGE($Q$2:$Q$9,ROWS(F$2:F5))</f>
        <v>9.4567404426559351E-2</v>
      </c>
    </row>
    <row r="6" spans="1:24" x14ac:dyDescent="0.25">
      <c r="J6" t="s">
        <v>21</v>
      </c>
      <c r="K6" s="6">
        <v>8927680</v>
      </c>
      <c r="L6" s="3">
        <v>8.0209580838323351</v>
      </c>
      <c r="P6" t="s">
        <v>21</v>
      </c>
      <c r="Q6" s="4">
        <v>9.580838323353294E-2</v>
      </c>
      <c r="S6" t="str">
        <f>INDEX($P$2:$P$9,MATCH(T6,$Q$2:$Q$9,0))</f>
        <v>Orthopedics</v>
      </c>
      <c r="T6" s="8">
        <f>LARGE($Q$2:$Q$9,ROWS(F$2:F6))</f>
        <v>9.0163934426229511E-2</v>
      </c>
      <c r="W6" t="s">
        <v>1518</v>
      </c>
      <c r="X6" s="6">
        <f>SUM(X2:X3)-X4</f>
        <v>28111367</v>
      </c>
    </row>
    <row r="7" spans="1:24" x14ac:dyDescent="0.25">
      <c r="J7" t="s">
        <v>51</v>
      </c>
      <c r="K7" s="6">
        <v>2922959</v>
      </c>
      <c r="L7" s="3">
        <v>5.5191256830601096</v>
      </c>
      <c r="P7" t="s">
        <v>51</v>
      </c>
      <c r="Q7" s="4">
        <v>9.0163934426229511E-2</v>
      </c>
    </row>
    <row r="8" spans="1:24" x14ac:dyDescent="0.25">
      <c r="A8" s="5" t="s">
        <v>1434</v>
      </c>
      <c r="B8" t="s">
        <v>1501</v>
      </c>
      <c r="J8" t="s">
        <v>30</v>
      </c>
      <c r="K8" s="6">
        <v>2816203</v>
      </c>
      <c r="L8" s="3">
        <v>2.8096885813148789</v>
      </c>
      <c r="P8" t="s">
        <v>30</v>
      </c>
      <c r="Q8" s="4">
        <v>7.6124567474048443E-2</v>
      </c>
    </row>
    <row r="9" spans="1:24" x14ac:dyDescent="0.25">
      <c r="A9" t="s">
        <v>30</v>
      </c>
      <c r="B9" s="4">
        <v>7.6124567474048443E-2</v>
      </c>
      <c r="J9" t="s">
        <v>26</v>
      </c>
      <c r="K9" s="6">
        <v>9339917</v>
      </c>
      <c r="L9" s="3">
        <v>6.8853118712273638</v>
      </c>
      <c r="P9" t="s">
        <v>26</v>
      </c>
      <c r="Q9" s="4">
        <v>9.4567404426559351E-2</v>
      </c>
      <c r="W9" t="s">
        <v>1497</v>
      </c>
    </row>
    <row r="10" spans="1:24" x14ac:dyDescent="0.25">
      <c r="A10" t="s">
        <v>66</v>
      </c>
      <c r="B10" s="4">
        <v>8.0838323353293412E-2</v>
      </c>
      <c r="W10" s="3">
        <v>5.0916615573267938</v>
      </c>
    </row>
    <row r="11" spans="1:24" x14ac:dyDescent="0.25">
      <c r="A11" t="s">
        <v>41</v>
      </c>
      <c r="B11" s="4">
        <v>8.4745762711864403E-2</v>
      </c>
    </row>
    <row r="12" spans="1:24" x14ac:dyDescent="0.25">
      <c r="A12" t="s">
        <v>51</v>
      </c>
      <c r="B12" s="4">
        <v>9.0163934426229511E-2</v>
      </c>
      <c r="J12" s="5" t="s">
        <v>1435</v>
      </c>
      <c r="K12" t="s">
        <v>1496</v>
      </c>
      <c r="P12" t="s">
        <v>1517</v>
      </c>
      <c r="Q12" s="2">
        <f ca="1">TODAY()</f>
        <v>46214</v>
      </c>
    </row>
    <row r="13" spans="1:24" x14ac:dyDescent="0.25">
      <c r="A13" t="s">
        <v>26</v>
      </c>
      <c r="B13" s="4">
        <v>9.4567404426559351E-2</v>
      </c>
      <c r="J13" t="s">
        <v>15</v>
      </c>
      <c r="K13" s="3">
        <v>548</v>
      </c>
    </row>
    <row r="14" spans="1:24" x14ac:dyDescent="0.25">
      <c r="A14" t="s">
        <v>21</v>
      </c>
      <c r="B14" s="4">
        <v>9.580838323353294E-2</v>
      </c>
      <c r="J14" t="s">
        <v>1438</v>
      </c>
      <c r="K14" s="3">
        <v>2091</v>
      </c>
    </row>
    <row r="15" spans="1:24" x14ac:dyDescent="0.25">
      <c r="A15" t="s">
        <v>15</v>
      </c>
      <c r="B15" s="4">
        <v>0.14233576642335766</v>
      </c>
      <c r="J15" t="s">
        <v>1439</v>
      </c>
      <c r="K15" s="3">
        <v>623</v>
      </c>
    </row>
    <row r="16" spans="1:24" x14ac:dyDescent="0.25">
      <c r="A16" t="s">
        <v>35</v>
      </c>
      <c r="B16" s="4">
        <v>0.19031719532554256</v>
      </c>
    </row>
    <row r="20" spans="1:2" x14ac:dyDescent="0.25">
      <c r="A20" s="5" t="s">
        <v>1506</v>
      </c>
      <c r="B20" t="s">
        <v>1496</v>
      </c>
    </row>
    <row r="21" spans="1:2" x14ac:dyDescent="0.25">
      <c r="A21" t="s">
        <v>1510</v>
      </c>
      <c r="B21" s="3">
        <v>246</v>
      </c>
    </row>
    <row r="22" spans="1:2" x14ac:dyDescent="0.25">
      <c r="A22" t="s">
        <v>1509</v>
      </c>
      <c r="B22" s="3">
        <v>240</v>
      </c>
    </row>
    <row r="23" spans="1:2" x14ac:dyDescent="0.25">
      <c r="A23" t="s">
        <v>1513</v>
      </c>
      <c r="B23" s="3">
        <v>236</v>
      </c>
    </row>
    <row r="24" spans="1:2" x14ac:dyDescent="0.25">
      <c r="A24" t="s">
        <v>1507</v>
      </c>
      <c r="B24" s="3">
        <v>264</v>
      </c>
    </row>
    <row r="25" spans="1:2" x14ac:dyDescent="0.25">
      <c r="A25" t="s">
        <v>1505</v>
      </c>
      <c r="B25" s="3">
        <v>269</v>
      </c>
    </row>
    <row r="26" spans="1:2" x14ac:dyDescent="0.25">
      <c r="A26" t="s">
        <v>1512</v>
      </c>
      <c r="B26" s="3">
        <v>292</v>
      </c>
    </row>
    <row r="27" spans="1:2" x14ac:dyDescent="0.25">
      <c r="A27" t="s">
        <v>1511</v>
      </c>
      <c r="B27" s="3">
        <v>282</v>
      </c>
    </row>
    <row r="28" spans="1:2" x14ac:dyDescent="0.25">
      <c r="A28" t="s">
        <v>1519</v>
      </c>
      <c r="B28" s="3">
        <v>293</v>
      </c>
    </row>
    <row r="29" spans="1:2" x14ac:dyDescent="0.25">
      <c r="A29" t="s">
        <v>1516</v>
      </c>
      <c r="B29" s="3">
        <v>290</v>
      </c>
    </row>
    <row r="30" spans="1:2" x14ac:dyDescent="0.25">
      <c r="A30" t="s">
        <v>1515</v>
      </c>
      <c r="B30" s="3">
        <v>271</v>
      </c>
    </row>
    <row r="31" spans="1:2" x14ac:dyDescent="0.25">
      <c r="A31" t="s">
        <v>1514</v>
      </c>
      <c r="B31" s="3">
        <v>318</v>
      </c>
    </row>
    <row r="32" spans="1:2" x14ac:dyDescent="0.25">
      <c r="A32" t="s">
        <v>1508</v>
      </c>
      <c r="B32" s="3">
        <v>261</v>
      </c>
    </row>
  </sheetData>
  <pageMargins left="0.7" right="0.7" top="0.75" bottom="0.75" header="0.3" footer="0.3"/>
  <pageSetup orientation="portrait" horizontalDpi="360" verticalDpi="360" r:id="rId9"/>
  <tableParts count="1">
    <tablePart r:id="rId10"/>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A1"/>
  <sheetViews>
    <sheetView showGridLines="0" showRowColHeaders="0" zoomScaleNormal="100" workbookViewId="0">
      <selection activeCell="P28" sqref="P28"/>
    </sheetView>
  </sheetViews>
  <sheetFormatPr defaultRowHeight="15" x14ac:dyDescent="0.25"/>
  <cols>
    <col min="2" max="2" width="19" customWidth="1"/>
    <col min="3" max="3" width="14.7109375" customWidth="1"/>
    <col min="4" max="7" width="11" customWidth="1"/>
    <col min="15" max="15" width="11" customWidth="1"/>
    <col min="16" max="16" width="18.42578125" customWidth="1"/>
    <col min="17" max="17" width="15.8554687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8F23881C-0A4A-4953-A2D1-45B9A5FBF913}">
  <ds:schemaRefs/>
</ds:datastoreItem>
</file>

<file path=customXml/itemProps2.xml><?xml version="1.0" encoding="utf-8"?>
<ds:datastoreItem xmlns:ds="http://schemas.openxmlformats.org/officeDocument/2006/customXml" ds:itemID="{CE1FD601-43F9-4905-876E-8B1A07006A9F}">
  <ds:schemaRefs/>
</ds:datastoreItem>
</file>

<file path=customXml/itemProps3.xml><?xml version="1.0" encoding="utf-8"?>
<ds:datastoreItem xmlns:ds="http://schemas.openxmlformats.org/officeDocument/2006/customXml" ds:itemID="{62A2BA6C-6E91-4D13-93E0-DD317F5FD220}">
  <ds:schemaRefs/>
</ds:datastoreItem>
</file>

<file path=customXml/itemProps4.xml><?xml version="1.0" encoding="utf-8"?>
<ds:datastoreItem xmlns:ds="http://schemas.openxmlformats.org/officeDocument/2006/customXml" ds:itemID="{430F6AC3-D4D0-4F5D-8FD4-837E8EDFE7C9}">
  <ds:schemaRefs/>
</ds:datastoreItem>
</file>

<file path=customXml/itemProps5.xml><?xml version="1.0" encoding="utf-8"?>
<ds:datastoreItem xmlns:ds="http://schemas.openxmlformats.org/officeDocument/2006/customXml" ds:itemID="{0FB7DEB0-5368-4712-A6A3-377D3F787452}">
  <ds:schemaRefs/>
</ds:datastoreItem>
</file>

<file path=customXml/itemProps6.xml><?xml version="1.0" encoding="utf-8"?>
<ds:datastoreItem xmlns:ds="http://schemas.openxmlformats.org/officeDocument/2006/customXml" ds:itemID="{F7839A7F-4F4D-4A48-B085-3B9F5D89D4AF}">
  <ds:schemaRefs/>
</ds:datastoreItem>
</file>

<file path=customXml/itemProps7.xml><?xml version="1.0" encoding="utf-8"?>
<ds:datastoreItem xmlns:ds="http://schemas.openxmlformats.org/officeDocument/2006/customXml" ds:itemID="{10FB4159-AC3E-4DD0-B1A8-A11CABFF315B}">
  <ds:schemaRefs/>
</ds:datastoreItem>
</file>

<file path=customXml/itemProps8.xml><?xml version="1.0" encoding="utf-8"?>
<ds:datastoreItem xmlns:ds="http://schemas.openxmlformats.org/officeDocument/2006/customXml" ds:itemID="{5A450A8B-720F-4251-BC22-EF83C1FB6920}">
  <ds:schemaRefs/>
</ds:datastoreItem>
</file>

<file path=customXml/itemProps9.xml><?xml version="1.0" encoding="utf-8"?>
<ds:datastoreItem xmlns:ds="http://schemas.openxmlformats.org/officeDocument/2006/customXml" ds:itemID="{8A3D9744-1B3C-4AB8-855F-01A0E471FA9F}">
  <ds:schemaRefs/>
</ds:datastoreItem>
</file>

<file path=customXml/itemProps10.xml><?xml version="1.0" encoding="utf-8"?>
<ds:datastoreItem xmlns:ds="http://schemas.openxmlformats.org/officeDocument/2006/customXml" ds:itemID="{4B117D70-9ABA-4540-B9FA-F9CC08FB1363}">
  <ds:schemaRefs/>
</ds:datastoreItem>
</file>

<file path=customXml/itemProps11.xml><?xml version="1.0" encoding="utf-8"?>
<ds:datastoreItem xmlns:ds="http://schemas.openxmlformats.org/officeDocument/2006/customXml" ds:itemID="{3F1D3D12-E186-4AFA-AF00-551F4F7DF741}">
  <ds:schemaRefs/>
</ds:datastoreItem>
</file>

<file path=customXml/itemProps12.xml><?xml version="1.0" encoding="utf-8"?>
<ds:datastoreItem xmlns:ds="http://schemas.openxmlformats.org/officeDocument/2006/customXml" ds:itemID="{A3377745-DAA7-4677-B330-190FB49DA287}">
  <ds:schemaRefs/>
</ds:datastoreItem>
</file>

<file path=customXml/itemProps13.xml><?xml version="1.0" encoding="utf-8"?>
<ds:datastoreItem xmlns:ds="http://schemas.openxmlformats.org/officeDocument/2006/customXml" ds:itemID="{38F0E617-7F3B-46DF-99E8-07C5F2F389B6}">
  <ds:schemaRefs/>
</ds:datastoreItem>
</file>

<file path=customXml/itemProps14.xml><?xml version="1.0" encoding="utf-8"?>
<ds:datastoreItem xmlns:ds="http://schemas.openxmlformats.org/officeDocument/2006/customXml" ds:itemID="{3053BF9E-3D59-4155-82F4-5610AFC7CA5A}">
  <ds:schemaRefs/>
</ds:datastoreItem>
</file>

<file path=customXml/itemProps15.xml><?xml version="1.0" encoding="utf-8"?>
<ds:datastoreItem xmlns:ds="http://schemas.openxmlformats.org/officeDocument/2006/customXml" ds:itemID="{9667275B-1492-4F48-8EBA-8D01B7ADFD02}">
  <ds:schemaRefs/>
</ds:datastoreItem>
</file>

<file path=customXml/itemProps16.xml><?xml version="1.0" encoding="utf-8"?>
<ds:datastoreItem xmlns:ds="http://schemas.openxmlformats.org/officeDocument/2006/customXml" ds:itemID="{8DE2D597-56CD-497B-B535-9A505667A305}">
  <ds:schemaRefs/>
</ds:datastoreItem>
</file>

<file path=customXml/itemProps17.xml><?xml version="1.0" encoding="utf-8"?>
<ds:datastoreItem xmlns:ds="http://schemas.openxmlformats.org/officeDocument/2006/customXml" ds:itemID="{DCF6097C-78BA-4FD4-8DDC-AAD9E52F12CF}">
  <ds:schemaRefs/>
</ds:datastoreItem>
</file>

<file path=customXml/itemProps18.xml><?xml version="1.0" encoding="utf-8"?>
<ds:datastoreItem xmlns:ds="http://schemas.openxmlformats.org/officeDocument/2006/customXml" ds:itemID="{43AE8225-3B98-47D3-AAD8-54F9B172C45C}">
  <ds:schemaRefs/>
</ds:datastoreItem>
</file>

<file path=customXml/itemProps19.xml><?xml version="1.0" encoding="utf-8"?>
<ds:datastoreItem xmlns:ds="http://schemas.openxmlformats.org/officeDocument/2006/customXml" ds:itemID="{F917ADEA-A456-44D3-BF56-A6C1ACC85D44}">
  <ds:schemaRefs/>
</ds:datastoreItem>
</file>

<file path=customXml/itemProps20.xml><?xml version="1.0" encoding="utf-8"?>
<ds:datastoreItem xmlns:ds="http://schemas.openxmlformats.org/officeDocument/2006/customXml" ds:itemID="{7A80187D-050D-4B12-A80D-44E173F697C6}">
  <ds:schemaRefs>
    <ds:schemaRef ds:uri="http://schemas.microsoft.com/DataMashup"/>
  </ds:schemaRefs>
</ds:datastoreItem>
</file>

<file path=customXml/itemProps21.xml><?xml version="1.0" encoding="utf-8"?>
<ds:datastoreItem xmlns:ds="http://schemas.openxmlformats.org/officeDocument/2006/customXml" ds:itemID="{3E7F512C-E3D1-4D0A-B0D9-197578BD80C5}">
  <ds:schemaRefs/>
</ds:datastoreItem>
</file>

<file path=customXml/itemProps22.xml><?xml version="1.0" encoding="utf-8"?>
<ds:datastoreItem xmlns:ds="http://schemas.openxmlformats.org/officeDocument/2006/customXml" ds:itemID="{BDC097F8-A74B-4327-8BE3-0B425C762E89}">
  <ds:schemaRefs/>
</ds:datastoreItem>
</file>

<file path=customXml/itemProps23.xml><?xml version="1.0" encoding="utf-8"?>
<ds:datastoreItem xmlns:ds="http://schemas.openxmlformats.org/officeDocument/2006/customXml" ds:itemID="{A06747E5-83FB-4F3D-83D6-BDAB08888134}">
  <ds:schemaRefs/>
</ds:datastoreItem>
</file>

<file path=customXml/itemProps24.xml><?xml version="1.0" encoding="utf-8"?>
<ds:datastoreItem xmlns:ds="http://schemas.openxmlformats.org/officeDocument/2006/customXml" ds:itemID="{50765067-D7A8-47C6-A07E-3AC89DF54CDE}">
  <ds:schemaRefs/>
</ds:datastoreItem>
</file>

<file path=customXml/itemProps25.xml><?xml version="1.0" encoding="utf-8"?>
<ds:datastoreItem xmlns:ds="http://schemas.openxmlformats.org/officeDocument/2006/customXml" ds:itemID="{CF675076-9D92-4CDE-AA78-D1F7023D2919}">
  <ds:schemaRefs/>
</ds:datastoreItem>
</file>

<file path=customXml/itemProps26.xml><?xml version="1.0" encoding="utf-8"?>
<ds:datastoreItem xmlns:ds="http://schemas.openxmlformats.org/officeDocument/2006/customXml" ds:itemID="{D31181D1-F230-4676-BD8D-BA012436E89B}">
  <ds:schemaRefs/>
</ds:datastoreItem>
</file>

<file path=customXml/itemProps27.xml><?xml version="1.0" encoding="utf-8"?>
<ds:datastoreItem xmlns:ds="http://schemas.openxmlformats.org/officeDocument/2006/customXml" ds:itemID="{0CAB9E54-321D-4B7F-AF16-0C263A17CC4F}">
  <ds:schemaRefs/>
</ds:datastoreItem>
</file>

<file path=customXml/itemProps28.xml><?xml version="1.0" encoding="utf-8"?>
<ds:datastoreItem xmlns:ds="http://schemas.openxmlformats.org/officeDocument/2006/customXml" ds:itemID="{1BD01D2A-88A6-4EC3-AE5E-2E81E225D59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2026-07-11T17:50:29Z</dcterms:modified>
</cp:coreProperties>
</file>