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4580" yWindow="2020" windowWidth="28720" windowHeight="17540" tabRatio="731"/>
  </bookViews>
  <sheets>
    <sheet name="fulldata" sheetId="1" r:id="rId1"/>
  </sheets>
  <definedNames>
    <definedName name="_xlnm._FilterDatabase" localSheetId="0" hidden="1">fulldata!$C$182:$G$194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1" i="1" l="1"/>
  <c r="Z111" i="1"/>
  <c r="U110" i="1"/>
  <c r="Z110" i="1"/>
  <c r="U109" i="1"/>
  <c r="Z109" i="1"/>
  <c r="U108" i="1"/>
  <c r="Z108" i="1"/>
  <c r="U107" i="1"/>
  <c r="Z107" i="1"/>
  <c r="U106" i="1"/>
  <c r="Z106" i="1"/>
  <c r="U105" i="1"/>
  <c r="Z105" i="1"/>
  <c r="U104" i="1"/>
  <c r="Z104" i="1"/>
  <c r="U103" i="1"/>
  <c r="Z103" i="1"/>
  <c r="U102" i="1"/>
  <c r="Z102" i="1"/>
  <c r="U101" i="1"/>
  <c r="Z101" i="1"/>
  <c r="U100" i="1"/>
  <c r="Z100" i="1"/>
  <c r="U99" i="1"/>
  <c r="Z99" i="1"/>
  <c r="U98" i="1"/>
  <c r="Z98" i="1"/>
  <c r="U97" i="1"/>
  <c r="Z97" i="1"/>
  <c r="U96" i="1"/>
  <c r="Z96" i="1"/>
  <c r="U95" i="1"/>
  <c r="Z95" i="1"/>
  <c r="U94" i="1"/>
  <c r="Z94" i="1"/>
  <c r="U93" i="1"/>
  <c r="Z93" i="1"/>
  <c r="U92" i="1"/>
  <c r="Z92" i="1"/>
  <c r="U91" i="1"/>
  <c r="Z91" i="1"/>
  <c r="U90" i="1"/>
  <c r="Z90" i="1"/>
  <c r="U89" i="1"/>
  <c r="Z89" i="1"/>
  <c r="U88" i="1"/>
  <c r="Z88" i="1"/>
  <c r="U87" i="1"/>
  <c r="Z87" i="1"/>
  <c r="U86" i="1"/>
  <c r="Z86" i="1"/>
  <c r="U85" i="1"/>
  <c r="Z85" i="1"/>
  <c r="U84" i="1"/>
  <c r="Z84" i="1"/>
  <c r="U83" i="1"/>
  <c r="Z83" i="1"/>
  <c r="U82" i="1"/>
  <c r="Z82" i="1"/>
  <c r="U81" i="1"/>
  <c r="Z81" i="1"/>
  <c r="U80" i="1"/>
  <c r="Z80" i="1"/>
  <c r="U79" i="1"/>
  <c r="Z79" i="1"/>
  <c r="U78" i="1"/>
  <c r="Z78" i="1"/>
  <c r="U77" i="1"/>
  <c r="Z77" i="1"/>
  <c r="U76" i="1"/>
  <c r="Z76" i="1"/>
  <c r="U75" i="1"/>
  <c r="U74" i="1"/>
  <c r="Z74" i="1"/>
  <c r="U73" i="1"/>
  <c r="Z73" i="1"/>
  <c r="U72" i="1"/>
  <c r="Z72" i="1"/>
  <c r="U71" i="1"/>
  <c r="Z71" i="1"/>
  <c r="U70" i="1"/>
  <c r="Z70" i="1"/>
  <c r="U69" i="1"/>
  <c r="Z69" i="1"/>
  <c r="U68" i="1"/>
  <c r="Z68" i="1"/>
  <c r="U67" i="1"/>
  <c r="Z67" i="1"/>
  <c r="U66" i="1"/>
  <c r="Z66" i="1"/>
  <c r="U65" i="1"/>
  <c r="Z65" i="1"/>
  <c r="U64" i="1"/>
  <c r="Z64" i="1"/>
  <c r="U63" i="1"/>
  <c r="Z63" i="1"/>
  <c r="U62" i="1"/>
  <c r="Z62" i="1"/>
  <c r="U61" i="1"/>
  <c r="Z61" i="1"/>
  <c r="U60" i="1"/>
  <c r="Z60" i="1"/>
  <c r="U59" i="1"/>
  <c r="Z59" i="1"/>
  <c r="U58" i="1"/>
  <c r="Z58" i="1"/>
  <c r="U57" i="1"/>
  <c r="Z57" i="1"/>
  <c r="U56" i="1"/>
  <c r="Z56" i="1"/>
  <c r="U55" i="1"/>
  <c r="Z55" i="1"/>
  <c r="U54" i="1"/>
  <c r="Z54" i="1"/>
  <c r="U53" i="1"/>
  <c r="Z53" i="1"/>
  <c r="U52" i="1"/>
  <c r="Z52" i="1"/>
  <c r="U51" i="1"/>
  <c r="Z51" i="1"/>
  <c r="U50" i="1"/>
  <c r="Z50" i="1"/>
  <c r="U49" i="1"/>
  <c r="Z49" i="1"/>
  <c r="U48" i="1"/>
  <c r="Z48" i="1"/>
  <c r="U47" i="1"/>
  <c r="Z47" i="1"/>
  <c r="U46" i="1"/>
  <c r="Z46" i="1"/>
  <c r="U45" i="1"/>
  <c r="Z45" i="1"/>
  <c r="U44" i="1"/>
  <c r="Z44" i="1"/>
  <c r="U43" i="1"/>
  <c r="Z43" i="1"/>
  <c r="U42" i="1"/>
  <c r="Z42" i="1"/>
  <c r="U41" i="1"/>
  <c r="Z41" i="1"/>
  <c r="U40" i="1"/>
  <c r="Z40" i="1"/>
  <c r="U39" i="1"/>
  <c r="Z39" i="1"/>
  <c r="U38" i="1"/>
  <c r="Z38" i="1"/>
  <c r="U37" i="1"/>
  <c r="Z37" i="1"/>
  <c r="U36" i="1"/>
  <c r="Z36" i="1"/>
  <c r="U35" i="1"/>
  <c r="Z35" i="1"/>
  <c r="U34" i="1"/>
  <c r="Z34" i="1"/>
  <c r="U33" i="1"/>
  <c r="Z33" i="1"/>
  <c r="U32" i="1"/>
  <c r="Z32" i="1"/>
  <c r="U31" i="1"/>
  <c r="Z31" i="1"/>
  <c r="U30" i="1"/>
  <c r="Z30" i="1"/>
  <c r="U29" i="1"/>
  <c r="Z29" i="1"/>
  <c r="U28" i="1"/>
  <c r="Z28" i="1"/>
  <c r="U27" i="1"/>
  <c r="Z27" i="1"/>
  <c r="U26" i="1"/>
  <c r="Z26" i="1"/>
  <c r="U25" i="1"/>
  <c r="Z25" i="1"/>
  <c r="U24" i="1"/>
  <c r="Z24" i="1"/>
  <c r="U23" i="1"/>
  <c r="Z23" i="1"/>
  <c r="U22" i="1"/>
  <c r="Z22" i="1"/>
  <c r="U21" i="1"/>
  <c r="Z21" i="1"/>
  <c r="U20" i="1"/>
  <c r="Z20" i="1"/>
  <c r="U19" i="1"/>
  <c r="Z19" i="1"/>
  <c r="U18" i="1"/>
  <c r="Z18" i="1"/>
  <c r="U17" i="1"/>
  <c r="Z17" i="1"/>
  <c r="U16" i="1"/>
  <c r="Z16" i="1"/>
  <c r="U15" i="1"/>
  <c r="Z15" i="1"/>
  <c r="U14" i="1"/>
  <c r="Z14" i="1"/>
  <c r="U13" i="1"/>
  <c r="Z13" i="1"/>
  <c r="U12" i="1"/>
  <c r="Z12" i="1"/>
  <c r="U11" i="1"/>
  <c r="Z11" i="1"/>
  <c r="U10" i="1"/>
  <c r="Z10" i="1"/>
  <c r="U9" i="1"/>
  <c r="Z9" i="1"/>
  <c r="U8" i="1"/>
  <c r="Z8" i="1"/>
  <c r="U7" i="1"/>
  <c r="Z7" i="1"/>
  <c r="U6" i="1"/>
  <c r="Z6" i="1"/>
  <c r="U5" i="1"/>
  <c r="Z5" i="1"/>
  <c r="U4" i="1"/>
  <c r="Z4" i="1"/>
  <c r="U3" i="1"/>
  <c r="Z3" i="1"/>
  <c r="U2" i="1"/>
  <c r="Z2" i="1"/>
  <c r="S108" i="1"/>
  <c r="S109" i="1"/>
  <c r="S110" i="1"/>
  <c r="S111" i="1"/>
  <c r="T110" i="1"/>
  <c r="T111" i="1"/>
  <c r="S2" i="1"/>
  <c r="S3" i="1"/>
  <c r="S4" i="1"/>
  <c r="T2" i="1"/>
  <c r="S5" i="1"/>
  <c r="T3" i="1"/>
  <c r="AF3" i="1"/>
  <c r="AF4" i="1"/>
  <c r="AF5" i="1"/>
  <c r="V111" i="1"/>
  <c r="V110" i="1"/>
  <c r="V2" i="1"/>
  <c r="V3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Y19" i="1"/>
  <c r="X19" i="1"/>
  <c r="W19" i="1"/>
  <c r="S17" i="1"/>
  <c r="S18" i="1"/>
  <c r="S19" i="1"/>
  <c r="S20" i="1"/>
  <c r="S21" i="1"/>
  <c r="T19" i="1"/>
  <c r="Y18" i="1"/>
  <c r="X18" i="1"/>
  <c r="W18" i="1"/>
  <c r="S16" i="1"/>
  <c r="T18" i="1"/>
  <c r="Y17" i="1"/>
  <c r="X17" i="1"/>
  <c r="W17" i="1"/>
  <c r="S15" i="1"/>
  <c r="T17" i="1"/>
  <c r="Y16" i="1"/>
  <c r="X16" i="1"/>
  <c r="W16" i="1"/>
  <c r="S14" i="1"/>
  <c r="T16" i="1"/>
  <c r="Y15" i="1"/>
  <c r="X15" i="1"/>
  <c r="W15" i="1"/>
  <c r="S13" i="1"/>
  <c r="T15" i="1"/>
  <c r="Y14" i="1"/>
  <c r="X14" i="1"/>
  <c r="W14" i="1"/>
  <c r="S12" i="1"/>
  <c r="T14" i="1"/>
  <c r="Y13" i="1"/>
  <c r="X13" i="1"/>
  <c r="W13" i="1"/>
  <c r="S11" i="1"/>
  <c r="T13" i="1"/>
  <c r="Y12" i="1"/>
  <c r="X12" i="1"/>
  <c r="W12" i="1"/>
  <c r="S10" i="1"/>
  <c r="T12" i="1"/>
  <c r="Y11" i="1"/>
  <c r="X11" i="1"/>
  <c r="W11" i="1"/>
  <c r="S9" i="1"/>
  <c r="T11" i="1"/>
  <c r="Y10" i="1"/>
  <c r="X10" i="1"/>
  <c r="W10" i="1"/>
  <c r="S8" i="1"/>
  <c r="T10" i="1"/>
  <c r="Y9" i="1"/>
  <c r="X9" i="1"/>
  <c r="W9" i="1"/>
  <c r="S7" i="1"/>
  <c r="T9" i="1"/>
  <c r="Y8" i="1"/>
  <c r="X8" i="1"/>
  <c r="W8" i="1"/>
  <c r="S6" i="1"/>
  <c r="T8" i="1"/>
  <c r="Y7" i="1"/>
  <c r="X7" i="1"/>
  <c r="W7" i="1"/>
  <c r="T7" i="1"/>
  <c r="Y6" i="1"/>
  <c r="X6" i="1"/>
  <c r="W6" i="1"/>
  <c r="T6" i="1"/>
  <c r="Y5" i="1"/>
  <c r="X5" i="1"/>
  <c r="W5" i="1"/>
  <c r="T5" i="1"/>
  <c r="Y4" i="1"/>
  <c r="X4" i="1"/>
  <c r="W4" i="1"/>
  <c r="T4" i="1"/>
  <c r="Y3" i="1"/>
  <c r="X3" i="1"/>
  <c r="W3" i="1"/>
  <c r="Y2" i="1"/>
  <c r="X2" i="1"/>
  <c r="W2" i="1"/>
  <c r="S107" i="1"/>
  <c r="T109" i="1"/>
  <c r="S106" i="1"/>
  <c r="T108" i="1"/>
  <c r="S105" i="1"/>
  <c r="T107" i="1"/>
  <c r="S104" i="1"/>
  <c r="T106" i="1"/>
  <c r="S103" i="1"/>
  <c r="T105" i="1"/>
  <c r="S102" i="1"/>
  <c r="T104" i="1"/>
  <c r="S101" i="1"/>
  <c r="T103" i="1"/>
  <c r="S100" i="1"/>
  <c r="T102" i="1"/>
  <c r="S99" i="1"/>
  <c r="T101" i="1"/>
  <c r="S98" i="1"/>
  <c r="T100" i="1"/>
  <c r="S97" i="1"/>
  <c r="T99" i="1"/>
  <c r="S96" i="1"/>
  <c r="T98" i="1"/>
  <c r="S95" i="1"/>
  <c r="T97" i="1"/>
  <c r="S94" i="1"/>
  <c r="T96" i="1"/>
  <c r="S93" i="1"/>
  <c r="T95" i="1"/>
  <c r="S92" i="1"/>
  <c r="T94" i="1"/>
  <c r="S91" i="1"/>
  <c r="T93" i="1"/>
  <c r="S90" i="1"/>
  <c r="T92" i="1"/>
  <c r="S89" i="1"/>
  <c r="T91" i="1"/>
  <c r="S88" i="1"/>
  <c r="T90" i="1"/>
  <c r="S87" i="1"/>
  <c r="T89" i="1"/>
  <c r="S86" i="1"/>
  <c r="T88" i="1"/>
  <c r="S85" i="1"/>
  <c r="T87" i="1"/>
  <c r="S84" i="1"/>
  <c r="T86" i="1"/>
  <c r="S83" i="1"/>
  <c r="T85" i="1"/>
  <c r="S82" i="1"/>
  <c r="T84" i="1"/>
  <c r="S81" i="1"/>
  <c r="T83" i="1"/>
  <c r="S80" i="1"/>
  <c r="T82" i="1"/>
  <c r="S79" i="1"/>
  <c r="T81" i="1"/>
  <c r="S78" i="1"/>
  <c r="T80" i="1"/>
  <c r="S77" i="1"/>
  <c r="T79" i="1"/>
  <c r="S76" i="1"/>
  <c r="T78" i="1"/>
  <c r="S75" i="1"/>
  <c r="T77" i="1"/>
  <c r="S74" i="1"/>
  <c r="T76" i="1"/>
  <c r="S73" i="1"/>
  <c r="T75" i="1"/>
  <c r="S72" i="1"/>
  <c r="T74" i="1"/>
  <c r="S71" i="1"/>
  <c r="T73" i="1"/>
  <c r="S70" i="1"/>
  <c r="T72" i="1"/>
  <c r="S69" i="1"/>
  <c r="T71" i="1"/>
  <c r="S68" i="1"/>
  <c r="T70" i="1"/>
  <c r="S67" i="1"/>
  <c r="T69" i="1"/>
  <c r="S66" i="1"/>
  <c r="T68" i="1"/>
  <c r="S65" i="1"/>
  <c r="T67" i="1"/>
  <c r="S64" i="1"/>
  <c r="T66" i="1"/>
  <c r="S63" i="1"/>
  <c r="T65" i="1"/>
  <c r="S62" i="1"/>
  <c r="T64" i="1"/>
  <c r="S61" i="1"/>
  <c r="T63" i="1"/>
  <c r="S60" i="1"/>
  <c r="T62" i="1"/>
  <c r="S59" i="1"/>
  <c r="T61" i="1"/>
  <c r="S58" i="1"/>
  <c r="T60" i="1"/>
  <c r="S57" i="1"/>
  <c r="T59" i="1"/>
  <c r="S56" i="1"/>
  <c r="T58" i="1"/>
  <c r="S55" i="1"/>
  <c r="T57" i="1"/>
  <c r="S54" i="1"/>
  <c r="T56" i="1"/>
  <c r="S53" i="1"/>
  <c r="T55" i="1"/>
  <c r="S52" i="1"/>
  <c r="T54" i="1"/>
  <c r="S51" i="1"/>
  <c r="T53" i="1"/>
  <c r="S50" i="1"/>
  <c r="T52" i="1"/>
  <c r="S49" i="1"/>
  <c r="T51" i="1"/>
  <c r="S48" i="1"/>
  <c r="T50" i="1"/>
  <c r="S47" i="1"/>
  <c r="T49" i="1"/>
  <c r="S46" i="1"/>
  <c r="T48" i="1"/>
  <c r="S45" i="1"/>
  <c r="T47" i="1"/>
  <c r="S44" i="1"/>
  <c r="T46" i="1"/>
  <c r="S43" i="1"/>
  <c r="T45" i="1"/>
  <c r="S42" i="1"/>
  <c r="T44" i="1"/>
  <c r="S41" i="1"/>
  <c r="T43" i="1"/>
  <c r="S40" i="1"/>
  <c r="T42" i="1"/>
  <c r="S39" i="1"/>
  <c r="T41" i="1"/>
  <c r="S38" i="1"/>
  <c r="T40" i="1"/>
  <c r="S37" i="1"/>
  <c r="T39" i="1"/>
  <c r="S36" i="1"/>
  <c r="T38" i="1"/>
  <c r="S35" i="1"/>
  <c r="T37" i="1"/>
  <c r="S34" i="1"/>
  <c r="T36" i="1"/>
  <c r="S33" i="1"/>
  <c r="T35" i="1"/>
  <c r="S32" i="1"/>
  <c r="T34" i="1"/>
  <c r="S31" i="1"/>
  <c r="T33" i="1"/>
  <c r="S30" i="1"/>
  <c r="T32" i="1"/>
  <c r="S29" i="1"/>
  <c r="T31" i="1"/>
  <c r="S28" i="1"/>
  <c r="T30" i="1"/>
  <c r="S27" i="1"/>
  <c r="T29" i="1"/>
  <c r="S26" i="1"/>
  <c r="T28" i="1"/>
  <c r="S25" i="1"/>
  <c r="T27" i="1"/>
  <c r="S24" i="1"/>
  <c r="T26" i="1"/>
  <c r="S23" i="1"/>
  <c r="T25" i="1"/>
  <c r="S22" i="1"/>
  <c r="T24" i="1"/>
  <c r="T23" i="1"/>
  <c r="T22" i="1"/>
  <c r="T21" i="1"/>
  <c r="T20" i="1"/>
  <c r="AF27" i="1"/>
  <c r="AG27" i="1"/>
  <c r="AH3" i="1"/>
  <c r="AH5" i="1"/>
  <c r="AG3" i="1"/>
  <c r="AG5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111" i="1"/>
  <c r="AC111" i="1"/>
  <c r="AB111" i="1"/>
  <c r="AD110" i="1"/>
  <c r="AC110" i="1"/>
  <c r="AB110" i="1"/>
  <c r="AD109" i="1"/>
  <c r="AC109" i="1"/>
  <c r="AB109" i="1"/>
  <c r="AD108" i="1"/>
  <c r="AC108" i="1"/>
  <c r="AB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D103" i="1"/>
  <c r="AC103" i="1"/>
  <c r="AB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D98" i="1"/>
  <c r="AC98" i="1"/>
  <c r="AB98" i="1"/>
  <c r="AD97" i="1"/>
  <c r="AC97" i="1"/>
  <c r="AB97" i="1"/>
  <c r="AD96" i="1"/>
  <c r="AC96" i="1"/>
  <c r="AB96" i="1"/>
  <c r="AD95" i="1"/>
  <c r="AC95" i="1"/>
  <c r="AB95" i="1"/>
  <c r="AD94" i="1"/>
  <c r="AC94" i="1"/>
  <c r="AB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D89" i="1"/>
  <c r="AC89" i="1"/>
  <c r="AB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D82" i="1"/>
  <c r="AC82" i="1"/>
  <c r="AB82" i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D77" i="1"/>
  <c r="AC77" i="1"/>
  <c r="AB77" i="1"/>
  <c r="AD76" i="1"/>
  <c r="AC76" i="1"/>
  <c r="AB76" i="1"/>
  <c r="AD75" i="1"/>
  <c r="AC75" i="1"/>
  <c r="AB75" i="1"/>
  <c r="AD74" i="1"/>
  <c r="AC74" i="1"/>
  <c r="AB74" i="1"/>
  <c r="AD73" i="1"/>
  <c r="AC73" i="1"/>
  <c r="AB73" i="1"/>
  <c r="AD72" i="1"/>
  <c r="AC72" i="1"/>
  <c r="AB72" i="1"/>
  <c r="AD71" i="1"/>
  <c r="AC71" i="1"/>
  <c r="AB71" i="1"/>
  <c r="AD70" i="1"/>
  <c r="AC70" i="1"/>
  <c r="AB70" i="1"/>
  <c r="AD69" i="1"/>
  <c r="AC69" i="1"/>
  <c r="AB69" i="1"/>
  <c r="AD68" i="1"/>
  <c r="AC68" i="1"/>
  <c r="AB68" i="1"/>
  <c r="AD67" i="1"/>
  <c r="AC67" i="1"/>
  <c r="AB67" i="1"/>
  <c r="AD66" i="1"/>
  <c r="AC66" i="1"/>
  <c r="AB66" i="1"/>
  <c r="AD65" i="1"/>
  <c r="AC65" i="1"/>
  <c r="AB65" i="1"/>
  <c r="AD64" i="1"/>
  <c r="AC64" i="1"/>
  <c r="AB64" i="1"/>
  <c r="AD63" i="1"/>
  <c r="AC63" i="1"/>
  <c r="AB63" i="1"/>
  <c r="AD62" i="1"/>
  <c r="AC62" i="1"/>
  <c r="AB62" i="1"/>
  <c r="AD61" i="1"/>
  <c r="AC61" i="1"/>
  <c r="AB61" i="1"/>
  <c r="AD60" i="1"/>
  <c r="AC60" i="1"/>
  <c r="AB60" i="1"/>
  <c r="AD59" i="1"/>
  <c r="AC59" i="1"/>
  <c r="AB59" i="1"/>
  <c r="AD58" i="1"/>
  <c r="AC58" i="1"/>
  <c r="AB58" i="1"/>
  <c r="AD57" i="1"/>
  <c r="AC57" i="1"/>
  <c r="AB57" i="1"/>
  <c r="AD56" i="1"/>
  <c r="AC56" i="1"/>
  <c r="AB56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D46" i="1"/>
  <c r="AC46" i="1"/>
  <c r="AB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B3" i="1"/>
  <c r="AD2" i="1"/>
  <c r="AC2" i="1"/>
  <c r="AB2" i="1"/>
  <c r="A12" i="1"/>
  <c r="A11" i="1"/>
  <c r="B11" i="1"/>
  <c r="A10" i="1"/>
  <c r="B10" i="1"/>
  <c r="A9" i="1"/>
  <c r="B9" i="1"/>
  <c r="A8" i="1"/>
  <c r="B8" i="1"/>
  <c r="A7" i="1"/>
  <c r="B7" i="1"/>
  <c r="A6" i="1"/>
  <c r="B6" i="1"/>
  <c r="A5" i="1"/>
  <c r="B5" i="1"/>
  <c r="A4" i="1"/>
  <c r="B4" i="1"/>
  <c r="A3" i="1"/>
  <c r="B3" i="1"/>
  <c r="A2" i="1"/>
  <c r="B2" i="1"/>
  <c r="B12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A14" i="1"/>
  <c r="A15" i="1"/>
  <c r="A16" i="1"/>
  <c r="A17" i="1"/>
  <c r="A18" i="1"/>
  <c r="A19" i="1"/>
  <c r="A20" i="1"/>
  <c r="A21" i="1"/>
  <c r="A22" i="1"/>
  <c r="A23" i="1"/>
  <c r="A24" i="1"/>
  <c r="B24" i="1"/>
  <c r="B23" i="1"/>
  <c r="B22" i="1"/>
  <c r="B21" i="1"/>
  <c r="B20" i="1"/>
  <c r="B19" i="1"/>
  <c r="B18" i="1"/>
  <c r="B17" i="1"/>
  <c r="B16" i="1"/>
  <c r="B15" i="1"/>
  <c r="B14" i="1"/>
  <c r="B13" i="1"/>
  <c r="X42" i="1"/>
  <c r="Y111" i="1"/>
  <c r="X111" i="1"/>
  <c r="W111" i="1"/>
  <c r="Y110" i="1"/>
  <c r="X110" i="1"/>
  <c r="W110" i="1"/>
  <c r="Y109" i="1"/>
  <c r="X109" i="1"/>
  <c r="W109" i="1"/>
  <c r="Y108" i="1"/>
  <c r="X108" i="1"/>
  <c r="W108" i="1"/>
  <c r="Y107" i="1"/>
  <c r="X107" i="1"/>
  <c r="W107" i="1"/>
  <c r="Y106" i="1"/>
  <c r="X106" i="1"/>
  <c r="W106" i="1"/>
  <c r="Y105" i="1"/>
  <c r="X105" i="1"/>
  <c r="W105" i="1"/>
  <c r="Y104" i="1"/>
  <c r="X104" i="1"/>
  <c r="W104" i="1"/>
  <c r="Y103" i="1"/>
  <c r="X103" i="1"/>
  <c r="W103" i="1"/>
  <c r="Y102" i="1"/>
  <c r="X102" i="1"/>
  <c r="W102" i="1"/>
  <c r="Y101" i="1"/>
  <c r="X101" i="1"/>
  <c r="W101" i="1"/>
  <c r="Y100" i="1"/>
  <c r="X100" i="1"/>
  <c r="W100" i="1"/>
  <c r="Y99" i="1"/>
  <c r="X99" i="1"/>
  <c r="W99" i="1"/>
  <c r="Y98" i="1"/>
  <c r="X98" i="1"/>
  <c r="W98" i="1"/>
  <c r="Y97" i="1"/>
  <c r="X97" i="1"/>
  <c r="W97" i="1"/>
  <c r="Y96" i="1"/>
  <c r="X96" i="1"/>
  <c r="W96" i="1"/>
  <c r="Y95" i="1"/>
  <c r="X95" i="1"/>
  <c r="W95" i="1"/>
  <c r="Y94" i="1"/>
  <c r="X94" i="1"/>
  <c r="W94" i="1"/>
  <c r="Y93" i="1"/>
  <c r="X93" i="1"/>
  <c r="W93" i="1"/>
  <c r="Y92" i="1"/>
  <c r="X92" i="1"/>
  <c r="W92" i="1"/>
  <c r="Y91" i="1"/>
  <c r="X91" i="1"/>
  <c r="W91" i="1"/>
  <c r="Y90" i="1"/>
  <c r="X90" i="1"/>
  <c r="W90" i="1"/>
  <c r="Y89" i="1"/>
  <c r="X89" i="1"/>
  <c r="W89" i="1"/>
  <c r="Y88" i="1"/>
  <c r="X88" i="1"/>
  <c r="W88" i="1"/>
  <c r="Y87" i="1"/>
  <c r="X87" i="1"/>
  <c r="W87" i="1"/>
  <c r="Y86" i="1"/>
  <c r="X86" i="1"/>
  <c r="W86" i="1"/>
  <c r="Y85" i="1"/>
  <c r="X85" i="1"/>
  <c r="W85" i="1"/>
  <c r="Y84" i="1"/>
  <c r="X84" i="1"/>
  <c r="W84" i="1"/>
  <c r="Y83" i="1"/>
  <c r="X83" i="1"/>
  <c r="W83" i="1"/>
  <c r="Y82" i="1"/>
  <c r="X82" i="1"/>
  <c r="W82" i="1"/>
  <c r="Y81" i="1"/>
  <c r="X81" i="1"/>
  <c r="W81" i="1"/>
  <c r="Y80" i="1"/>
  <c r="X80" i="1"/>
  <c r="W80" i="1"/>
  <c r="Y79" i="1"/>
  <c r="X79" i="1"/>
  <c r="W79" i="1"/>
  <c r="Y78" i="1"/>
  <c r="X78" i="1"/>
  <c r="W78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8" i="1"/>
  <c r="X68" i="1"/>
  <c r="W68" i="1"/>
  <c r="Y67" i="1"/>
  <c r="X67" i="1"/>
  <c r="W67" i="1"/>
  <c r="Y66" i="1"/>
  <c r="X66" i="1"/>
  <c r="W66" i="1"/>
  <c r="Y65" i="1"/>
  <c r="X65" i="1"/>
  <c r="W65" i="1"/>
  <c r="Y64" i="1"/>
  <c r="X64" i="1"/>
  <c r="W64" i="1"/>
  <c r="Y63" i="1"/>
  <c r="X63" i="1"/>
  <c r="W63" i="1"/>
  <c r="Y62" i="1"/>
  <c r="X62" i="1"/>
  <c r="W62" i="1"/>
  <c r="Y61" i="1"/>
  <c r="X61" i="1"/>
  <c r="W61" i="1"/>
  <c r="Y60" i="1"/>
  <c r="X60" i="1"/>
  <c r="W60" i="1"/>
  <c r="Y59" i="1"/>
  <c r="X59" i="1"/>
  <c r="W59" i="1"/>
  <c r="Y58" i="1"/>
  <c r="X58" i="1"/>
  <c r="W58" i="1"/>
  <c r="Y57" i="1"/>
  <c r="X57" i="1"/>
  <c r="W57" i="1"/>
  <c r="Y56" i="1"/>
  <c r="X56" i="1"/>
  <c r="W56" i="1"/>
  <c r="Y55" i="1"/>
  <c r="X55" i="1"/>
  <c r="W55" i="1"/>
  <c r="Y54" i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47" i="1"/>
  <c r="X47" i="1"/>
  <c r="W47" i="1"/>
  <c r="Y46" i="1"/>
  <c r="X46" i="1"/>
  <c r="W46" i="1"/>
  <c r="Y45" i="1"/>
  <c r="X45" i="1"/>
  <c r="W45" i="1"/>
  <c r="Y44" i="1"/>
  <c r="X44" i="1"/>
  <c r="W44" i="1"/>
  <c r="Y43" i="1"/>
  <c r="X43" i="1"/>
  <c r="W43" i="1"/>
  <c r="Y42" i="1"/>
  <c r="W42" i="1"/>
  <c r="Y41" i="1"/>
  <c r="X41" i="1"/>
  <c r="W41" i="1"/>
  <c r="Y40" i="1"/>
  <c r="X40" i="1"/>
  <c r="W40" i="1"/>
  <c r="Y39" i="1"/>
  <c r="X39" i="1"/>
  <c r="W39" i="1"/>
  <c r="Y38" i="1"/>
  <c r="X38" i="1"/>
  <c r="W38" i="1"/>
  <c r="Y37" i="1"/>
  <c r="X37" i="1"/>
  <c r="W37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8" i="1"/>
  <c r="X28" i="1"/>
  <c r="W28" i="1"/>
  <c r="Y27" i="1"/>
  <c r="X27" i="1"/>
  <c r="W27" i="1"/>
  <c r="Y26" i="1"/>
  <c r="X26" i="1"/>
  <c r="W26" i="1"/>
  <c r="Y25" i="1"/>
  <c r="X25" i="1"/>
  <c r="W25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B48" i="1"/>
  <c r="A47" i="1"/>
  <c r="B47" i="1"/>
  <c r="A46" i="1"/>
  <c r="B46" i="1"/>
  <c r="A45" i="1"/>
  <c r="B45" i="1"/>
  <c r="A44" i="1"/>
  <c r="B44" i="1"/>
  <c r="A43" i="1"/>
  <c r="B43" i="1"/>
  <c r="A42" i="1"/>
  <c r="B42" i="1"/>
  <c r="A41" i="1"/>
  <c r="B41" i="1"/>
  <c r="A40" i="1"/>
  <c r="B40" i="1"/>
  <c r="A39" i="1"/>
  <c r="B39" i="1"/>
  <c r="A38" i="1"/>
  <c r="B38" i="1"/>
  <c r="A37" i="1"/>
  <c r="B37" i="1"/>
  <c r="A36" i="1"/>
  <c r="B36" i="1"/>
  <c r="A35" i="1"/>
  <c r="B35" i="1"/>
  <c r="A34" i="1"/>
  <c r="B34" i="1"/>
  <c r="A33" i="1"/>
  <c r="B33" i="1"/>
  <c r="A32" i="1"/>
  <c r="B32" i="1"/>
  <c r="A31" i="1"/>
  <c r="B31" i="1"/>
  <c r="A30" i="1"/>
  <c r="B30" i="1"/>
  <c r="A29" i="1"/>
  <c r="B29" i="1"/>
  <c r="A28" i="1"/>
  <c r="B28" i="1"/>
  <c r="A27" i="1"/>
  <c r="B27" i="1"/>
  <c r="A25" i="1"/>
  <c r="B25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69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</calcChain>
</file>

<file path=xl/sharedStrings.xml><?xml version="1.0" encoding="utf-8"?>
<sst xmlns="http://schemas.openxmlformats.org/spreadsheetml/2006/main" count="65" uniqueCount="35">
  <si>
    <t>Start</t>
  </si>
  <si>
    <t>End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</si>
  <si>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</si>
  <si>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</si>
  <si>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</si>
  <si>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</si>
  <si>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</si>
  <si>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</si>
  <si>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</si>
  <si>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</si>
  <si>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</si>
  <si>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</si>
  <si>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</si>
  <si>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</si>
  <si>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</si>
  <si>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MEDIAN</t>
  </si>
  <si>
    <t>MAX</t>
  </si>
  <si>
    <t>MIN</t>
  </si>
  <si>
    <t>Median Household</t>
  </si>
  <si>
    <t>Average Household</t>
  </si>
  <si>
    <t>Per-Capita</t>
  </si>
  <si>
    <t>ZIP</t>
  </si>
  <si>
    <t>Median Household Income</t>
  </si>
  <si>
    <t>Per Capita Income</t>
  </si>
  <si>
    <t>Median Housing Value</t>
  </si>
  <si>
    <t>na</t>
  </si>
  <si>
    <t>Total x 4</t>
  </si>
  <si>
    <t>5 BLK TAVG</t>
  </si>
  <si>
    <t>SQ AVG</t>
  </si>
  <si>
    <t>5 BLK SQAVG</t>
  </si>
  <si>
    <t>FIRST Z</t>
  </si>
  <si>
    <t>%High Income Houses</t>
  </si>
  <si>
    <t>SQ14</t>
  </si>
  <si>
    <t>SQ15</t>
  </si>
  <si>
    <t>SQ16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</si>
</sst>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4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5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4" borderId="0" xfId="0" applyFill="1" applyAlignment="1">
      <alignment horizontal="right"/>
    </xf>
    <xf numFmtId="2" fontId="0" fillId="0" borderId="0" xfId="0" applyNumberFormat="1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2" fontId="0" fillId="0" borderId="0" xfId="0" applyNumberFormat="1"/>
  </cellXfs>
  <cellStyles count="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2"/>
  <sheetViews>
    <sheetView tabSelected="1" zoomScale="125" zoomScaleNormal="125" zoomScalePageLayoutView="125" workbookViewId="0">
      <pane xSplit="2" ySplit="1" topLeftCell="Y335" activePane="bottomRight" state="frozen"/>
      <selection pane="topRight" activeCell="C1" sqref="C1"/>
      <selection pane="bottomLeft" activeCell="A2" sqref="A2"/>
      <selection pane="bottomRight" activeCell="J136" sqref="J136"/>
    </sheetView>
  </sheetViews>
  <sheetFormatPr baseColWidth="10" defaultRowHeight="15" x14ac:dyDescent="0"/>
  <cols>
    <col min="1" max="1" width="10.83203125" style="13"/>
    <col min="2" max="2" width="10.83203125" style="14"/>
    <col min="3" max="3" width="11.1640625" bestFit="1" customWidth="1"/>
    <col min="18" max="18" width="10.83203125" style="7"/>
    <col min="20" max="20" width="11.83203125" bestFit="1" customWidth="1"/>
    <col min="21" max="21" width="11.5" customWidth="1"/>
    <col min="22" max="22" width="14.33203125" customWidth="1"/>
    <col min="28" max="28" width="17" customWidth="1"/>
    <col min="29" max="29" width="11.83203125" customWidth="1"/>
    <col min="32" max="32" width="16.83203125" customWidth="1"/>
    <col min="34" max="34" width="19.33203125" customWidth="1"/>
    <col min="35" max="39" width="10.83203125" style="19"/>
  </cols>
  <sheetData>
    <row r="1" spans="1:39" s="1" customFormat="1">
      <c r="A1" s="9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32</v>
      </c>
      <c r="Q1" s="1" t="s">
        <v>33</v>
      </c>
      <c r="R1" s="15" t="s">
        <v>34</v>
      </c>
      <c r="S1" s="16" t="s">
        <v>26</v>
      </c>
      <c r="T1" s="16" t="s">
        <v>27</v>
      </c>
      <c r="U1" s="16" t="s">
        <v>28</v>
      </c>
      <c r="V1" s="16" t="s">
        <v>29</v>
      </c>
      <c r="W1" s="16" t="s">
        <v>15</v>
      </c>
      <c r="X1" s="16" t="s">
        <v>16</v>
      </c>
      <c r="Y1" s="16" t="s">
        <v>17</v>
      </c>
      <c r="Z1" s="4" t="s">
        <v>30</v>
      </c>
      <c r="AA1" s="18" t="s">
        <v>21</v>
      </c>
      <c r="AB1" s="18" t="s">
        <v>18</v>
      </c>
      <c r="AC1" s="18" t="s">
        <v>19</v>
      </c>
      <c r="AD1" s="18" t="s">
        <v>20</v>
      </c>
      <c r="AE1" s="18" t="s">
        <v>31</v>
      </c>
      <c r="AF1" s="18" t="s">
        <v>22</v>
      </c>
      <c r="AG1" s="18" t="s">
        <v>23</v>
      </c>
      <c r="AH1" s="18" t="s">
        <v>24</v>
      </c>
      <c r="AI1" s="19"/>
      <c r="AJ1" s="19"/>
      <c r="AK1" s="19"/>
      <c r="AL1" s="19"/>
      <c r="AM1" s="19"/>
    </row>
    <row r="2" spans="1:39" s="2" customFormat="1">
      <c r="A2" s="11">
        <f t="shared" ref="A2:A11" si="0">A3-1</f>
        <v>17</v>
      </c>
      <c r="B2" s="12">
        <f t="shared" ref="B2:B11" si="1">A2+1</f>
        <v>18</v>
      </c>
      <c r="C2" s="2">
        <v>1</v>
      </c>
      <c r="D2" s="2">
        <v>0</v>
      </c>
      <c r="E2" s="2">
        <v>0</v>
      </c>
      <c r="F2" s="5">
        <v>0</v>
      </c>
      <c r="G2" s="5">
        <v>3</v>
      </c>
      <c r="H2" s="5">
        <v>3</v>
      </c>
      <c r="I2" s="5">
        <v>2</v>
      </c>
      <c r="J2" s="5">
        <v>3</v>
      </c>
      <c r="K2" s="5">
        <v>2</v>
      </c>
      <c r="L2" s="5">
        <v>2</v>
      </c>
      <c r="M2" s="5">
        <v>0</v>
      </c>
      <c r="N2" s="5">
        <v>5</v>
      </c>
      <c r="O2" s="5">
        <v>3</v>
      </c>
      <c r="R2" s="6"/>
      <c r="S2" s="2">
        <f t="shared" ref="S2:S33" si="2">SUM(C2:R2)*4</f>
        <v>96</v>
      </c>
      <c r="T2" s="3">
        <f>AVERAGE(S2:S4)</f>
        <v>254.66666666666666</v>
      </c>
      <c r="U2" s="3">
        <f t="shared" ref="U2:U33" si="3">AVERAGE(C2:R2)</f>
        <v>1.8461538461538463</v>
      </c>
      <c r="V2" s="17">
        <f>AVERAGE(U2,U3, U4)</f>
        <v>5.2921522921522923</v>
      </c>
      <c r="W2" s="2">
        <f t="shared" ref="W2:W33" si="4">MEDIAN(C2:R2)</f>
        <v>2</v>
      </c>
      <c r="X2" s="2">
        <f t="shared" ref="X2:X33" si="5">MAX(C2:R2)</f>
        <v>5</v>
      </c>
      <c r="Y2" s="2">
        <f t="shared" ref="Y2:Y33" si="6">MIN(C2:R2)</f>
        <v>0</v>
      </c>
      <c r="Z2" s="2">
        <f>(C2-U2)/_xlfn.STDEV.P(C2:R2)</f>
        <v>-0.55988525841521641</v>
      </c>
      <c r="AA2" s="2">
        <v>10003</v>
      </c>
      <c r="AB2" s="2" t="e">
        <f t="shared" ref="AB2:AB33" si="7">VLOOKUP(AA2,$C$183:$G$194, 2)</f>
        <v>#N/A</v>
      </c>
      <c r="AC2" s="2" t="e">
        <f t="shared" ref="AC2:AC33" si="8">VLOOKUP(AA2,$C$183:$G$194, 3)</f>
        <v>#N/A</v>
      </c>
      <c r="AD2" s="2" t="e">
        <f t="shared" ref="AD2:AD33" si="9">VLOOKUP(AA2,$C$183:$G$194, 4)</f>
        <v>#N/A</v>
      </c>
      <c r="AE2" s="2" t="e">
        <f t="shared" ref="AE2:AE33" si="10">VLOOKUP(AA2,$C$183:$G$194, 5)</f>
        <v>#N/A</v>
      </c>
      <c r="AF2" s="2">
        <v>97125</v>
      </c>
      <c r="AG2" s="2">
        <v>79065</v>
      </c>
      <c r="AH2" s="2">
        <v>784100</v>
      </c>
      <c r="AI2" s="19"/>
      <c r="AJ2" s="19"/>
      <c r="AK2" s="19"/>
      <c r="AL2" s="19"/>
      <c r="AM2" s="19"/>
    </row>
    <row r="3" spans="1:39" s="2" customFormat="1">
      <c r="A3" s="11">
        <f t="shared" si="0"/>
        <v>18</v>
      </c>
      <c r="B3" s="12">
        <f t="shared" si="1"/>
        <v>19</v>
      </c>
      <c r="C3" s="2">
        <v>0</v>
      </c>
      <c r="D3" s="2">
        <v>4</v>
      </c>
      <c r="E3" s="2">
        <v>1</v>
      </c>
      <c r="F3" s="5">
        <v>1</v>
      </c>
      <c r="G3" s="5">
        <v>0</v>
      </c>
      <c r="H3" s="5">
        <v>0</v>
      </c>
      <c r="I3" s="5">
        <v>2</v>
      </c>
      <c r="J3" s="5">
        <v>1</v>
      </c>
      <c r="K3" s="5">
        <v>1</v>
      </c>
      <c r="L3" s="5">
        <v>2</v>
      </c>
      <c r="M3" s="5">
        <v>3</v>
      </c>
      <c r="R3" s="6"/>
      <c r="S3" s="2">
        <f t="shared" si="2"/>
        <v>60</v>
      </c>
      <c r="T3" s="3">
        <f>AVERAGE(S2:S5)</f>
        <v>403</v>
      </c>
      <c r="U3" s="3">
        <f t="shared" si="3"/>
        <v>1.3636363636363635</v>
      </c>
      <c r="V3" s="17">
        <f>AVERAGE(U2,U3,U4, U5)</f>
        <v>8.7872960372960378</v>
      </c>
      <c r="W3" s="2">
        <f t="shared" si="4"/>
        <v>1</v>
      </c>
      <c r="X3" s="2">
        <f t="shared" si="5"/>
        <v>4</v>
      </c>
      <c r="Y3" s="2">
        <f t="shared" si="6"/>
        <v>0</v>
      </c>
      <c r="Z3" s="2">
        <f t="shared" ref="Z3:Z66" si="11">(C3-U3)/_xlfn.STDEV.P(C3:R3)</f>
        <v>-1.1118739749916517</v>
      </c>
      <c r="AA3" s="2">
        <v>10003</v>
      </c>
      <c r="AB3" s="2" t="e">
        <f t="shared" si="7"/>
        <v>#N/A</v>
      </c>
      <c r="AC3" s="2" t="e">
        <f t="shared" si="8"/>
        <v>#N/A</v>
      </c>
      <c r="AD3" s="2" t="e">
        <f t="shared" si="9"/>
        <v>#N/A</v>
      </c>
      <c r="AE3" s="2" t="e">
        <f t="shared" si="10"/>
        <v>#N/A</v>
      </c>
      <c r="AF3" s="2">
        <f>AF2</f>
        <v>97125</v>
      </c>
      <c r="AG3" s="2">
        <f t="shared" ref="AG3:AH3" si="12">AG2</f>
        <v>79065</v>
      </c>
      <c r="AH3" s="2">
        <f t="shared" si="12"/>
        <v>784100</v>
      </c>
      <c r="AI3" s="19"/>
      <c r="AJ3" s="19"/>
      <c r="AK3" s="19"/>
      <c r="AL3" s="19"/>
      <c r="AM3" s="19"/>
    </row>
    <row r="4" spans="1:39" s="2" customFormat="1">
      <c r="A4" s="11">
        <f t="shared" si="0"/>
        <v>19</v>
      </c>
      <c r="B4" s="12">
        <f t="shared" si="1"/>
        <v>20</v>
      </c>
      <c r="C4" s="2">
        <v>17</v>
      </c>
      <c r="D4" s="2">
        <v>19</v>
      </c>
      <c r="E4" s="2">
        <v>23</v>
      </c>
      <c r="F4" s="5">
        <v>17</v>
      </c>
      <c r="G4" s="5">
        <v>22</v>
      </c>
      <c r="H4" s="5">
        <v>19</v>
      </c>
      <c r="I4" s="5">
        <v>7</v>
      </c>
      <c r="J4" s="5">
        <v>10</v>
      </c>
      <c r="K4" s="5">
        <v>7</v>
      </c>
      <c r="L4" s="5">
        <v>4</v>
      </c>
      <c r="M4" s="5">
        <v>1</v>
      </c>
      <c r="N4" s="5">
        <v>6</v>
      </c>
      <c r="R4" s="6"/>
      <c r="S4" s="2">
        <f t="shared" si="2"/>
        <v>608</v>
      </c>
      <c r="T4" s="3">
        <f t="shared" ref="T4:T19" si="13">AVERAGE(S2:S6)</f>
        <v>453.6</v>
      </c>
      <c r="U4" s="3">
        <f t="shared" si="3"/>
        <v>12.666666666666666</v>
      </c>
      <c r="V4" s="17">
        <f t="shared" ref="V4:V16" si="14">AVERAGE(U2, U3,U4,U5, U6)</f>
        <v>10.309836829836829</v>
      </c>
      <c r="W4" s="2">
        <f t="shared" si="4"/>
        <v>13.5</v>
      </c>
      <c r="X4" s="2">
        <f t="shared" si="5"/>
        <v>23</v>
      </c>
      <c r="Y4" s="2">
        <f t="shared" si="6"/>
        <v>1</v>
      </c>
      <c r="Z4" s="2">
        <f t="shared" si="11"/>
        <v>0.59398516110044008</v>
      </c>
      <c r="AA4" s="2">
        <v>10003</v>
      </c>
      <c r="AB4" s="2" t="e">
        <f t="shared" si="7"/>
        <v>#N/A</v>
      </c>
      <c r="AC4" s="2" t="e">
        <f t="shared" si="8"/>
        <v>#N/A</v>
      </c>
      <c r="AD4" s="2" t="e">
        <f t="shared" si="9"/>
        <v>#N/A</v>
      </c>
      <c r="AE4" s="2" t="e">
        <f t="shared" si="10"/>
        <v>#N/A</v>
      </c>
      <c r="AF4" s="2">
        <f>140500</f>
        <v>140500</v>
      </c>
      <c r="AG4" s="2">
        <v>97318</v>
      </c>
      <c r="AH4" s="2">
        <v>620700</v>
      </c>
      <c r="AI4" s="19"/>
      <c r="AJ4" s="19"/>
      <c r="AK4" s="19"/>
      <c r="AL4" s="19"/>
      <c r="AM4" s="19"/>
    </row>
    <row r="5" spans="1:39" s="2" customFormat="1">
      <c r="A5" s="11">
        <f t="shared" si="0"/>
        <v>20</v>
      </c>
      <c r="B5" s="12">
        <f t="shared" si="1"/>
        <v>21</v>
      </c>
      <c r="C5" s="2">
        <v>26</v>
      </c>
      <c r="D5" s="2">
        <v>23</v>
      </c>
      <c r="E5" s="2">
        <v>42</v>
      </c>
      <c r="F5" s="5">
        <v>28</v>
      </c>
      <c r="G5" s="5">
        <v>9</v>
      </c>
      <c r="H5" s="5">
        <v>12</v>
      </c>
      <c r="I5" s="5">
        <v>19</v>
      </c>
      <c r="J5" s="5">
        <v>19</v>
      </c>
      <c r="K5" s="5">
        <v>17</v>
      </c>
      <c r="L5" s="5">
        <v>8</v>
      </c>
      <c r="M5" s="5">
        <v>9</v>
      </c>
      <c r="R5" s="6"/>
      <c r="S5" s="2">
        <f t="shared" si="2"/>
        <v>848</v>
      </c>
      <c r="T5" s="3">
        <f t="shared" si="13"/>
        <v>624</v>
      </c>
      <c r="U5" s="3">
        <f t="shared" si="3"/>
        <v>19.272727272727273</v>
      </c>
      <c r="V5" s="17">
        <f t="shared" si="14"/>
        <v>13.890606060606061</v>
      </c>
      <c r="W5" s="2">
        <f t="shared" si="4"/>
        <v>19</v>
      </c>
      <c r="X5" s="2">
        <f t="shared" si="5"/>
        <v>42</v>
      </c>
      <c r="Y5" s="2">
        <f t="shared" si="6"/>
        <v>8</v>
      </c>
      <c r="Z5" s="2">
        <f t="shared" si="11"/>
        <v>0.68915524542613193</v>
      </c>
      <c r="AA5" s="2">
        <v>10010</v>
      </c>
      <c r="AB5" s="2" t="e">
        <f t="shared" si="7"/>
        <v>#N/A</v>
      </c>
      <c r="AC5" s="2" t="e">
        <f t="shared" si="8"/>
        <v>#N/A</v>
      </c>
      <c r="AD5" s="2" t="e">
        <f t="shared" si="9"/>
        <v>#N/A</v>
      </c>
      <c r="AE5" s="2" t="e">
        <f t="shared" si="10"/>
        <v>#N/A</v>
      </c>
      <c r="AF5" s="2">
        <f>AF4</f>
        <v>140500</v>
      </c>
      <c r="AG5" s="2">
        <f t="shared" ref="AG5" si="15">AG4</f>
        <v>97318</v>
      </c>
      <c r="AH5" s="2">
        <f t="shared" ref="AH5" si="16">AH4</f>
        <v>620700</v>
      </c>
      <c r="AI5" s="19"/>
      <c r="AJ5" s="19"/>
      <c r="AK5" s="19"/>
      <c r="AL5" s="19"/>
      <c r="AM5" s="19"/>
    </row>
    <row r="6" spans="1:39" s="2" customFormat="1">
      <c r="A6" s="11">
        <f t="shared" si="0"/>
        <v>21</v>
      </c>
      <c r="B6" s="12">
        <f t="shared" si="1"/>
        <v>22</v>
      </c>
      <c r="C6" s="2">
        <v>10</v>
      </c>
      <c r="D6" s="2">
        <v>20</v>
      </c>
      <c r="E6" s="2">
        <v>13</v>
      </c>
      <c r="F6" s="5">
        <v>14</v>
      </c>
      <c r="G6" s="5">
        <v>21</v>
      </c>
      <c r="H6" s="5">
        <v>28</v>
      </c>
      <c r="I6" s="5">
        <v>33</v>
      </c>
      <c r="J6" s="5">
        <v>4</v>
      </c>
      <c r="K6" s="5">
        <v>3</v>
      </c>
      <c r="L6" s="5">
        <v>18</v>
      </c>
      <c r="R6" s="6"/>
      <c r="S6" s="2">
        <f t="shared" si="2"/>
        <v>656</v>
      </c>
      <c r="T6" s="3">
        <f t="shared" si="13"/>
        <v>815.2</v>
      </c>
      <c r="U6" s="3">
        <f t="shared" si="3"/>
        <v>16.399999999999999</v>
      </c>
      <c r="V6" s="17">
        <f t="shared" si="14"/>
        <v>18.236060606060608</v>
      </c>
      <c r="W6" s="2">
        <f t="shared" si="4"/>
        <v>16</v>
      </c>
      <c r="X6" s="2">
        <f t="shared" si="5"/>
        <v>33</v>
      </c>
      <c r="Y6" s="2">
        <f t="shared" si="6"/>
        <v>3</v>
      </c>
      <c r="Z6" s="2">
        <f t="shared" si="11"/>
        <v>-0.69896324532883014</v>
      </c>
      <c r="AA6" s="2">
        <v>10010</v>
      </c>
      <c r="AB6" s="2" t="e">
        <f t="shared" si="7"/>
        <v>#N/A</v>
      </c>
      <c r="AC6" s="2" t="e">
        <f t="shared" si="8"/>
        <v>#N/A</v>
      </c>
      <c r="AD6" s="2" t="e">
        <f t="shared" si="9"/>
        <v>#N/A</v>
      </c>
      <c r="AE6" s="2" t="e">
        <f t="shared" si="10"/>
        <v>#N/A</v>
      </c>
      <c r="AF6" s="2">
        <v>142177</v>
      </c>
      <c r="AG6" s="2">
        <v>129281</v>
      </c>
      <c r="AH6" s="2">
        <v>982300</v>
      </c>
      <c r="AI6" s="19"/>
      <c r="AJ6" s="19"/>
      <c r="AK6" s="19"/>
      <c r="AL6" s="19"/>
      <c r="AM6" s="19"/>
    </row>
    <row r="7" spans="1:39" s="2" customFormat="1">
      <c r="A7" s="11">
        <f t="shared" si="0"/>
        <v>22</v>
      </c>
      <c r="B7" s="12">
        <f t="shared" si="1"/>
        <v>23</v>
      </c>
      <c r="C7" s="2">
        <v>17</v>
      </c>
      <c r="D7" s="2">
        <v>33</v>
      </c>
      <c r="E7" s="2">
        <v>28</v>
      </c>
      <c r="F7" s="5">
        <v>15</v>
      </c>
      <c r="G7" s="5">
        <v>22</v>
      </c>
      <c r="H7" s="5">
        <v>12</v>
      </c>
      <c r="I7" s="5">
        <v>13</v>
      </c>
      <c r="J7" s="5">
        <v>20</v>
      </c>
      <c r="K7" s="5">
        <v>12</v>
      </c>
      <c r="L7" s="5">
        <v>14</v>
      </c>
      <c r="M7" s="5">
        <v>20</v>
      </c>
      <c r="N7" s="5">
        <v>31</v>
      </c>
      <c r="R7" s="6"/>
      <c r="S7" s="2">
        <f t="shared" si="2"/>
        <v>948</v>
      </c>
      <c r="T7" s="3">
        <f t="shared" si="13"/>
        <v>852</v>
      </c>
      <c r="U7" s="3">
        <f t="shared" si="3"/>
        <v>19.75</v>
      </c>
      <c r="V7" s="17">
        <f t="shared" si="14"/>
        <v>19.302727272727275</v>
      </c>
      <c r="W7" s="2">
        <f t="shared" si="4"/>
        <v>18.5</v>
      </c>
      <c r="X7" s="2">
        <f t="shared" si="5"/>
        <v>33</v>
      </c>
      <c r="Y7" s="2">
        <f t="shared" si="6"/>
        <v>12</v>
      </c>
      <c r="Z7" s="2">
        <f t="shared" si="11"/>
        <v>-0.38753861899994424</v>
      </c>
      <c r="AA7" s="2">
        <v>10010</v>
      </c>
      <c r="AB7" s="2" t="e">
        <f t="shared" si="7"/>
        <v>#N/A</v>
      </c>
      <c r="AC7" s="2" t="e">
        <f t="shared" si="8"/>
        <v>#N/A</v>
      </c>
      <c r="AD7" s="2" t="e">
        <f t="shared" si="9"/>
        <v>#N/A</v>
      </c>
      <c r="AE7" s="2" t="e">
        <f t="shared" si="10"/>
        <v>#N/A</v>
      </c>
      <c r="AF7" s="2">
        <v>108977</v>
      </c>
      <c r="AG7" s="2">
        <v>61733</v>
      </c>
      <c r="AH7" s="2" t="s">
        <v>25</v>
      </c>
      <c r="AI7" s="19"/>
      <c r="AJ7" s="19"/>
      <c r="AK7" s="19"/>
      <c r="AL7" s="19"/>
      <c r="AM7" s="19"/>
    </row>
    <row r="8" spans="1:39" s="2" customFormat="1">
      <c r="A8" s="11">
        <f t="shared" si="0"/>
        <v>23</v>
      </c>
      <c r="B8" s="12">
        <f t="shared" si="1"/>
        <v>24</v>
      </c>
      <c r="C8" s="2">
        <v>10</v>
      </c>
      <c r="D8" s="2">
        <v>43</v>
      </c>
      <c r="E8" s="2">
        <v>42</v>
      </c>
      <c r="F8" s="5">
        <v>18</v>
      </c>
      <c r="G8" s="5">
        <v>33</v>
      </c>
      <c r="H8" s="5">
        <v>29</v>
      </c>
      <c r="I8" s="5">
        <v>17</v>
      </c>
      <c r="J8" s="5">
        <v>16</v>
      </c>
      <c r="K8" s="5">
        <v>17</v>
      </c>
      <c r="L8" s="5">
        <v>15</v>
      </c>
      <c r="M8" s="5">
        <v>14</v>
      </c>
      <c r="R8" s="6"/>
      <c r="S8" s="2">
        <f t="shared" si="2"/>
        <v>1016</v>
      </c>
      <c r="T8" s="3">
        <f t="shared" si="13"/>
        <v>708</v>
      </c>
      <c r="U8" s="3">
        <f t="shared" si="3"/>
        <v>23.09090909090909</v>
      </c>
      <c r="V8" s="17">
        <f t="shared" si="14"/>
        <v>16.029999999999998</v>
      </c>
      <c r="W8" s="2">
        <f t="shared" si="4"/>
        <v>17</v>
      </c>
      <c r="X8" s="2">
        <f t="shared" si="5"/>
        <v>43</v>
      </c>
      <c r="Y8" s="2">
        <f t="shared" si="6"/>
        <v>10</v>
      </c>
      <c r="Z8" s="2">
        <f t="shared" si="11"/>
        <v>-1.1786660474225272</v>
      </c>
      <c r="AA8" s="2">
        <v>10010</v>
      </c>
      <c r="AB8" s="2" t="e">
        <f t="shared" si="7"/>
        <v>#N/A</v>
      </c>
      <c r="AC8" s="2" t="e">
        <f t="shared" si="8"/>
        <v>#N/A</v>
      </c>
      <c r="AD8" s="2" t="e">
        <f t="shared" si="9"/>
        <v>#N/A</v>
      </c>
      <c r="AE8" s="2" t="e">
        <f t="shared" si="10"/>
        <v>#N/A</v>
      </c>
      <c r="AF8" s="2">
        <v>108977</v>
      </c>
      <c r="AG8" s="2">
        <v>61733</v>
      </c>
      <c r="AH8" s="2" t="s">
        <v>25</v>
      </c>
      <c r="AI8" s="19"/>
      <c r="AJ8" s="19"/>
      <c r="AK8" s="19"/>
      <c r="AL8" s="19"/>
      <c r="AM8" s="19"/>
    </row>
    <row r="9" spans="1:39" s="2" customFormat="1">
      <c r="A9" s="11">
        <f t="shared" si="0"/>
        <v>24</v>
      </c>
      <c r="B9" s="12">
        <f t="shared" si="1"/>
        <v>25</v>
      </c>
      <c r="C9" s="2">
        <v>6</v>
      </c>
      <c r="D9" s="2">
        <v>2</v>
      </c>
      <c r="E9" s="2">
        <v>1</v>
      </c>
      <c r="F9" s="5">
        <v>34</v>
      </c>
      <c r="G9" s="5">
        <v>12</v>
      </c>
      <c r="H9" s="5">
        <v>16</v>
      </c>
      <c r="I9" s="5">
        <v>23</v>
      </c>
      <c r="J9" s="5">
        <v>16</v>
      </c>
      <c r="K9" s="5">
        <v>32</v>
      </c>
      <c r="L9" s="5">
        <v>36</v>
      </c>
      <c r="M9" s="5">
        <v>20</v>
      </c>
      <c r="R9" s="6"/>
      <c r="S9" s="2">
        <f t="shared" si="2"/>
        <v>792</v>
      </c>
      <c r="T9" s="3">
        <f t="shared" si="13"/>
        <v>804</v>
      </c>
      <c r="U9" s="3">
        <f t="shared" si="3"/>
        <v>18</v>
      </c>
      <c r="V9" s="17">
        <f t="shared" si="14"/>
        <v>17.483333333333334</v>
      </c>
      <c r="W9" s="2">
        <f t="shared" si="4"/>
        <v>16</v>
      </c>
      <c r="X9" s="2">
        <f t="shared" si="5"/>
        <v>36</v>
      </c>
      <c r="Y9" s="2">
        <f t="shared" si="6"/>
        <v>1</v>
      </c>
      <c r="Z9" s="2">
        <f t="shared" si="11"/>
        <v>-1.0148443095824147</v>
      </c>
      <c r="AA9" s="2">
        <v>10010</v>
      </c>
      <c r="AB9" s="2" t="e">
        <f t="shared" si="7"/>
        <v>#N/A</v>
      </c>
      <c r="AC9" s="2" t="e">
        <f t="shared" si="8"/>
        <v>#N/A</v>
      </c>
      <c r="AD9" s="2" t="e">
        <f t="shared" si="9"/>
        <v>#N/A</v>
      </c>
      <c r="AE9" s="2" t="e">
        <f t="shared" si="10"/>
        <v>#N/A</v>
      </c>
      <c r="AF9" s="2">
        <v>109844</v>
      </c>
      <c r="AG9" s="2">
        <v>133763</v>
      </c>
      <c r="AH9" s="2">
        <v>879200</v>
      </c>
      <c r="AI9" s="19"/>
      <c r="AJ9" s="19"/>
      <c r="AK9" s="19"/>
      <c r="AL9" s="19"/>
      <c r="AM9" s="19"/>
    </row>
    <row r="10" spans="1:39" s="2" customFormat="1">
      <c r="A10" s="11">
        <f t="shared" si="0"/>
        <v>25</v>
      </c>
      <c r="B10" s="12">
        <f t="shared" si="1"/>
        <v>26</v>
      </c>
      <c r="C10" s="2">
        <v>6</v>
      </c>
      <c r="D10" s="2">
        <v>1</v>
      </c>
      <c r="E10" s="2">
        <v>3</v>
      </c>
      <c r="F10" s="5">
        <v>2</v>
      </c>
      <c r="G10" s="5">
        <v>1</v>
      </c>
      <c r="H10" s="5">
        <v>0</v>
      </c>
      <c r="I10" s="5">
        <v>5</v>
      </c>
      <c r="J10" s="5">
        <v>5</v>
      </c>
      <c r="K10" s="5">
        <v>3</v>
      </c>
      <c r="L10" s="5">
        <v>2</v>
      </c>
      <c r="M10" s="5">
        <v>4</v>
      </c>
      <c r="R10" s="6"/>
      <c r="S10" s="2">
        <f t="shared" si="2"/>
        <v>128</v>
      </c>
      <c r="T10" s="3">
        <f t="shared" si="13"/>
        <v>833.6</v>
      </c>
      <c r="U10" s="3">
        <f t="shared" si="3"/>
        <v>2.9090909090909092</v>
      </c>
      <c r="V10" s="17">
        <f t="shared" si="14"/>
        <v>19.013333333333332</v>
      </c>
      <c r="W10" s="2">
        <f t="shared" si="4"/>
        <v>3</v>
      </c>
      <c r="X10" s="2">
        <f t="shared" si="5"/>
        <v>6</v>
      </c>
      <c r="Y10" s="2">
        <f t="shared" si="6"/>
        <v>0</v>
      </c>
      <c r="Z10" s="2">
        <f t="shared" si="11"/>
        <v>1.6873916677505816</v>
      </c>
      <c r="AA10" s="2">
        <v>10010</v>
      </c>
      <c r="AB10" s="2" t="e">
        <f t="shared" si="7"/>
        <v>#N/A</v>
      </c>
      <c r="AC10" s="2" t="e">
        <f t="shared" si="8"/>
        <v>#N/A</v>
      </c>
      <c r="AD10" s="2" t="e">
        <f t="shared" si="9"/>
        <v>#N/A</v>
      </c>
      <c r="AE10" s="2" t="e">
        <f t="shared" si="10"/>
        <v>#N/A</v>
      </c>
      <c r="AF10" s="2">
        <v>109844</v>
      </c>
      <c r="AG10" s="2">
        <v>133763</v>
      </c>
      <c r="AH10" s="2">
        <v>879200</v>
      </c>
      <c r="AI10" s="19"/>
      <c r="AJ10" s="19"/>
      <c r="AK10" s="19"/>
      <c r="AL10" s="19"/>
      <c r="AM10" s="19"/>
    </row>
    <row r="11" spans="1:39" s="2" customFormat="1">
      <c r="A11" s="11">
        <f t="shared" si="0"/>
        <v>26</v>
      </c>
      <c r="B11" s="12">
        <f t="shared" si="1"/>
        <v>27</v>
      </c>
      <c r="C11" s="2">
        <v>18</v>
      </c>
      <c r="D11" s="2">
        <v>27</v>
      </c>
      <c r="E11" s="2">
        <v>24</v>
      </c>
      <c r="F11" s="5">
        <v>21</v>
      </c>
      <c r="G11" s="5">
        <v>39</v>
      </c>
      <c r="H11" s="5">
        <v>25</v>
      </c>
      <c r="I11" s="5">
        <v>41</v>
      </c>
      <c r="J11" s="5">
        <v>21</v>
      </c>
      <c r="K11" s="5">
        <v>13</v>
      </c>
      <c r="L11" s="5">
        <v>11</v>
      </c>
      <c r="M11" s="5">
        <v>23</v>
      </c>
      <c r="N11" s="5">
        <v>21</v>
      </c>
      <c r="R11" s="6"/>
      <c r="S11" s="2">
        <f t="shared" si="2"/>
        <v>1136</v>
      </c>
      <c r="T11" s="3">
        <f t="shared" si="13"/>
        <v>972.8</v>
      </c>
      <c r="U11" s="3">
        <f t="shared" si="3"/>
        <v>23.666666666666668</v>
      </c>
      <c r="V11" s="17">
        <f t="shared" si="14"/>
        <v>22.176969696969696</v>
      </c>
      <c r="W11" s="2">
        <f t="shared" si="4"/>
        <v>22</v>
      </c>
      <c r="X11" s="2">
        <f t="shared" si="5"/>
        <v>41</v>
      </c>
      <c r="Y11" s="2">
        <f t="shared" si="6"/>
        <v>11</v>
      </c>
      <c r="Z11" s="2">
        <f t="shared" si="11"/>
        <v>-0.66298093957197723</v>
      </c>
      <c r="AA11" s="2">
        <v>10016</v>
      </c>
      <c r="AB11" s="2" t="e">
        <f t="shared" si="7"/>
        <v>#N/A</v>
      </c>
      <c r="AC11" s="2" t="e">
        <f t="shared" si="8"/>
        <v>#N/A</v>
      </c>
      <c r="AD11" s="2" t="e">
        <f t="shared" si="9"/>
        <v>#N/A</v>
      </c>
      <c r="AE11" s="2" t="e">
        <f t="shared" si="10"/>
        <v>#N/A</v>
      </c>
      <c r="AF11" s="2">
        <v>109844</v>
      </c>
      <c r="AG11" s="2">
        <v>133763</v>
      </c>
      <c r="AH11" s="2">
        <v>879200</v>
      </c>
      <c r="AI11" s="19"/>
      <c r="AJ11" s="19"/>
      <c r="AK11" s="19"/>
      <c r="AL11" s="19"/>
      <c r="AM11" s="19"/>
    </row>
    <row r="12" spans="1:39" s="2" customFormat="1">
      <c r="A12" s="11">
        <f>A13-1</f>
        <v>27</v>
      </c>
      <c r="B12" s="12">
        <f>A12+1</f>
        <v>28</v>
      </c>
      <c r="C12" s="2">
        <v>22</v>
      </c>
      <c r="D12" s="2">
        <v>32</v>
      </c>
      <c r="E12" s="2">
        <v>23</v>
      </c>
      <c r="F12" s="5">
        <v>22</v>
      </c>
      <c r="G12" s="5">
        <v>26</v>
      </c>
      <c r="H12" s="5">
        <v>35</v>
      </c>
      <c r="I12" s="5">
        <v>8</v>
      </c>
      <c r="J12" s="5">
        <v>38</v>
      </c>
      <c r="K12" s="5">
        <v>56</v>
      </c>
      <c r="L12" s="5">
        <v>12</v>
      </c>
      <c r="R12" s="6"/>
      <c r="S12" s="2">
        <f t="shared" si="2"/>
        <v>1096</v>
      </c>
      <c r="T12" s="3">
        <f t="shared" si="13"/>
        <v>948</v>
      </c>
      <c r="U12" s="3">
        <f t="shared" si="3"/>
        <v>27.4</v>
      </c>
      <c r="V12" s="17">
        <f t="shared" si="14"/>
        <v>21.613333333333333</v>
      </c>
      <c r="W12" s="2">
        <f t="shared" si="4"/>
        <v>24.5</v>
      </c>
      <c r="X12" s="2">
        <f t="shared" si="5"/>
        <v>56</v>
      </c>
      <c r="Y12" s="2">
        <f t="shared" si="6"/>
        <v>8</v>
      </c>
      <c r="Z12" s="2">
        <f t="shared" si="11"/>
        <v>-0.41386905415235181</v>
      </c>
      <c r="AA12" s="2">
        <v>10016</v>
      </c>
      <c r="AB12" s="2" t="e">
        <f t="shared" si="7"/>
        <v>#N/A</v>
      </c>
      <c r="AC12" s="2" t="e">
        <f t="shared" si="8"/>
        <v>#N/A</v>
      </c>
      <c r="AD12" s="2" t="e">
        <f t="shared" si="9"/>
        <v>#N/A</v>
      </c>
      <c r="AE12" s="2" t="e">
        <f t="shared" si="10"/>
        <v>#N/A</v>
      </c>
      <c r="AF12" s="2">
        <v>109844</v>
      </c>
      <c r="AG12" s="2">
        <v>133763</v>
      </c>
      <c r="AH12" s="2">
        <v>879200</v>
      </c>
      <c r="AI12" s="19"/>
      <c r="AJ12" s="19"/>
      <c r="AK12" s="19"/>
      <c r="AL12" s="19"/>
      <c r="AM12" s="19"/>
    </row>
    <row r="13" spans="1:39" s="2" customFormat="1">
      <c r="A13" s="11">
        <v>28</v>
      </c>
      <c r="B13" s="12">
        <f t="shared" ref="B13:B24" si="17">A13+1</f>
        <v>29</v>
      </c>
      <c r="C13" s="2">
        <v>23</v>
      </c>
      <c r="D13" s="2">
        <v>42</v>
      </c>
      <c r="E13" s="5">
        <v>37</v>
      </c>
      <c r="F13" s="5">
        <v>44</v>
      </c>
      <c r="G13" s="5">
        <v>48</v>
      </c>
      <c r="H13" s="5">
        <v>30</v>
      </c>
      <c r="I13" s="5">
        <v>32</v>
      </c>
      <c r="J13" s="5">
        <v>44</v>
      </c>
      <c r="K13" s="5">
        <v>36</v>
      </c>
      <c r="L13" s="5">
        <v>59</v>
      </c>
      <c r="M13" s="5">
        <v>33</v>
      </c>
      <c r="R13" s="6"/>
      <c r="S13" s="2">
        <f t="shared" si="2"/>
        <v>1712</v>
      </c>
      <c r="T13" s="3">
        <f t="shared" si="13"/>
        <v>1036</v>
      </c>
      <c r="U13" s="3">
        <f t="shared" si="3"/>
        <v>38.909090909090907</v>
      </c>
      <c r="V13" s="17">
        <f t="shared" si="14"/>
        <v>23.871515151515151</v>
      </c>
      <c r="W13" s="2">
        <f t="shared" si="4"/>
        <v>37</v>
      </c>
      <c r="X13" s="2">
        <f t="shared" si="5"/>
        <v>59</v>
      </c>
      <c r="Y13" s="2">
        <f t="shared" si="6"/>
        <v>23</v>
      </c>
      <c r="Z13" s="2">
        <f t="shared" si="11"/>
        <v>-1.6898947083550413</v>
      </c>
      <c r="AA13" s="2">
        <v>10016</v>
      </c>
      <c r="AB13" s="2" t="e">
        <f t="shared" si="7"/>
        <v>#N/A</v>
      </c>
      <c r="AC13" s="2" t="e">
        <f t="shared" si="8"/>
        <v>#N/A</v>
      </c>
      <c r="AD13" s="2" t="e">
        <f t="shared" si="9"/>
        <v>#N/A</v>
      </c>
      <c r="AE13" s="2" t="e">
        <f t="shared" si="10"/>
        <v>#N/A</v>
      </c>
      <c r="AF13" s="2">
        <v>82426</v>
      </c>
      <c r="AG13" s="2">
        <v>88953</v>
      </c>
      <c r="AH13" s="2">
        <v>877600</v>
      </c>
      <c r="AI13" s="19"/>
      <c r="AJ13" s="19"/>
      <c r="AK13" s="19"/>
      <c r="AL13" s="19"/>
      <c r="AM13" s="19"/>
    </row>
    <row r="14" spans="1:39" s="2" customFormat="1">
      <c r="A14" s="11">
        <f>A13+1</f>
        <v>29</v>
      </c>
      <c r="B14" s="12">
        <f t="shared" si="17"/>
        <v>30</v>
      </c>
      <c r="C14" s="2">
        <v>10</v>
      </c>
      <c r="D14" s="2">
        <v>12</v>
      </c>
      <c r="E14" s="5">
        <v>24</v>
      </c>
      <c r="F14" s="5">
        <v>19</v>
      </c>
      <c r="G14" s="5">
        <v>12</v>
      </c>
      <c r="H14" s="5">
        <v>7</v>
      </c>
      <c r="I14" s="5">
        <v>13</v>
      </c>
      <c r="J14" s="5">
        <v>24</v>
      </c>
      <c r="K14" s="5">
        <v>18</v>
      </c>
      <c r="L14" s="5">
        <v>16</v>
      </c>
      <c r="M14" s="5">
        <v>12</v>
      </c>
      <c r="R14" s="6"/>
      <c r="S14" s="2">
        <f t="shared" si="2"/>
        <v>668</v>
      </c>
      <c r="T14" s="3">
        <f t="shared" si="13"/>
        <v>1040.8</v>
      </c>
      <c r="U14" s="3">
        <f t="shared" si="3"/>
        <v>15.181818181818182</v>
      </c>
      <c r="V14" s="17">
        <f t="shared" si="14"/>
        <v>24.410909090909094</v>
      </c>
      <c r="W14" s="2">
        <f t="shared" si="4"/>
        <v>13</v>
      </c>
      <c r="X14" s="2">
        <f t="shared" si="5"/>
        <v>24</v>
      </c>
      <c r="Y14" s="2">
        <f t="shared" si="6"/>
        <v>7</v>
      </c>
      <c r="Z14" s="2">
        <f t="shared" si="11"/>
        <v>-0.97985018394585366</v>
      </c>
      <c r="AA14" s="2">
        <v>10016</v>
      </c>
      <c r="AB14" s="2" t="e">
        <f t="shared" si="7"/>
        <v>#N/A</v>
      </c>
      <c r="AC14" s="2" t="e">
        <f t="shared" si="8"/>
        <v>#N/A</v>
      </c>
      <c r="AD14" s="2" t="e">
        <f t="shared" si="9"/>
        <v>#N/A</v>
      </c>
      <c r="AE14" s="2" t="e">
        <f t="shared" si="10"/>
        <v>#N/A</v>
      </c>
      <c r="AF14" s="2">
        <v>82426</v>
      </c>
      <c r="AG14" s="2">
        <v>88953</v>
      </c>
      <c r="AH14" s="2">
        <v>877600</v>
      </c>
      <c r="AI14" s="19"/>
      <c r="AJ14" s="19"/>
      <c r="AK14" s="19"/>
      <c r="AL14" s="19"/>
      <c r="AM14" s="19"/>
    </row>
    <row r="15" spans="1:39" s="2" customFormat="1">
      <c r="A15" s="11">
        <f t="shared" ref="A15:A24" si="18">A14+1</f>
        <v>30</v>
      </c>
      <c r="B15" s="12">
        <f t="shared" si="17"/>
        <v>31</v>
      </c>
      <c r="C15" s="2">
        <v>19</v>
      </c>
      <c r="D15" s="2">
        <v>15</v>
      </c>
      <c r="E15" s="5">
        <v>14</v>
      </c>
      <c r="F15" s="5">
        <v>10</v>
      </c>
      <c r="G15" s="5">
        <v>11</v>
      </c>
      <c r="H15" s="5">
        <v>18</v>
      </c>
      <c r="I15" s="5">
        <v>15</v>
      </c>
      <c r="J15" s="5">
        <v>10</v>
      </c>
      <c r="K15" s="5">
        <v>4</v>
      </c>
      <c r="L15" s="5">
        <v>26</v>
      </c>
      <c r="R15" s="6"/>
      <c r="S15" s="2">
        <f t="shared" si="2"/>
        <v>568</v>
      </c>
      <c r="T15" s="3">
        <f t="shared" si="13"/>
        <v>895.2</v>
      </c>
      <c r="U15" s="3">
        <f t="shared" si="3"/>
        <v>14.2</v>
      </c>
      <c r="V15" s="17">
        <f t="shared" si="14"/>
        <v>20.603636363636362</v>
      </c>
      <c r="W15" s="2">
        <f t="shared" si="4"/>
        <v>14.5</v>
      </c>
      <c r="X15" s="2">
        <f t="shared" si="5"/>
        <v>26</v>
      </c>
      <c r="Y15" s="2">
        <f t="shared" si="6"/>
        <v>4</v>
      </c>
      <c r="Z15" s="2">
        <f t="shared" si="11"/>
        <v>0.83862786937753486</v>
      </c>
      <c r="AA15" s="2">
        <v>10016</v>
      </c>
      <c r="AB15" s="2" t="e">
        <f t="shared" si="7"/>
        <v>#N/A</v>
      </c>
      <c r="AC15" s="2" t="e">
        <f t="shared" si="8"/>
        <v>#N/A</v>
      </c>
      <c r="AD15" s="2" t="e">
        <f t="shared" si="9"/>
        <v>#N/A</v>
      </c>
      <c r="AE15" s="2" t="e">
        <f t="shared" si="10"/>
        <v>#N/A</v>
      </c>
      <c r="AF15" s="2">
        <v>82426</v>
      </c>
      <c r="AG15" s="2">
        <v>88953</v>
      </c>
      <c r="AH15" s="2">
        <v>877600</v>
      </c>
      <c r="AI15" s="19"/>
      <c r="AJ15" s="19"/>
      <c r="AK15" s="19"/>
      <c r="AL15" s="19"/>
      <c r="AM15" s="19"/>
    </row>
    <row r="16" spans="1:39" s="2" customFormat="1">
      <c r="A16" s="11">
        <f t="shared" si="18"/>
        <v>31</v>
      </c>
      <c r="B16" s="12">
        <f t="shared" si="17"/>
        <v>32</v>
      </c>
      <c r="C16" s="2">
        <v>18</v>
      </c>
      <c r="D16" s="2">
        <v>21</v>
      </c>
      <c r="E16" s="5">
        <v>26</v>
      </c>
      <c r="F16" s="5">
        <v>28</v>
      </c>
      <c r="G16" s="5">
        <v>32</v>
      </c>
      <c r="H16" s="5">
        <v>23</v>
      </c>
      <c r="I16" s="5">
        <v>27</v>
      </c>
      <c r="J16" s="5">
        <v>29</v>
      </c>
      <c r="K16" s="5">
        <v>29</v>
      </c>
      <c r="L16" s="5">
        <v>29</v>
      </c>
      <c r="M16" s="5">
        <v>28</v>
      </c>
      <c r="R16" s="6"/>
      <c r="S16" s="2">
        <f t="shared" si="2"/>
        <v>1160</v>
      </c>
      <c r="T16" s="3">
        <f t="shared" si="13"/>
        <v>742.4</v>
      </c>
      <c r="U16" s="3">
        <f t="shared" si="3"/>
        <v>26.363636363636363</v>
      </c>
      <c r="V16" s="17">
        <f t="shared" si="14"/>
        <v>18.088484848484846</v>
      </c>
      <c r="W16" s="2">
        <f t="shared" si="4"/>
        <v>28</v>
      </c>
      <c r="X16" s="2">
        <f t="shared" si="5"/>
        <v>32</v>
      </c>
      <c r="Y16" s="2">
        <f t="shared" si="6"/>
        <v>18</v>
      </c>
      <c r="Z16" s="2">
        <f t="shared" si="11"/>
        <v>-2.1366479104942941</v>
      </c>
      <c r="AA16" s="2">
        <v>10016</v>
      </c>
      <c r="AB16" s="2" t="e">
        <f t="shared" si="7"/>
        <v>#N/A</v>
      </c>
      <c r="AC16" s="2" t="e">
        <f t="shared" si="8"/>
        <v>#N/A</v>
      </c>
      <c r="AD16" s="2" t="e">
        <f t="shared" si="9"/>
        <v>#N/A</v>
      </c>
      <c r="AE16" s="2" t="e">
        <f t="shared" si="10"/>
        <v>#N/A</v>
      </c>
      <c r="AF16" s="2">
        <v>117823</v>
      </c>
      <c r="AG16" s="2">
        <v>64191</v>
      </c>
      <c r="AH16" s="2">
        <v>390700</v>
      </c>
      <c r="AI16" s="19"/>
      <c r="AJ16" s="19"/>
      <c r="AK16" s="19"/>
      <c r="AL16" s="19"/>
      <c r="AM16" s="19"/>
    </row>
    <row r="17" spans="1:39" s="2" customFormat="1">
      <c r="A17" s="11">
        <f t="shared" si="18"/>
        <v>32</v>
      </c>
      <c r="B17" s="12">
        <f t="shared" si="17"/>
        <v>33</v>
      </c>
      <c r="C17" s="2">
        <v>20</v>
      </c>
      <c r="D17" s="2">
        <v>11</v>
      </c>
      <c r="E17" s="5">
        <v>3</v>
      </c>
      <c r="F17" s="5">
        <v>5</v>
      </c>
      <c r="G17" s="5">
        <v>10</v>
      </c>
      <c r="H17" s="5">
        <v>2</v>
      </c>
      <c r="I17" s="5">
        <v>5</v>
      </c>
      <c r="J17" s="5">
        <v>4</v>
      </c>
      <c r="K17" s="5">
        <v>6</v>
      </c>
      <c r="L17" s="5">
        <v>9</v>
      </c>
      <c r="M17" s="5">
        <v>17</v>
      </c>
      <c r="R17" s="6"/>
      <c r="S17" s="2">
        <f t="shared" si="2"/>
        <v>368</v>
      </c>
      <c r="T17" s="3">
        <f t="shared" si="13"/>
        <v>743.2</v>
      </c>
      <c r="U17" s="3">
        <f t="shared" si="3"/>
        <v>8.3636363636363633</v>
      </c>
      <c r="V17" s="17">
        <f>AVERAGE(U15, U16,U17,U18, U19)</f>
        <v>17.852121212121212</v>
      </c>
      <c r="W17" s="2">
        <f t="shared" si="4"/>
        <v>6</v>
      </c>
      <c r="X17" s="2">
        <f t="shared" si="5"/>
        <v>20</v>
      </c>
      <c r="Y17" s="2">
        <f t="shared" si="6"/>
        <v>2</v>
      </c>
      <c r="Z17" s="2">
        <f t="shared" si="11"/>
        <v>2.1037385363398822</v>
      </c>
      <c r="AA17" s="2">
        <v>10016</v>
      </c>
      <c r="AB17" s="2" t="e">
        <f t="shared" si="7"/>
        <v>#N/A</v>
      </c>
      <c r="AC17" s="2" t="e">
        <f t="shared" si="8"/>
        <v>#N/A</v>
      </c>
      <c r="AD17" s="2" t="e">
        <f t="shared" si="9"/>
        <v>#N/A</v>
      </c>
      <c r="AE17" s="2" t="e">
        <f t="shared" si="10"/>
        <v>#N/A</v>
      </c>
      <c r="AF17" s="2">
        <v>125462</v>
      </c>
      <c r="AG17" s="2">
        <v>140396</v>
      </c>
      <c r="AH17" s="2">
        <v>658200</v>
      </c>
      <c r="AI17" s="19"/>
      <c r="AJ17" s="19"/>
      <c r="AK17" s="19"/>
      <c r="AL17" s="19"/>
      <c r="AM17" s="19"/>
    </row>
    <row r="18" spans="1:39" s="2" customFormat="1">
      <c r="A18" s="11">
        <f t="shared" si="18"/>
        <v>33</v>
      </c>
      <c r="B18" s="12">
        <f t="shared" si="17"/>
        <v>34</v>
      </c>
      <c r="C18" s="2">
        <v>34</v>
      </c>
      <c r="D18" s="2">
        <v>40</v>
      </c>
      <c r="E18" s="5">
        <v>16</v>
      </c>
      <c r="F18" s="5">
        <v>54</v>
      </c>
      <c r="G18" s="5">
        <v>22</v>
      </c>
      <c r="H18" s="5">
        <v>12</v>
      </c>
      <c r="I18" s="5">
        <v>11</v>
      </c>
      <c r="J18" s="5">
        <v>16</v>
      </c>
      <c r="K18" s="5">
        <v>32</v>
      </c>
      <c r="R18" s="6"/>
      <c r="S18" s="2">
        <f t="shared" si="2"/>
        <v>948</v>
      </c>
      <c r="T18" s="3">
        <f t="shared" si="13"/>
        <v>728</v>
      </c>
      <c r="U18" s="3">
        <f t="shared" si="3"/>
        <v>26.333333333333332</v>
      </c>
      <c r="V18" s="17">
        <f t="shared" ref="V18:V81" si="19">AVERAGE(U16, U17,U18,U19, U20)</f>
        <v>17.062121212121212</v>
      </c>
      <c r="W18" s="2">
        <f t="shared" si="4"/>
        <v>22</v>
      </c>
      <c r="X18" s="2">
        <f t="shared" si="5"/>
        <v>54</v>
      </c>
      <c r="Y18" s="2">
        <f t="shared" si="6"/>
        <v>11</v>
      </c>
      <c r="Z18" s="2">
        <f t="shared" si="11"/>
        <v>0.55522523202305785</v>
      </c>
      <c r="AA18" s="2">
        <v>10016</v>
      </c>
      <c r="AB18" s="2" t="e">
        <f t="shared" si="7"/>
        <v>#N/A</v>
      </c>
      <c r="AC18" s="2" t="e">
        <f t="shared" si="8"/>
        <v>#N/A</v>
      </c>
      <c r="AD18" s="2" t="e">
        <f t="shared" si="9"/>
        <v>#N/A</v>
      </c>
      <c r="AE18" s="2" t="e">
        <f t="shared" si="10"/>
        <v>#N/A</v>
      </c>
      <c r="AF18" s="2">
        <v>125462</v>
      </c>
      <c r="AG18" s="2">
        <v>140396</v>
      </c>
      <c r="AH18" s="2">
        <v>658200</v>
      </c>
      <c r="AI18" s="19"/>
      <c r="AJ18" s="19"/>
      <c r="AK18" s="19"/>
      <c r="AL18" s="19"/>
      <c r="AM18" s="19"/>
    </row>
    <row r="19" spans="1:39" s="2" customFormat="1">
      <c r="A19" s="11">
        <f t="shared" si="18"/>
        <v>34</v>
      </c>
      <c r="B19" s="12">
        <f t="shared" si="17"/>
        <v>35</v>
      </c>
      <c r="C19" s="2">
        <v>1</v>
      </c>
      <c r="D19" s="2">
        <v>1</v>
      </c>
      <c r="E19" s="5">
        <v>2</v>
      </c>
      <c r="F19" s="5">
        <v>2</v>
      </c>
      <c r="G19" s="5">
        <v>11</v>
      </c>
      <c r="H19" s="5">
        <v>28</v>
      </c>
      <c r="I19" s="5">
        <v>20</v>
      </c>
      <c r="J19" s="5">
        <v>12</v>
      </c>
      <c r="K19" s="5">
        <v>10</v>
      </c>
      <c r="L19" s="5">
        <v>33</v>
      </c>
      <c r="M19" s="5">
        <v>29</v>
      </c>
      <c r="N19" s="5">
        <v>19</v>
      </c>
      <c r="R19" s="6"/>
      <c r="S19" s="2">
        <f t="shared" si="2"/>
        <v>672</v>
      </c>
      <c r="T19" s="3">
        <f t="shared" si="13"/>
        <v>533.6</v>
      </c>
      <c r="U19" s="3">
        <f t="shared" si="3"/>
        <v>14</v>
      </c>
      <c r="V19" s="17">
        <f t="shared" si="19"/>
        <v>12.572727272727272</v>
      </c>
      <c r="W19" s="2">
        <f t="shared" si="4"/>
        <v>11.5</v>
      </c>
      <c r="X19" s="2">
        <f t="shared" si="5"/>
        <v>33</v>
      </c>
      <c r="Y19" s="2">
        <f t="shared" si="6"/>
        <v>1</v>
      </c>
      <c r="Z19" s="2">
        <f t="shared" si="11"/>
        <v>-1.163531294564629</v>
      </c>
      <c r="AA19" s="2">
        <v>10016</v>
      </c>
      <c r="AB19" s="2" t="e">
        <f t="shared" si="7"/>
        <v>#N/A</v>
      </c>
      <c r="AC19" s="2" t="e">
        <f t="shared" si="8"/>
        <v>#N/A</v>
      </c>
      <c r="AD19" s="2" t="e">
        <f t="shared" si="9"/>
        <v>#N/A</v>
      </c>
      <c r="AE19" s="2" t="e">
        <f t="shared" si="10"/>
        <v>#N/A</v>
      </c>
      <c r="AF19" s="2">
        <v>131389</v>
      </c>
      <c r="AG19" s="2">
        <v>127541</v>
      </c>
      <c r="AH19" s="2">
        <v>601800</v>
      </c>
      <c r="AI19" s="19"/>
      <c r="AJ19" s="19"/>
      <c r="AK19" s="19"/>
      <c r="AL19" s="19"/>
      <c r="AM19" s="19"/>
    </row>
    <row r="20" spans="1:39" s="2" customFormat="1">
      <c r="A20" s="11">
        <f>A19+1</f>
        <v>35</v>
      </c>
      <c r="B20" s="12">
        <f t="shared" si="17"/>
        <v>36</v>
      </c>
      <c r="C20" s="2">
        <v>24</v>
      </c>
      <c r="D20" s="2">
        <v>23</v>
      </c>
      <c r="E20" s="2">
        <v>16</v>
      </c>
      <c r="F20" s="5">
        <v>18</v>
      </c>
      <c r="G20" s="5">
        <v>9</v>
      </c>
      <c r="H20" s="5">
        <v>5</v>
      </c>
      <c r="I20" s="5">
        <v>1</v>
      </c>
      <c r="J20" s="5">
        <v>3</v>
      </c>
      <c r="K20" s="5">
        <v>6</v>
      </c>
      <c r="L20" s="5">
        <v>5</v>
      </c>
      <c r="M20" s="5">
        <v>5</v>
      </c>
      <c r="N20" s="5">
        <v>8</v>
      </c>
      <c r="R20" s="6"/>
      <c r="S20" s="2">
        <f t="shared" si="2"/>
        <v>492</v>
      </c>
      <c r="T20" s="3">
        <f>AVERAGE(S18:S22)</f>
        <v>613.6</v>
      </c>
      <c r="U20" s="3">
        <f t="shared" si="3"/>
        <v>10.25</v>
      </c>
      <c r="V20" s="17">
        <f t="shared" si="19"/>
        <v>14.390909090909087</v>
      </c>
      <c r="W20" s="2">
        <f t="shared" si="4"/>
        <v>7</v>
      </c>
      <c r="X20" s="2">
        <f t="shared" si="5"/>
        <v>24</v>
      </c>
      <c r="Y20" s="2">
        <f t="shared" si="6"/>
        <v>1</v>
      </c>
      <c r="Z20" s="2">
        <f t="shared" si="11"/>
        <v>1.8129678953697537</v>
      </c>
      <c r="AA20" s="2">
        <v>10016</v>
      </c>
      <c r="AB20" s="2" t="e">
        <f t="shared" si="7"/>
        <v>#N/A</v>
      </c>
      <c r="AC20" s="2" t="e">
        <f t="shared" si="8"/>
        <v>#N/A</v>
      </c>
      <c r="AD20" s="2" t="e">
        <f t="shared" si="9"/>
        <v>#N/A</v>
      </c>
      <c r="AE20" s="2" t="e">
        <f t="shared" si="10"/>
        <v>#N/A</v>
      </c>
      <c r="AF20" s="2">
        <v>119375</v>
      </c>
      <c r="AG20" s="2">
        <v>126037</v>
      </c>
      <c r="AH20" s="2">
        <v>602900</v>
      </c>
      <c r="AI20" s="19"/>
      <c r="AJ20" s="19"/>
      <c r="AK20" s="19"/>
      <c r="AL20" s="19"/>
      <c r="AM20" s="19"/>
    </row>
    <row r="21" spans="1:39" s="2" customFormat="1">
      <c r="A21" s="11">
        <f t="shared" si="18"/>
        <v>36</v>
      </c>
      <c r="B21" s="12">
        <f t="shared" si="17"/>
        <v>37</v>
      </c>
      <c r="C21" s="2">
        <v>6</v>
      </c>
      <c r="D21" s="2">
        <v>3</v>
      </c>
      <c r="E21" s="2">
        <v>7</v>
      </c>
      <c r="F21" s="5">
        <v>3</v>
      </c>
      <c r="G21" s="5">
        <v>11</v>
      </c>
      <c r="H21" s="5">
        <v>3</v>
      </c>
      <c r="I21" s="5">
        <v>2</v>
      </c>
      <c r="J21" s="5">
        <v>1</v>
      </c>
      <c r="K21" s="5">
        <v>2</v>
      </c>
      <c r="L21" s="5">
        <v>3</v>
      </c>
      <c r="M21" s="5">
        <v>3</v>
      </c>
      <c r="N21" s="5">
        <v>3</v>
      </c>
      <c r="R21" s="6"/>
      <c r="S21" s="2">
        <f t="shared" si="2"/>
        <v>188</v>
      </c>
      <c r="T21" s="3">
        <f>AVERAGE(S19:S23)</f>
        <v>540.79999999999995</v>
      </c>
      <c r="U21" s="17">
        <f t="shared" si="3"/>
        <v>3.9166666666666665</v>
      </c>
      <c r="V21" s="17">
        <f t="shared" si="19"/>
        <v>12.044242424242425</v>
      </c>
      <c r="W21" s="2">
        <f t="shared" si="4"/>
        <v>3</v>
      </c>
      <c r="X21" s="2">
        <f t="shared" si="5"/>
        <v>11</v>
      </c>
      <c r="Y21" s="2">
        <f t="shared" si="6"/>
        <v>1</v>
      </c>
      <c r="Z21" s="2">
        <f t="shared" si="11"/>
        <v>0.78316436209579832</v>
      </c>
      <c r="AA21" s="2">
        <v>10016</v>
      </c>
      <c r="AB21" s="2" t="e">
        <f t="shared" si="7"/>
        <v>#N/A</v>
      </c>
      <c r="AC21" s="2" t="e">
        <f t="shared" si="8"/>
        <v>#N/A</v>
      </c>
      <c r="AD21" s="2" t="e">
        <f t="shared" si="9"/>
        <v>#N/A</v>
      </c>
      <c r="AE21" s="2" t="e">
        <f t="shared" si="10"/>
        <v>#N/A</v>
      </c>
      <c r="AF21" s="2">
        <v>119375</v>
      </c>
      <c r="AG21" s="2">
        <v>126037</v>
      </c>
      <c r="AH21" s="2">
        <v>602900</v>
      </c>
      <c r="AI21" s="19"/>
      <c r="AJ21" s="19"/>
      <c r="AK21" s="19"/>
      <c r="AL21" s="19"/>
      <c r="AM21" s="19"/>
    </row>
    <row r="22" spans="1:39" s="2" customFormat="1">
      <c r="A22" s="11">
        <f t="shared" si="18"/>
        <v>37</v>
      </c>
      <c r="B22" s="12">
        <f t="shared" si="17"/>
        <v>38</v>
      </c>
      <c r="C22" s="2">
        <v>15</v>
      </c>
      <c r="D22" s="2">
        <v>22</v>
      </c>
      <c r="E22" s="2">
        <v>15</v>
      </c>
      <c r="F22" s="5">
        <v>11</v>
      </c>
      <c r="G22" s="5">
        <v>9</v>
      </c>
      <c r="H22" s="5">
        <v>42</v>
      </c>
      <c r="I22" s="5">
        <v>14</v>
      </c>
      <c r="J22" s="5">
        <v>18</v>
      </c>
      <c r="K22" s="5">
        <v>22</v>
      </c>
      <c r="L22" s="5">
        <v>10</v>
      </c>
      <c r="M22" s="5">
        <v>14</v>
      </c>
      <c r="N22" s="5"/>
      <c r="R22" s="6"/>
      <c r="S22" s="2">
        <f t="shared" si="2"/>
        <v>768</v>
      </c>
      <c r="T22" s="3">
        <f t="shared" ref="T22:T68" si="20">AVERAGE(S20:S24)</f>
        <v>431.2</v>
      </c>
      <c r="U22" s="17">
        <f t="shared" si="3"/>
        <v>17.454545454545453</v>
      </c>
      <c r="V22" s="17">
        <f t="shared" si="19"/>
        <v>9.7609090909090916</v>
      </c>
      <c r="W22" s="2">
        <f t="shared" si="4"/>
        <v>15</v>
      </c>
      <c r="X22" s="2">
        <f t="shared" si="5"/>
        <v>42</v>
      </c>
      <c r="Y22" s="2">
        <f t="shared" si="6"/>
        <v>9</v>
      </c>
      <c r="Z22" s="2">
        <f t="shared" si="11"/>
        <v>-0.27943663486537379</v>
      </c>
      <c r="AA22" s="2">
        <v>10016</v>
      </c>
      <c r="AB22" s="2" t="e">
        <f t="shared" si="7"/>
        <v>#N/A</v>
      </c>
      <c r="AC22" s="2" t="e">
        <f t="shared" si="8"/>
        <v>#N/A</v>
      </c>
      <c r="AD22" s="2" t="e">
        <f t="shared" si="9"/>
        <v>#N/A</v>
      </c>
      <c r="AE22" s="2" t="e">
        <f t="shared" si="10"/>
        <v>#N/A</v>
      </c>
      <c r="AF22" s="2">
        <v>96636</v>
      </c>
      <c r="AG22" s="2">
        <v>128018</v>
      </c>
      <c r="AH22" s="2">
        <v>824400</v>
      </c>
      <c r="AI22" s="19"/>
      <c r="AJ22" s="19"/>
      <c r="AK22" s="19"/>
      <c r="AL22" s="19"/>
      <c r="AM22" s="19"/>
    </row>
    <row r="23" spans="1:39" s="2" customFormat="1">
      <c r="A23" s="11">
        <f t="shared" si="18"/>
        <v>38</v>
      </c>
      <c r="B23" s="12">
        <f t="shared" si="17"/>
        <v>39</v>
      </c>
      <c r="C23" s="2">
        <v>10</v>
      </c>
      <c r="D23" s="2">
        <v>10</v>
      </c>
      <c r="E23" s="2">
        <v>16</v>
      </c>
      <c r="F23" s="5">
        <v>22</v>
      </c>
      <c r="G23" s="5">
        <v>14</v>
      </c>
      <c r="H23" s="5">
        <v>23</v>
      </c>
      <c r="I23" s="5">
        <v>16</v>
      </c>
      <c r="J23" s="5">
        <v>17</v>
      </c>
      <c r="K23" s="5">
        <v>6</v>
      </c>
      <c r="L23" s="5">
        <v>12</v>
      </c>
      <c r="M23" s="5"/>
      <c r="R23" s="6"/>
      <c r="S23" s="2">
        <f t="shared" si="2"/>
        <v>584</v>
      </c>
      <c r="T23" s="3">
        <f t="shared" si="20"/>
        <v>360</v>
      </c>
      <c r="U23" s="17">
        <f t="shared" si="3"/>
        <v>14.6</v>
      </c>
      <c r="V23" s="17">
        <f t="shared" si="19"/>
        <v>8.2775757575757574</v>
      </c>
      <c r="W23" s="2">
        <f t="shared" si="4"/>
        <v>15</v>
      </c>
      <c r="X23" s="2">
        <f t="shared" si="5"/>
        <v>23</v>
      </c>
      <c r="Y23" s="2">
        <f t="shared" si="6"/>
        <v>6</v>
      </c>
      <c r="Z23" s="2">
        <f t="shared" si="11"/>
        <v>-0.90492289666932868</v>
      </c>
      <c r="AA23" s="2">
        <v>10016</v>
      </c>
      <c r="AB23" s="2" t="e">
        <f t="shared" si="7"/>
        <v>#N/A</v>
      </c>
      <c r="AC23" s="2" t="e">
        <f t="shared" si="8"/>
        <v>#N/A</v>
      </c>
      <c r="AD23" s="2" t="e">
        <f t="shared" si="9"/>
        <v>#N/A</v>
      </c>
      <c r="AE23" s="2" t="e">
        <f t="shared" si="10"/>
        <v>#N/A</v>
      </c>
      <c r="AF23" s="2">
        <v>96636</v>
      </c>
      <c r="AG23" s="2">
        <v>128018</v>
      </c>
      <c r="AH23" s="2">
        <v>824400</v>
      </c>
      <c r="AI23" s="19"/>
      <c r="AJ23" s="19"/>
      <c r="AK23" s="19"/>
      <c r="AL23" s="19"/>
      <c r="AM23" s="19"/>
    </row>
    <row r="24" spans="1:39" s="2" customFormat="1">
      <c r="A24" s="11">
        <f t="shared" si="18"/>
        <v>39</v>
      </c>
      <c r="B24" s="12">
        <f t="shared" si="17"/>
        <v>40</v>
      </c>
      <c r="C24" s="2">
        <v>5</v>
      </c>
      <c r="D24" s="2">
        <v>2</v>
      </c>
      <c r="E24" s="2">
        <v>1</v>
      </c>
      <c r="F24" s="5">
        <v>1</v>
      </c>
      <c r="G24" s="5">
        <v>4</v>
      </c>
      <c r="H24" s="5">
        <v>2</v>
      </c>
      <c r="I24" s="5">
        <v>2</v>
      </c>
      <c r="J24" s="5">
        <v>2</v>
      </c>
      <c r="K24" s="5">
        <v>2</v>
      </c>
      <c r="L24" s="5">
        <v>3</v>
      </c>
      <c r="M24" s="5">
        <v>3</v>
      </c>
      <c r="N24" s="5">
        <v>4</v>
      </c>
      <c r="R24" s="6"/>
      <c r="S24" s="2">
        <f t="shared" si="2"/>
        <v>124</v>
      </c>
      <c r="T24" s="3">
        <f t="shared" si="20"/>
        <v>440</v>
      </c>
      <c r="U24" s="17">
        <f t="shared" si="3"/>
        <v>2.5833333333333335</v>
      </c>
      <c r="V24" s="17">
        <f t="shared" si="19"/>
        <v>10.166969696969698</v>
      </c>
      <c r="W24" s="2">
        <f t="shared" si="4"/>
        <v>2</v>
      </c>
      <c r="X24" s="2">
        <f t="shared" si="5"/>
        <v>5</v>
      </c>
      <c r="Y24" s="2">
        <f t="shared" si="6"/>
        <v>1</v>
      </c>
      <c r="Z24" s="2">
        <f t="shared" si="11"/>
        <v>2.0354009783964293</v>
      </c>
      <c r="AA24" s="2">
        <v>10016</v>
      </c>
      <c r="AB24" s="2" t="e">
        <f t="shared" si="7"/>
        <v>#N/A</v>
      </c>
      <c r="AC24" s="2" t="e">
        <f t="shared" si="8"/>
        <v>#N/A</v>
      </c>
      <c r="AD24" s="2" t="e">
        <f t="shared" si="9"/>
        <v>#N/A</v>
      </c>
      <c r="AE24" s="2" t="e">
        <f t="shared" si="10"/>
        <v>#N/A</v>
      </c>
      <c r="AF24" s="2">
        <v>96636</v>
      </c>
      <c r="AG24" s="2">
        <v>128018</v>
      </c>
      <c r="AH24" s="2">
        <v>824400</v>
      </c>
      <c r="AI24" s="19"/>
      <c r="AJ24" s="19"/>
      <c r="AK24" s="19"/>
      <c r="AL24" s="19"/>
      <c r="AM24" s="19"/>
    </row>
    <row r="25" spans="1:39" s="2" customFormat="1">
      <c r="A25" s="11">
        <f t="shared" ref="A25:A48" si="21">A26-1</f>
        <v>40</v>
      </c>
      <c r="B25" s="12">
        <f t="shared" ref="B25:B48" si="22">A25+1</f>
        <v>41</v>
      </c>
      <c r="C25" s="2">
        <v>1</v>
      </c>
      <c r="D25" s="2">
        <v>6</v>
      </c>
      <c r="E25" s="2">
        <v>3</v>
      </c>
      <c r="F25" s="5">
        <v>4</v>
      </c>
      <c r="G25" s="5">
        <v>3</v>
      </c>
      <c r="H25" s="5">
        <v>1</v>
      </c>
      <c r="I25" s="5">
        <v>3</v>
      </c>
      <c r="J25" s="5">
        <v>1</v>
      </c>
      <c r="K25" s="5">
        <v>2</v>
      </c>
      <c r="L25" s="5">
        <v>2</v>
      </c>
      <c r="M25" s="5">
        <v>1</v>
      </c>
      <c r="N25" s="5">
        <v>7</v>
      </c>
      <c r="R25" s="6"/>
      <c r="S25" s="2">
        <f t="shared" si="2"/>
        <v>136</v>
      </c>
      <c r="T25" s="3">
        <f t="shared" si="20"/>
        <v>300</v>
      </c>
      <c r="U25" s="17">
        <f t="shared" si="3"/>
        <v>2.8333333333333335</v>
      </c>
      <c r="V25" s="17">
        <f t="shared" si="19"/>
        <v>6.9375990675990664</v>
      </c>
      <c r="W25" s="2">
        <f t="shared" si="4"/>
        <v>2.5</v>
      </c>
      <c r="X25" s="2">
        <f t="shared" si="5"/>
        <v>7</v>
      </c>
      <c r="Y25" s="2">
        <f t="shared" si="6"/>
        <v>1</v>
      </c>
      <c r="Z25" s="2">
        <f t="shared" si="11"/>
        <v>-0.96107446232714178</v>
      </c>
      <c r="AA25" s="2">
        <v>10017</v>
      </c>
      <c r="AB25" s="2" t="e">
        <f t="shared" si="7"/>
        <v>#N/A</v>
      </c>
      <c r="AC25" s="2" t="e">
        <f t="shared" si="8"/>
        <v>#N/A</v>
      </c>
      <c r="AD25" s="2" t="e">
        <f t="shared" si="9"/>
        <v>#N/A</v>
      </c>
      <c r="AE25" s="2" t="e">
        <f t="shared" si="10"/>
        <v>#N/A</v>
      </c>
      <c r="AF25" s="2">
        <v>96636</v>
      </c>
      <c r="AG25" s="2">
        <v>128018</v>
      </c>
      <c r="AH25" s="2">
        <v>824400</v>
      </c>
      <c r="AI25" s="19"/>
      <c r="AJ25" s="19"/>
      <c r="AK25" s="19"/>
      <c r="AL25" s="19"/>
      <c r="AM25" s="19"/>
    </row>
    <row r="26" spans="1:39" s="2" customFormat="1">
      <c r="A26" s="11">
        <v>41</v>
      </c>
      <c r="B26" s="12">
        <v>42</v>
      </c>
      <c r="C26" s="2">
        <v>6</v>
      </c>
      <c r="D26" s="5">
        <v>18</v>
      </c>
      <c r="E26" s="5">
        <v>10</v>
      </c>
      <c r="F26" s="5">
        <v>16</v>
      </c>
      <c r="G26" s="5">
        <v>12</v>
      </c>
      <c r="H26" s="5">
        <v>17</v>
      </c>
      <c r="I26" s="5">
        <v>28</v>
      </c>
      <c r="J26" s="5">
        <v>10</v>
      </c>
      <c r="K26" s="5">
        <v>11</v>
      </c>
      <c r="L26" s="5">
        <v>12</v>
      </c>
      <c r="M26" s="5">
        <v>7</v>
      </c>
      <c r="N26" s="5"/>
      <c r="R26" s="6"/>
      <c r="S26" s="2">
        <f t="shared" si="2"/>
        <v>588</v>
      </c>
      <c r="T26" s="3">
        <f t="shared" si="20"/>
        <v>187.2</v>
      </c>
      <c r="U26" s="17">
        <f t="shared" si="3"/>
        <v>13.363636363636363</v>
      </c>
      <c r="V26" s="17">
        <f t="shared" si="19"/>
        <v>4.1085081585081582</v>
      </c>
      <c r="W26" s="2">
        <f t="shared" si="4"/>
        <v>12</v>
      </c>
      <c r="X26" s="2">
        <f t="shared" si="5"/>
        <v>28</v>
      </c>
      <c r="Y26" s="2">
        <f t="shared" si="6"/>
        <v>6</v>
      </c>
      <c r="Z26" s="2">
        <f t="shared" si="11"/>
        <v>-1.24866849235587</v>
      </c>
      <c r="AA26" s="2">
        <v>10017</v>
      </c>
      <c r="AB26" s="2" t="e">
        <f t="shared" si="7"/>
        <v>#N/A</v>
      </c>
      <c r="AC26" s="2" t="e">
        <f t="shared" si="8"/>
        <v>#N/A</v>
      </c>
      <c r="AD26" s="2" t="e">
        <f t="shared" si="9"/>
        <v>#N/A</v>
      </c>
      <c r="AE26" s="2" t="e">
        <f t="shared" si="10"/>
        <v>#N/A</v>
      </c>
      <c r="AF26" s="2">
        <v>96636</v>
      </c>
      <c r="AG26" s="2">
        <v>128018</v>
      </c>
      <c r="AH26" s="2">
        <v>824400</v>
      </c>
      <c r="AI26" s="19"/>
      <c r="AJ26" s="19"/>
      <c r="AK26" s="19"/>
      <c r="AL26" s="19"/>
      <c r="AM26" s="19"/>
    </row>
    <row r="27" spans="1:39" s="2" customFormat="1">
      <c r="A27" s="11">
        <f t="shared" si="21"/>
        <v>45</v>
      </c>
      <c r="B27" s="12">
        <f t="shared" si="22"/>
        <v>46</v>
      </c>
      <c r="C27" s="2">
        <v>3</v>
      </c>
      <c r="D27" s="2">
        <v>2</v>
      </c>
      <c r="E27" s="2">
        <v>0</v>
      </c>
      <c r="F27" s="5">
        <v>0</v>
      </c>
      <c r="G27" s="5">
        <v>0</v>
      </c>
      <c r="H27" s="5">
        <v>0</v>
      </c>
      <c r="I27" s="5">
        <v>1</v>
      </c>
      <c r="J27" s="5">
        <v>2</v>
      </c>
      <c r="K27" s="5">
        <v>1</v>
      </c>
      <c r="L27" s="5">
        <v>1</v>
      </c>
      <c r="M27" s="5">
        <v>0</v>
      </c>
      <c r="N27" s="5">
        <v>3</v>
      </c>
      <c r="O27" s="5">
        <v>4</v>
      </c>
      <c r="R27" s="6"/>
      <c r="S27" s="2">
        <f t="shared" si="2"/>
        <v>68</v>
      </c>
      <c r="T27" s="3">
        <f t="shared" si="20"/>
        <v>179.2</v>
      </c>
      <c r="U27" s="17">
        <f t="shared" si="3"/>
        <v>1.3076923076923077</v>
      </c>
      <c r="V27" s="17">
        <f t="shared" si="19"/>
        <v>3.9149184149184144</v>
      </c>
      <c r="W27" s="2">
        <f t="shared" si="4"/>
        <v>1</v>
      </c>
      <c r="X27" s="2">
        <f t="shared" si="5"/>
        <v>4</v>
      </c>
      <c r="Y27" s="2">
        <f t="shared" si="6"/>
        <v>0</v>
      </c>
      <c r="Z27" s="2">
        <f t="shared" si="11"/>
        <v>1.2787240261820119</v>
      </c>
      <c r="AA27" s="2">
        <v>10017</v>
      </c>
      <c r="AB27" s="2" t="e">
        <f t="shared" si="7"/>
        <v>#N/A</v>
      </c>
      <c r="AC27" s="2" t="e">
        <f t="shared" si="8"/>
        <v>#N/A</v>
      </c>
      <c r="AD27" s="2" t="e">
        <f t="shared" si="9"/>
        <v>#N/A</v>
      </c>
      <c r="AE27" s="2" t="e">
        <f t="shared" si="10"/>
        <v>#N/A</v>
      </c>
      <c r="AF27" s="8">
        <f>AVERAGE(AF26,AF28)</f>
        <v>107755.5</v>
      </c>
      <c r="AG27" s="8">
        <f>AVERAGE(AG26,AG28)</f>
        <v>117881.5</v>
      </c>
      <c r="AH27" s="2" t="s">
        <v>25</v>
      </c>
      <c r="AI27" s="19"/>
      <c r="AJ27" s="19"/>
      <c r="AK27" s="19"/>
      <c r="AL27" s="19"/>
      <c r="AM27" s="19"/>
    </row>
    <row r="28" spans="1:39" s="2" customFormat="1">
      <c r="A28" s="11">
        <f t="shared" si="21"/>
        <v>46</v>
      </c>
      <c r="B28" s="12">
        <f t="shared" si="22"/>
        <v>47</v>
      </c>
      <c r="C28" s="2">
        <v>1</v>
      </c>
      <c r="D28" s="2">
        <v>0</v>
      </c>
      <c r="E28" s="2">
        <v>0</v>
      </c>
      <c r="F28" s="5">
        <v>0</v>
      </c>
      <c r="G28" s="5">
        <v>0</v>
      </c>
      <c r="H28" s="5">
        <v>0</v>
      </c>
      <c r="I28" s="5">
        <v>1</v>
      </c>
      <c r="J28" s="5">
        <v>0</v>
      </c>
      <c r="K28" s="5">
        <v>2</v>
      </c>
      <c r="L28" s="5">
        <v>1</v>
      </c>
      <c r="M28" s="5">
        <v>0</v>
      </c>
      <c r="R28" s="6"/>
      <c r="S28" s="2">
        <f t="shared" si="2"/>
        <v>20</v>
      </c>
      <c r="T28" s="3">
        <f t="shared" si="20"/>
        <v>172.8</v>
      </c>
      <c r="U28" s="17">
        <f t="shared" si="3"/>
        <v>0.45454545454545453</v>
      </c>
      <c r="V28" s="17">
        <f t="shared" si="19"/>
        <v>3.8209790209790215</v>
      </c>
      <c r="W28" s="2">
        <f t="shared" si="4"/>
        <v>0</v>
      </c>
      <c r="X28" s="2">
        <f t="shared" si="5"/>
        <v>2</v>
      </c>
      <c r="Y28" s="2">
        <f t="shared" si="6"/>
        <v>0</v>
      </c>
      <c r="Z28" s="2">
        <f t="shared" si="11"/>
        <v>0.83205029433784361</v>
      </c>
      <c r="AA28" s="2">
        <v>10017</v>
      </c>
      <c r="AB28" s="2" t="e">
        <f t="shared" si="7"/>
        <v>#N/A</v>
      </c>
      <c r="AC28" s="2" t="e">
        <f t="shared" si="8"/>
        <v>#N/A</v>
      </c>
      <c r="AD28" s="2" t="e">
        <f t="shared" si="9"/>
        <v>#N/A</v>
      </c>
      <c r="AE28" s="2" t="e">
        <f t="shared" si="10"/>
        <v>#N/A</v>
      </c>
      <c r="AF28" s="2">
        <v>118875</v>
      </c>
      <c r="AG28" s="2">
        <v>107745</v>
      </c>
      <c r="AH28" s="2">
        <v>659000</v>
      </c>
      <c r="AI28" s="19"/>
      <c r="AJ28" s="19"/>
      <c r="AK28" s="19"/>
      <c r="AL28" s="19"/>
      <c r="AM28" s="19"/>
    </row>
    <row r="29" spans="1:39" s="2" customFormat="1">
      <c r="A29" s="11">
        <f t="shared" si="21"/>
        <v>47</v>
      </c>
      <c r="B29" s="12">
        <f t="shared" si="22"/>
        <v>48</v>
      </c>
      <c r="C29" s="2">
        <v>4</v>
      </c>
      <c r="D29" s="2">
        <v>3</v>
      </c>
      <c r="E29" s="2">
        <v>0</v>
      </c>
      <c r="F29" s="5">
        <v>0</v>
      </c>
      <c r="G29" s="5">
        <v>1</v>
      </c>
      <c r="H29" s="5">
        <v>1</v>
      </c>
      <c r="I29" s="5">
        <v>0</v>
      </c>
      <c r="J29" s="5">
        <v>1</v>
      </c>
      <c r="K29" s="5">
        <v>1</v>
      </c>
      <c r="L29" s="5">
        <v>2</v>
      </c>
      <c r="M29" s="5">
        <v>1</v>
      </c>
      <c r="N29" s="5">
        <v>2</v>
      </c>
      <c r="O29" s="5">
        <v>5</v>
      </c>
      <c r="R29" s="6"/>
      <c r="S29" s="2">
        <f t="shared" si="2"/>
        <v>84</v>
      </c>
      <c r="T29" s="3">
        <f t="shared" si="20"/>
        <v>68</v>
      </c>
      <c r="U29" s="17">
        <f t="shared" si="3"/>
        <v>1.6153846153846154</v>
      </c>
      <c r="V29" s="17">
        <f t="shared" si="19"/>
        <v>1.4682517482517483</v>
      </c>
      <c r="W29" s="2">
        <f t="shared" si="4"/>
        <v>1</v>
      </c>
      <c r="X29" s="2">
        <f t="shared" si="5"/>
        <v>5</v>
      </c>
      <c r="Y29" s="2">
        <f t="shared" si="6"/>
        <v>0</v>
      </c>
      <c r="Z29" s="2">
        <f t="shared" si="11"/>
        <v>1.594467949608283</v>
      </c>
      <c r="AA29" s="2">
        <v>10017</v>
      </c>
      <c r="AB29" s="2" t="e">
        <f t="shared" si="7"/>
        <v>#N/A</v>
      </c>
      <c r="AC29" s="2" t="e">
        <f t="shared" si="8"/>
        <v>#N/A</v>
      </c>
      <c r="AD29" s="2" t="e">
        <f t="shared" si="9"/>
        <v>#N/A</v>
      </c>
      <c r="AE29" s="2" t="e">
        <f t="shared" si="10"/>
        <v>#N/A</v>
      </c>
      <c r="AF29" s="2">
        <v>118875</v>
      </c>
      <c r="AG29" s="2">
        <v>107745</v>
      </c>
      <c r="AH29" s="2">
        <v>659000</v>
      </c>
      <c r="AI29" s="19"/>
      <c r="AJ29" s="19"/>
      <c r="AK29" s="19"/>
      <c r="AL29" s="19"/>
      <c r="AM29" s="19"/>
    </row>
    <row r="30" spans="1:39" s="2" customFormat="1">
      <c r="A30" s="11">
        <f t="shared" si="21"/>
        <v>48</v>
      </c>
      <c r="B30" s="12">
        <f t="shared" si="22"/>
        <v>49</v>
      </c>
      <c r="C30" s="2">
        <v>2</v>
      </c>
      <c r="D30" s="2">
        <v>4</v>
      </c>
      <c r="E30" s="2">
        <v>2</v>
      </c>
      <c r="F30" s="2">
        <v>7</v>
      </c>
      <c r="G30" s="2">
        <v>1</v>
      </c>
      <c r="H30" s="2">
        <v>5</v>
      </c>
      <c r="I30" s="2">
        <v>1</v>
      </c>
      <c r="J30" s="2">
        <v>2</v>
      </c>
      <c r="K30" s="2">
        <v>1</v>
      </c>
      <c r="L30" s="2">
        <v>0</v>
      </c>
      <c r="M30" s="2">
        <v>1</v>
      </c>
      <c r="R30" s="6"/>
      <c r="S30" s="2">
        <f t="shared" si="2"/>
        <v>104</v>
      </c>
      <c r="T30" s="3">
        <f t="shared" si="20"/>
        <v>92</v>
      </c>
      <c r="U30" s="17">
        <f t="shared" si="3"/>
        <v>2.3636363636363638</v>
      </c>
      <c r="V30" s="17">
        <f t="shared" si="19"/>
        <v>1.9900466200466198</v>
      </c>
      <c r="W30" s="2">
        <f t="shared" si="4"/>
        <v>2</v>
      </c>
      <c r="X30" s="2">
        <f t="shared" si="5"/>
        <v>7</v>
      </c>
      <c r="Y30" s="2">
        <f t="shared" si="6"/>
        <v>0</v>
      </c>
      <c r="Z30" s="2">
        <f t="shared" si="11"/>
        <v>-0.18070158058105029</v>
      </c>
      <c r="AA30" s="2">
        <v>10017</v>
      </c>
      <c r="AB30" s="2" t="e">
        <f t="shared" si="7"/>
        <v>#N/A</v>
      </c>
      <c r="AC30" s="2" t="e">
        <f t="shared" si="8"/>
        <v>#N/A</v>
      </c>
      <c r="AD30" s="2" t="e">
        <f t="shared" si="9"/>
        <v>#N/A</v>
      </c>
      <c r="AE30" s="2" t="e">
        <f t="shared" si="10"/>
        <v>#N/A</v>
      </c>
      <c r="AF30" s="2">
        <v>118875</v>
      </c>
      <c r="AG30" s="2">
        <v>107745</v>
      </c>
      <c r="AH30" s="2">
        <v>659000</v>
      </c>
      <c r="AI30" s="19"/>
      <c r="AJ30" s="19"/>
      <c r="AK30" s="19"/>
      <c r="AL30" s="19"/>
      <c r="AM30" s="19"/>
    </row>
    <row r="31" spans="1:39" s="2" customFormat="1">
      <c r="A31" s="11">
        <f t="shared" si="21"/>
        <v>49</v>
      </c>
      <c r="B31" s="12">
        <f t="shared" si="22"/>
        <v>50</v>
      </c>
      <c r="C31" s="2">
        <v>3</v>
      </c>
      <c r="D31" s="2">
        <v>6</v>
      </c>
      <c r="E31" s="2">
        <v>2</v>
      </c>
      <c r="F31" s="2">
        <v>0</v>
      </c>
      <c r="G31" s="2">
        <v>1</v>
      </c>
      <c r="H31" s="2">
        <v>2</v>
      </c>
      <c r="I31" s="2">
        <v>2</v>
      </c>
      <c r="J31" s="2">
        <v>0</v>
      </c>
      <c r="K31" s="2">
        <v>0</v>
      </c>
      <c r="L31" s="2">
        <v>0</v>
      </c>
      <c r="R31" s="6"/>
      <c r="S31" s="2">
        <f t="shared" si="2"/>
        <v>64</v>
      </c>
      <c r="T31" s="3">
        <f t="shared" si="20"/>
        <v>136</v>
      </c>
      <c r="U31" s="17">
        <f t="shared" si="3"/>
        <v>1.6</v>
      </c>
      <c r="V31" s="17">
        <f t="shared" si="19"/>
        <v>2.9900466200466198</v>
      </c>
      <c r="W31" s="2">
        <f t="shared" si="4"/>
        <v>1.5</v>
      </c>
      <c r="X31" s="2">
        <f t="shared" si="5"/>
        <v>6</v>
      </c>
      <c r="Y31" s="2">
        <f t="shared" si="6"/>
        <v>0</v>
      </c>
      <c r="Z31" s="2">
        <f t="shared" si="11"/>
        <v>0.77777777777777768</v>
      </c>
      <c r="AA31" s="2">
        <v>10022</v>
      </c>
      <c r="AB31" s="2" t="e">
        <f t="shared" si="7"/>
        <v>#N/A</v>
      </c>
      <c r="AC31" s="2" t="e">
        <f t="shared" si="8"/>
        <v>#N/A</v>
      </c>
      <c r="AD31" s="2" t="e">
        <f t="shared" si="9"/>
        <v>#N/A</v>
      </c>
      <c r="AE31" s="2" t="e">
        <f t="shared" si="10"/>
        <v>#N/A</v>
      </c>
      <c r="AF31" s="2">
        <v>175304</v>
      </c>
      <c r="AG31" s="2">
        <v>142533</v>
      </c>
      <c r="AH31" s="2">
        <v>896400</v>
      </c>
      <c r="AI31" s="19"/>
      <c r="AJ31" s="19"/>
      <c r="AK31" s="19"/>
      <c r="AL31" s="19"/>
      <c r="AM31" s="19"/>
    </row>
    <row r="32" spans="1:39" s="2" customFormat="1">
      <c r="A32" s="11">
        <f t="shared" si="21"/>
        <v>50</v>
      </c>
      <c r="B32" s="12">
        <f t="shared" si="22"/>
        <v>51</v>
      </c>
      <c r="C32" s="2">
        <v>6</v>
      </c>
      <c r="D32" s="2">
        <v>1</v>
      </c>
      <c r="E32" s="2">
        <v>3</v>
      </c>
      <c r="F32" s="2">
        <v>1</v>
      </c>
      <c r="G32" s="2">
        <v>3</v>
      </c>
      <c r="H32" s="2">
        <v>3</v>
      </c>
      <c r="I32" s="2">
        <v>0</v>
      </c>
      <c r="J32" s="2">
        <v>1</v>
      </c>
      <c r="K32" s="2">
        <v>5</v>
      </c>
      <c r="L32" s="2">
        <v>5</v>
      </c>
      <c r="M32" s="2">
        <v>4</v>
      </c>
      <c r="N32" s="2">
        <v>15</v>
      </c>
      <c r="R32" s="6"/>
      <c r="S32" s="2">
        <f t="shared" si="2"/>
        <v>188</v>
      </c>
      <c r="T32" s="3">
        <f t="shared" si="20"/>
        <v>135.19999999999999</v>
      </c>
      <c r="U32" s="17">
        <f t="shared" si="3"/>
        <v>3.9166666666666665</v>
      </c>
      <c r="V32" s="17">
        <f t="shared" si="19"/>
        <v>3.0003030303030305</v>
      </c>
      <c r="W32" s="2">
        <f t="shared" si="4"/>
        <v>3</v>
      </c>
      <c r="X32" s="2">
        <f t="shared" si="5"/>
        <v>15</v>
      </c>
      <c r="Y32" s="2">
        <f t="shared" si="6"/>
        <v>0</v>
      </c>
      <c r="Z32" s="2">
        <f t="shared" si="11"/>
        <v>0.54882129994845175</v>
      </c>
      <c r="AA32" s="2">
        <v>10022</v>
      </c>
      <c r="AB32" s="2" t="e">
        <f t="shared" si="7"/>
        <v>#N/A</v>
      </c>
      <c r="AC32" s="2" t="e">
        <f t="shared" si="8"/>
        <v>#N/A</v>
      </c>
      <c r="AD32" s="2" t="e">
        <f t="shared" si="9"/>
        <v>#N/A</v>
      </c>
      <c r="AE32" s="2" t="e">
        <f t="shared" si="10"/>
        <v>#N/A</v>
      </c>
      <c r="AF32" s="2">
        <v>175304</v>
      </c>
      <c r="AG32" s="2">
        <v>142533</v>
      </c>
      <c r="AH32" s="2">
        <v>896400</v>
      </c>
      <c r="AI32" s="19"/>
      <c r="AJ32" s="19"/>
      <c r="AK32" s="19"/>
      <c r="AL32" s="19"/>
      <c r="AM32" s="19"/>
    </row>
    <row r="33" spans="1:39" s="2" customFormat="1">
      <c r="A33" s="11">
        <f t="shared" si="21"/>
        <v>51</v>
      </c>
      <c r="B33" s="12">
        <f t="shared" si="22"/>
        <v>52</v>
      </c>
      <c r="C33" s="2">
        <v>5</v>
      </c>
      <c r="D33" s="2">
        <v>3</v>
      </c>
      <c r="E33" s="2">
        <v>3</v>
      </c>
      <c r="F33" s="2">
        <v>6</v>
      </c>
      <c r="G33" s="2">
        <v>8</v>
      </c>
      <c r="H33" s="2">
        <v>7</v>
      </c>
      <c r="I33" s="2">
        <v>3</v>
      </c>
      <c r="J33" s="2">
        <v>8</v>
      </c>
      <c r="K33" s="2">
        <v>6</v>
      </c>
      <c r="L33" s="2">
        <v>5</v>
      </c>
      <c r="M33" s="2">
        <v>6</v>
      </c>
      <c r="R33" s="6"/>
      <c r="S33" s="2">
        <f t="shared" si="2"/>
        <v>240</v>
      </c>
      <c r="T33" s="3">
        <f t="shared" si="20"/>
        <v>142.4</v>
      </c>
      <c r="U33" s="17">
        <f t="shared" si="3"/>
        <v>5.4545454545454541</v>
      </c>
      <c r="V33" s="17">
        <f t="shared" si="19"/>
        <v>3.1639393939393936</v>
      </c>
      <c r="W33" s="2">
        <f t="shared" si="4"/>
        <v>6</v>
      </c>
      <c r="X33" s="2">
        <f t="shared" si="5"/>
        <v>8</v>
      </c>
      <c r="Y33" s="2">
        <f t="shared" si="6"/>
        <v>3</v>
      </c>
      <c r="Z33" s="2">
        <f t="shared" si="11"/>
        <v>-0.25582225504832523</v>
      </c>
      <c r="AA33" s="2">
        <v>10022</v>
      </c>
      <c r="AB33" s="2" t="e">
        <f t="shared" si="7"/>
        <v>#N/A</v>
      </c>
      <c r="AC33" s="2" t="e">
        <f t="shared" si="8"/>
        <v>#N/A</v>
      </c>
      <c r="AD33" s="2" t="e">
        <f t="shared" si="9"/>
        <v>#N/A</v>
      </c>
      <c r="AE33" s="2" t="e">
        <f t="shared" si="10"/>
        <v>#N/A</v>
      </c>
      <c r="AF33" s="2">
        <v>175304</v>
      </c>
      <c r="AG33" s="2">
        <v>142533</v>
      </c>
      <c r="AH33" s="2">
        <v>896400</v>
      </c>
      <c r="AI33" s="19"/>
      <c r="AJ33" s="19"/>
      <c r="AK33" s="19"/>
      <c r="AL33" s="19"/>
      <c r="AM33" s="19"/>
    </row>
    <row r="34" spans="1:39" s="2" customFormat="1">
      <c r="A34" s="11">
        <f t="shared" si="21"/>
        <v>52</v>
      </c>
      <c r="B34" s="12">
        <f t="shared" si="22"/>
        <v>53</v>
      </c>
      <c r="C34" s="2">
        <v>0</v>
      </c>
      <c r="D34" s="2">
        <v>1</v>
      </c>
      <c r="E34" s="2">
        <v>3</v>
      </c>
      <c r="F34" s="2">
        <v>3</v>
      </c>
      <c r="G34" s="2">
        <v>2</v>
      </c>
      <c r="H34" s="2">
        <v>0</v>
      </c>
      <c r="I34" s="2">
        <v>3</v>
      </c>
      <c r="J34" s="2">
        <v>0</v>
      </c>
      <c r="K34" s="2">
        <v>2</v>
      </c>
      <c r="L34" s="2">
        <v>2</v>
      </c>
      <c r="M34" s="2">
        <v>0</v>
      </c>
      <c r="N34" s="2">
        <v>4</v>
      </c>
      <c r="R34" s="6"/>
      <c r="S34" s="2">
        <f t="shared" ref="S34:S65" si="23">SUM(C34:R34)*4</f>
        <v>80</v>
      </c>
      <c r="T34" s="3">
        <f t="shared" si="20"/>
        <v>172.8</v>
      </c>
      <c r="U34" s="17">
        <f t="shared" ref="U34:U65" si="24">AVERAGE(C34:R34)</f>
        <v>1.6666666666666667</v>
      </c>
      <c r="V34" s="17">
        <f t="shared" si="19"/>
        <v>3.8257575757575757</v>
      </c>
      <c r="W34" s="2">
        <f t="shared" ref="W34:W65" si="25">MEDIAN(C34:R34)</f>
        <v>2</v>
      </c>
      <c r="X34" s="2">
        <f t="shared" ref="X34:X65" si="26">MAX(C34:R34)</f>
        <v>4</v>
      </c>
      <c r="Y34" s="2">
        <f t="shared" ref="Y34:Y65" si="27">MIN(C34:R34)</f>
        <v>0</v>
      </c>
      <c r="Z34" s="2">
        <f t="shared" si="11"/>
        <v>-1.212678125181665</v>
      </c>
      <c r="AA34" s="2">
        <v>10022</v>
      </c>
      <c r="AB34" s="2" t="e">
        <f t="shared" ref="AB34:AB65" si="28">VLOOKUP(AA34,$C$183:$G$194, 2)</f>
        <v>#N/A</v>
      </c>
      <c r="AC34" s="2" t="e">
        <f t="shared" ref="AC34:AC66" si="29">VLOOKUP(AA34,$C$183:$G$194, 3)</f>
        <v>#N/A</v>
      </c>
      <c r="AD34" s="2" t="e">
        <f t="shared" ref="AD34:AD66" si="30">VLOOKUP(AA34,$C$183:$G$194, 4)</f>
        <v>#N/A</v>
      </c>
      <c r="AE34" s="2" t="e">
        <f t="shared" ref="AE34:AE66" si="31">VLOOKUP(AA34,$C$183:$G$194, 5)</f>
        <v>#N/A</v>
      </c>
      <c r="AF34" s="2">
        <v>175304</v>
      </c>
      <c r="AG34" s="2">
        <v>142533</v>
      </c>
      <c r="AH34" s="2">
        <v>896400</v>
      </c>
      <c r="AI34" s="19"/>
      <c r="AJ34" s="19"/>
      <c r="AK34" s="19"/>
      <c r="AL34" s="19"/>
      <c r="AM34" s="19"/>
    </row>
    <row r="35" spans="1:39" s="2" customFormat="1">
      <c r="A35" s="11">
        <f t="shared" si="21"/>
        <v>53</v>
      </c>
      <c r="B35" s="12">
        <f t="shared" si="22"/>
        <v>54</v>
      </c>
      <c r="C35" s="2">
        <v>3</v>
      </c>
      <c r="D35" s="2">
        <v>6</v>
      </c>
      <c r="E35" s="2">
        <v>3</v>
      </c>
      <c r="F35" s="2">
        <v>1</v>
      </c>
      <c r="G35" s="2">
        <v>6</v>
      </c>
      <c r="H35" s="2">
        <v>2</v>
      </c>
      <c r="I35" s="2">
        <v>3</v>
      </c>
      <c r="J35" s="2">
        <v>6</v>
      </c>
      <c r="K35" s="2">
        <v>1</v>
      </c>
      <c r="L35" s="2">
        <v>2</v>
      </c>
      <c r="M35" s="2">
        <v>2</v>
      </c>
      <c r="R35" s="6"/>
      <c r="S35" s="2">
        <f t="shared" si="23"/>
        <v>140</v>
      </c>
      <c r="T35" s="3">
        <f t="shared" si="20"/>
        <v>145.6</v>
      </c>
      <c r="U35" s="17">
        <f t="shared" si="24"/>
        <v>3.1818181818181817</v>
      </c>
      <c r="V35" s="17">
        <f t="shared" si="19"/>
        <v>3.2787878787878788</v>
      </c>
      <c r="W35" s="2">
        <f t="shared" si="25"/>
        <v>3</v>
      </c>
      <c r="X35" s="2">
        <f t="shared" si="26"/>
        <v>6</v>
      </c>
      <c r="Y35" s="2">
        <f t="shared" si="27"/>
        <v>1</v>
      </c>
      <c r="Z35" s="2">
        <f t="shared" si="11"/>
        <v>-9.8294637436597998E-2</v>
      </c>
      <c r="AA35" s="2">
        <v>10022</v>
      </c>
      <c r="AB35" s="2" t="e">
        <f t="shared" si="28"/>
        <v>#N/A</v>
      </c>
      <c r="AC35" s="2" t="e">
        <f t="shared" si="29"/>
        <v>#N/A</v>
      </c>
      <c r="AD35" s="2" t="e">
        <f t="shared" si="30"/>
        <v>#N/A</v>
      </c>
      <c r="AE35" s="2" t="e">
        <f t="shared" si="31"/>
        <v>#N/A</v>
      </c>
      <c r="AF35" s="2">
        <v>175304</v>
      </c>
      <c r="AG35" s="2">
        <v>142533</v>
      </c>
      <c r="AH35" s="2">
        <v>896400</v>
      </c>
      <c r="AI35" s="19"/>
      <c r="AJ35" s="19"/>
      <c r="AK35" s="19"/>
      <c r="AL35" s="19"/>
      <c r="AM35" s="19"/>
    </row>
    <row r="36" spans="1:39" s="2" customFormat="1">
      <c r="A36" s="11">
        <f t="shared" si="21"/>
        <v>54</v>
      </c>
      <c r="B36" s="12">
        <f t="shared" si="22"/>
        <v>55</v>
      </c>
      <c r="C36" s="2">
        <v>8</v>
      </c>
      <c r="D36" s="2">
        <v>12</v>
      </c>
      <c r="E36" s="2">
        <v>6</v>
      </c>
      <c r="F36" s="2">
        <v>8</v>
      </c>
      <c r="G36" s="2">
        <v>4</v>
      </c>
      <c r="H36" s="2">
        <v>6</v>
      </c>
      <c r="I36" s="2">
        <v>2</v>
      </c>
      <c r="J36" s="2">
        <v>1</v>
      </c>
      <c r="K36" s="2">
        <v>1</v>
      </c>
      <c r="L36" s="2">
        <v>1</v>
      </c>
      <c r="M36" s="2">
        <v>5</v>
      </c>
      <c r="R36" s="6"/>
      <c r="S36" s="2">
        <f t="shared" si="23"/>
        <v>216</v>
      </c>
      <c r="T36" s="3">
        <f t="shared" si="20"/>
        <v>156</v>
      </c>
      <c r="U36" s="17">
        <f t="shared" si="24"/>
        <v>4.9090909090909092</v>
      </c>
      <c r="V36" s="17">
        <f t="shared" si="19"/>
        <v>3.4045454545454548</v>
      </c>
      <c r="W36" s="2">
        <f t="shared" si="25"/>
        <v>5</v>
      </c>
      <c r="X36" s="2">
        <f t="shared" si="26"/>
        <v>12</v>
      </c>
      <c r="Y36" s="2">
        <f t="shared" si="27"/>
        <v>1</v>
      </c>
      <c r="Z36" s="2">
        <f t="shared" si="11"/>
        <v>0.90998913687272165</v>
      </c>
      <c r="AA36" s="2">
        <v>10022</v>
      </c>
      <c r="AB36" s="2" t="e">
        <f t="shared" si="28"/>
        <v>#N/A</v>
      </c>
      <c r="AC36" s="2" t="e">
        <f t="shared" si="29"/>
        <v>#N/A</v>
      </c>
      <c r="AD36" s="2" t="e">
        <f t="shared" si="30"/>
        <v>#N/A</v>
      </c>
      <c r="AE36" s="2" t="e">
        <f t="shared" si="31"/>
        <v>#N/A</v>
      </c>
      <c r="AF36" s="2">
        <v>175304</v>
      </c>
      <c r="AG36" s="2">
        <v>142533</v>
      </c>
      <c r="AH36" s="2">
        <v>896400</v>
      </c>
      <c r="AI36" s="19"/>
      <c r="AJ36" s="19"/>
      <c r="AK36" s="19"/>
      <c r="AL36" s="19"/>
      <c r="AM36" s="19"/>
    </row>
    <row r="37" spans="1:39" s="2" customFormat="1">
      <c r="A37" s="11">
        <f t="shared" si="21"/>
        <v>55</v>
      </c>
      <c r="B37" s="12">
        <f t="shared" si="22"/>
        <v>56</v>
      </c>
      <c r="C37" s="2">
        <v>1</v>
      </c>
      <c r="D37" s="2">
        <v>0</v>
      </c>
      <c r="E37" s="2">
        <v>0</v>
      </c>
      <c r="F37" s="2">
        <v>0</v>
      </c>
      <c r="G37" s="2">
        <v>2</v>
      </c>
      <c r="H37" s="2">
        <v>3</v>
      </c>
      <c r="I37" s="2">
        <v>1</v>
      </c>
      <c r="J37" s="2">
        <v>0</v>
      </c>
      <c r="K37" s="2">
        <v>3</v>
      </c>
      <c r="L37" s="2">
        <v>2</v>
      </c>
      <c r="M37" s="2">
        <v>1</v>
      </c>
      <c r="R37" s="6"/>
      <c r="S37" s="2">
        <f t="shared" si="23"/>
        <v>52</v>
      </c>
      <c r="T37" s="3">
        <f t="shared" si="20"/>
        <v>165.6</v>
      </c>
      <c r="U37" s="17">
        <f t="shared" si="24"/>
        <v>1.1818181818181819</v>
      </c>
      <c r="V37" s="17">
        <f t="shared" si="19"/>
        <v>3.6045454545454545</v>
      </c>
      <c r="W37" s="2">
        <f t="shared" si="25"/>
        <v>1</v>
      </c>
      <c r="X37" s="2">
        <f t="shared" si="26"/>
        <v>3</v>
      </c>
      <c r="Y37" s="2">
        <f t="shared" si="27"/>
        <v>0</v>
      </c>
      <c r="Z37" s="2">
        <f t="shared" si="11"/>
        <v>-0.16329931618554527</v>
      </c>
      <c r="AA37" s="2">
        <v>10022</v>
      </c>
      <c r="AB37" s="2" t="e">
        <f t="shared" si="28"/>
        <v>#N/A</v>
      </c>
      <c r="AC37" s="2" t="e">
        <f t="shared" si="29"/>
        <v>#N/A</v>
      </c>
      <c r="AD37" s="2" t="e">
        <f t="shared" si="30"/>
        <v>#N/A</v>
      </c>
      <c r="AE37" s="2" t="e">
        <f t="shared" si="31"/>
        <v>#N/A</v>
      </c>
      <c r="AF37" s="2">
        <v>175304</v>
      </c>
      <c r="AG37" s="2">
        <v>142533</v>
      </c>
      <c r="AH37" s="2">
        <v>896400</v>
      </c>
      <c r="AI37" s="19"/>
      <c r="AJ37" s="19"/>
      <c r="AK37" s="19"/>
      <c r="AL37" s="19"/>
      <c r="AM37" s="19"/>
    </row>
    <row r="38" spans="1:39" s="2" customFormat="1">
      <c r="A38" s="11">
        <f t="shared" si="21"/>
        <v>56</v>
      </c>
      <c r="B38" s="12">
        <f t="shared" si="22"/>
        <v>57</v>
      </c>
      <c r="C38" s="2">
        <v>5</v>
      </c>
      <c r="D38" s="2">
        <v>12</v>
      </c>
      <c r="E38" s="2">
        <v>6</v>
      </c>
      <c r="F38" s="2">
        <v>9</v>
      </c>
      <c r="G38" s="2">
        <v>2</v>
      </c>
      <c r="H38" s="2">
        <v>3</v>
      </c>
      <c r="I38" s="2">
        <v>4</v>
      </c>
      <c r="J38" s="2">
        <v>8</v>
      </c>
      <c r="K38" s="2">
        <v>5</v>
      </c>
      <c r="L38" s="2">
        <v>10</v>
      </c>
      <c r="M38" s="2">
        <v>4</v>
      </c>
      <c r="N38" s="2">
        <v>5</v>
      </c>
      <c r="R38" s="6"/>
      <c r="S38" s="2">
        <f t="shared" si="23"/>
        <v>292</v>
      </c>
      <c r="T38" s="3">
        <f t="shared" si="20"/>
        <v>165.6</v>
      </c>
      <c r="U38" s="17">
        <f t="shared" si="24"/>
        <v>6.083333333333333</v>
      </c>
      <c r="V38" s="17">
        <f t="shared" si="19"/>
        <v>3.6045454545454545</v>
      </c>
      <c r="W38" s="2">
        <f t="shared" si="25"/>
        <v>5</v>
      </c>
      <c r="X38" s="2">
        <f t="shared" si="26"/>
        <v>12</v>
      </c>
      <c r="Y38" s="2">
        <f t="shared" si="27"/>
        <v>2</v>
      </c>
      <c r="Z38" s="2">
        <f t="shared" si="11"/>
        <v>-0.37356938783975069</v>
      </c>
      <c r="AA38" s="2">
        <v>10022</v>
      </c>
      <c r="AB38" s="2" t="e">
        <f t="shared" si="28"/>
        <v>#N/A</v>
      </c>
      <c r="AC38" s="2" t="e">
        <f t="shared" si="29"/>
        <v>#N/A</v>
      </c>
      <c r="AD38" s="2" t="e">
        <f t="shared" si="30"/>
        <v>#N/A</v>
      </c>
      <c r="AE38" s="2" t="e">
        <f t="shared" si="31"/>
        <v>#N/A</v>
      </c>
      <c r="AF38" s="2">
        <v>78571</v>
      </c>
      <c r="AG38" s="2">
        <v>120124</v>
      </c>
      <c r="AH38" s="2">
        <v>1000001</v>
      </c>
      <c r="AI38" s="19"/>
      <c r="AJ38" s="19"/>
      <c r="AK38" s="19"/>
      <c r="AL38" s="19"/>
      <c r="AM38" s="19"/>
    </row>
    <row r="39" spans="1:39" s="2" customFormat="1">
      <c r="A39" s="11">
        <f t="shared" si="21"/>
        <v>57</v>
      </c>
      <c r="B39" s="12">
        <f t="shared" si="22"/>
        <v>58</v>
      </c>
      <c r="C39" s="2">
        <v>1</v>
      </c>
      <c r="D39" s="2">
        <v>2</v>
      </c>
      <c r="E39" s="2">
        <v>0</v>
      </c>
      <c r="F39" s="2">
        <v>3</v>
      </c>
      <c r="G39" s="2">
        <v>2</v>
      </c>
      <c r="H39" s="2">
        <v>1</v>
      </c>
      <c r="I39" s="2">
        <v>4</v>
      </c>
      <c r="J39" s="2">
        <v>2</v>
      </c>
      <c r="K39" s="2">
        <v>6</v>
      </c>
      <c r="L39" s="2">
        <v>8</v>
      </c>
      <c r="M39" s="2">
        <v>2</v>
      </c>
      <c r="N39" s="2">
        <v>1</v>
      </c>
      <c r="R39" s="6"/>
      <c r="S39" s="2">
        <f t="shared" si="23"/>
        <v>128</v>
      </c>
      <c r="T39" s="3">
        <f t="shared" si="20"/>
        <v>162.4</v>
      </c>
      <c r="U39" s="17">
        <f t="shared" si="24"/>
        <v>2.6666666666666665</v>
      </c>
      <c r="V39" s="17">
        <f t="shared" si="19"/>
        <v>3.5318181818181822</v>
      </c>
      <c r="W39" s="2">
        <f t="shared" si="25"/>
        <v>2</v>
      </c>
      <c r="X39" s="2">
        <f t="shared" si="26"/>
        <v>8</v>
      </c>
      <c r="Y39" s="2">
        <f t="shared" si="27"/>
        <v>0</v>
      </c>
      <c r="Z39" s="2">
        <f t="shared" si="11"/>
        <v>-0.75377836144440891</v>
      </c>
      <c r="AA39" s="2">
        <v>10022</v>
      </c>
      <c r="AB39" s="2" t="e">
        <f t="shared" si="28"/>
        <v>#N/A</v>
      </c>
      <c r="AC39" s="2" t="e">
        <f t="shared" si="29"/>
        <v>#N/A</v>
      </c>
      <c r="AD39" s="2" t="e">
        <f t="shared" si="30"/>
        <v>#N/A</v>
      </c>
      <c r="AE39" s="2" t="e">
        <f t="shared" si="31"/>
        <v>#N/A</v>
      </c>
      <c r="AF39" s="2">
        <v>78571</v>
      </c>
      <c r="AG39" s="2">
        <v>120124</v>
      </c>
      <c r="AH39" s="2">
        <v>1000001</v>
      </c>
      <c r="AI39" s="19"/>
      <c r="AJ39" s="19"/>
      <c r="AK39" s="19"/>
      <c r="AL39" s="19"/>
      <c r="AM39" s="19"/>
    </row>
    <row r="40" spans="1:39" s="2" customFormat="1">
      <c r="A40" s="11">
        <f t="shared" si="21"/>
        <v>58</v>
      </c>
      <c r="B40" s="12">
        <f t="shared" si="22"/>
        <v>59</v>
      </c>
      <c r="C40" s="2">
        <v>3</v>
      </c>
      <c r="D40" s="2">
        <v>1</v>
      </c>
      <c r="E40" s="2">
        <v>1</v>
      </c>
      <c r="F40" s="2">
        <v>0</v>
      </c>
      <c r="G40" s="2">
        <v>0</v>
      </c>
      <c r="H40" s="2">
        <v>1</v>
      </c>
      <c r="I40" s="2">
        <v>2</v>
      </c>
      <c r="J40" s="2">
        <v>6</v>
      </c>
      <c r="K40" s="2">
        <v>7</v>
      </c>
      <c r="L40" s="2">
        <v>4</v>
      </c>
      <c r="M40" s="2">
        <v>10</v>
      </c>
      <c r="R40" s="6"/>
      <c r="S40" s="2">
        <f t="shared" si="23"/>
        <v>140</v>
      </c>
      <c r="T40" s="3">
        <f t="shared" si="20"/>
        <v>159.19999999999999</v>
      </c>
      <c r="U40" s="17">
        <f t="shared" si="24"/>
        <v>3.1818181818181817</v>
      </c>
      <c r="V40" s="17">
        <f t="shared" si="19"/>
        <v>3.4590909090909085</v>
      </c>
      <c r="W40" s="2">
        <f t="shared" si="25"/>
        <v>2</v>
      </c>
      <c r="X40" s="2">
        <f t="shared" si="26"/>
        <v>10</v>
      </c>
      <c r="Y40" s="2">
        <f t="shared" si="27"/>
        <v>0</v>
      </c>
      <c r="Z40" s="2">
        <f t="shared" si="11"/>
        <v>-5.8671464884885706E-2</v>
      </c>
      <c r="AA40" s="2">
        <v>10022</v>
      </c>
      <c r="AB40" s="2" t="e">
        <f t="shared" si="28"/>
        <v>#N/A</v>
      </c>
      <c r="AC40" s="2" t="e">
        <f t="shared" si="29"/>
        <v>#N/A</v>
      </c>
      <c r="AD40" s="2" t="e">
        <f t="shared" si="30"/>
        <v>#N/A</v>
      </c>
      <c r="AE40" s="2" t="e">
        <f t="shared" si="31"/>
        <v>#N/A</v>
      </c>
      <c r="AF40" s="2">
        <v>78571</v>
      </c>
      <c r="AG40" s="2">
        <v>120124</v>
      </c>
      <c r="AH40" s="2">
        <v>1000001</v>
      </c>
      <c r="AI40" s="19"/>
      <c r="AJ40" s="19"/>
      <c r="AK40" s="19"/>
      <c r="AL40" s="19"/>
      <c r="AM40" s="19"/>
    </row>
    <row r="41" spans="1:39" s="2" customFormat="1">
      <c r="A41" s="11">
        <f t="shared" si="21"/>
        <v>59</v>
      </c>
      <c r="B41" s="12">
        <f t="shared" si="22"/>
        <v>60</v>
      </c>
      <c r="C41" s="2">
        <v>18</v>
      </c>
      <c r="D41" s="2">
        <v>10</v>
      </c>
      <c r="E41" s="2">
        <v>6</v>
      </c>
      <c r="F41" s="2">
        <v>5</v>
      </c>
      <c r="G41" s="2">
        <v>8</v>
      </c>
      <c r="H41" s="2">
        <v>1</v>
      </c>
      <c r="I41" s="2">
        <v>0</v>
      </c>
      <c r="J41" s="2">
        <v>2</v>
      </c>
      <c r="K41" s="2">
        <v>0</v>
      </c>
      <c r="L41" s="2">
        <v>0</v>
      </c>
      <c r="M41" s="2">
        <v>0</v>
      </c>
      <c r="R41" s="6"/>
      <c r="S41" s="2">
        <f t="shared" si="23"/>
        <v>200</v>
      </c>
      <c r="T41" s="3">
        <f t="shared" si="20"/>
        <v>116.8</v>
      </c>
      <c r="U41" s="17">
        <f t="shared" si="24"/>
        <v>4.5454545454545459</v>
      </c>
      <c r="V41" s="17">
        <f t="shared" si="19"/>
        <v>2.5757575757575757</v>
      </c>
      <c r="W41" s="2">
        <f t="shared" si="25"/>
        <v>2</v>
      </c>
      <c r="X41" s="2">
        <f t="shared" si="26"/>
        <v>18</v>
      </c>
      <c r="Y41" s="2">
        <f t="shared" si="27"/>
        <v>0</v>
      </c>
      <c r="Z41" s="2">
        <f t="shared" si="11"/>
        <v>2.4687247952405516</v>
      </c>
      <c r="AA41" s="2">
        <v>10022</v>
      </c>
      <c r="AB41" s="2" t="e">
        <f t="shared" si="28"/>
        <v>#N/A</v>
      </c>
      <c r="AC41" s="2" t="e">
        <f t="shared" si="29"/>
        <v>#N/A</v>
      </c>
      <c r="AD41" s="2" t="e">
        <f t="shared" si="30"/>
        <v>#N/A</v>
      </c>
      <c r="AE41" s="2" t="e">
        <f t="shared" si="31"/>
        <v>#N/A</v>
      </c>
      <c r="AF41" s="2">
        <v>131964</v>
      </c>
      <c r="AG41" s="2">
        <v>139286</v>
      </c>
      <c r="AH41" s="2">
        <v>1000001</v>
      </c>
      <c r="AI41" s="19"/>
      <c r="AJ41" s="19"/>
      <c r="AK41" s="19"/>
      <c r="AL41" s="19"/>
      <c r="AM41" s="19"/>
    </row>
    <row r="42" spans="1:39" s="2" customFormat="1">
      <c r="A42" s="11">
        <f t="shared" si="21"/>
        <v>60</v>
      </c>
      <c r="B42" s="12">
        <f t="shared" si="22"/>
        <v>61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1</v>
      </c>
      <c r="I42" s="2">
        <v>2</v>
      </c>
      <c r="J42" s="2">
        <v>1</v>
      </c>
      <c r="K42" s="2">
        <v>0</v>
      </c>
      <c r="L42" s="2">
        <v>0</v>
      </c>
      <c r="M42" s="2">
        <v>4</v>
      </c>
      <c r="R42" s="6"/>
      <c r="S42" s="2">
        <f t="shared" si="23"/>
        <v>36</v>
      </c>
      <c r="T42" s="3">
        <f t="shared" si="20"/>
        <v>152</v>
      </c>
      <c r="U42" s="17">
        <f t="shared" si="24"/>
        <v>0.81818181818181823</v>
      </c>
      <c r="V42" s="17">
        <f t="shared" si="19"/>
        <v>3.4242424242424243</v>
      </c>
      <c r="W42" s="2">
        <f t="shared" si="25"/>
        <v>0</v>
      </c>
      <c r="X42" s="2">
        <f t="shared" si="26"/>
        <v>4</v>
      </c>
      <c r="Y42" s="2">
        <f t="shared" si="27"/>
        <v>0</v>
      </c>
      <c r="Z42" s="2">
        <f t="shared" si="11"/>
        <v>-0.68624356649672102</v>
      </c>
      <c r="AA42" s="2">
        <v>10065</v>
      </c>
      <c r="AB42" s="2" t="e">
        <f t="shared" si="28"/>
        <v>#N/A</v>
      </c>
      <c r="AC42" s="2" t="e">
        <f t="shared" si="29"/>
        <v>#N/A</v>
      </c>
      <c r="AD42" s="2" t="e">
        <f t="shared" si="30"/>
        <v>#N/A</v>
      </c>
      <c r="AE42" s="2" t="e">
        <f t="shared" si="31"/>
        <v>#N/A</v>
      </c>
      <c r="AF42" s="2">
        <v>131964</v>
      </c>
      <c r="AG42" s="2">
        <v>139286</v>
      </c>
      <c r="AH42" s="2">
        <v>1000001</v>
      </c>
      <c r="AI42" s="19"/>
      <c r="AJ42" s="19"/>
      <c r="AK42" s="19"/>
      <c r="AL42" s="19"/>
      <c r="AM42" s="19"/>
    </row>
    <row r="43" spans="1:39" s="2" customFormat="1">
      <c r="A43" s="11">
        <f t="shared" si="21"/>
        <v>61</v>
      </c>
      <c r="B43" s="12">
        <f t="shared" si="22"/>
        <v>62</v>
      </c>
      <c r="C43" s="2">
        <v>2</v>
      </c>
      <c r="D43" s="2">
        <v>3</v>
      </c>
      <c r="E43" s="2">
        <v>2</v>
      </c>
      <c r="F43" s="2">
        <v>6</v>
      </c>
      <c r="G43" s="2">
        <v>2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4</v>
      </c>
      <c r="R43" s="6"/>
      <c r="S43" s="2">
        <f t="shared" si="23"/>
        <v>80</v>
      </c>
      <c r="T43" s="3">
        <f t="shared" si="20"/>
        <v>214.4</v>
      </c>
      <c r="U43" s="17">
        <f t="shared" si="24"/>
        <v>1.6666666666666667</v>
      </c>
      <c r="V43" s="17">
        <f t="shared" si="19"/>
        <v>4.6712121212121218</v>
      </c>
      <c r="W43" s="2">
        <f t="shared" si="25"/>
        <v>1.5</v>
      </c>
      <c r="X43" s="2">
        <f t="shared" si="26"/>
        <v>6</v>
      </c>
      <c r="Y43" s="2">
        <f t="shared" si="27"/>
        <v>0</v>
      </c>
      <c r="Z43" s="2">
        <f t="shared" si="11"/>
        <v>0.18107149208503703</v>
      </c>
      <c r="AA43" s="2">
        <v>10065</v>
      </c>
      <c r="AB43" s="2" t="e">
        <f t="shared" si="28"/>
        <v>#N/A</v>
      </c>
      <c r="AC43" s="2" t="e">
        <f t="shared" si="29"/>
        <v>#N/A</v>
      </c>
      <c r="AD43" s="2" t="e">
        <f t="shared" si="30"/>
        <v>#N/A</v>
      </c>
      <c r="AE43" s="2" t="e">
        <f t="shared" si="31"/>
        <v>#N/A</v>
      </c>
      <c r="AF43" s="2">
        <v>131964</v>
      </c>
      <c r="AG43" s="2">
        <v>139286</v>
      </c>
      <c r="AH43" s="2">
        <v>1000001</v>
      </c>
      <c r="AI43" s="19"/>
      <c r="AJ43" s="19"/>
      <c r="AK43" s="19"/>
      <c r="AL43" s="19"/>
      <c r="AM43" s="19"/>
    </row>
    <row r="44" spans="1:39" s="2" customFormat="1">
      <c r="A44" s="11">
        <f t="shared" si="21"/>
        <v>62</v>
      </c>
      <c r="B44" s="12">
        <f t="shared" si="22"/>
        <v>63</v>
      </c>
      <c r="C44" s="2">
        <v>7</v>
      </c>
      <c r="D44" s="2">
        <v>5</v>
      </c>
      <c r="E44" s="2">
        <v>3</v>
      </c>
      <c r="F44" s="2">
        <v>3</v>
      </c>
      <c r="G44" s="2">
        <v>8</v>
      </c>
      <c r="H44" s="2">
        <v>4</v>
      </c>
      <c r="I44" s="2">
        <v>9</v>
      </c>
      <c r="J44" s="2">
        <v>7</v>
      </c>
      <c r="K44" s="2">
        <v>9</v>
      </c>
      <c r="L44" s="2">
        <v>9</v>
      </c>
      <c r="M44" s="2">
        <v>12</v>
      </c>
      <c r="R44" s="6"/>
      <c r="S44" s="2">
        <f t="shared" si="23"/>
        <v>304</v>
      </c>
      <c r="T44" s="3">
        <f t="shared" si="20"/>
        <v>204.8</v>
      </c>
      <c r="U44" s="17">
        <f t="shared" si="24"/>
        <v>6.9090909090909092</v>
      </c>
      <c r="V44" s="17">
        <f t="shared" si="19"/>
        <v>4.4530303030303031</v>
      </c>
      <c r="W44" s="2">
        <f t="shared" si="25"/>
        <v>7</v>
      </c>
      <c r="X44" s="2">
        <f t="shared" si="26"/>
        <v>12</v>
      </c>
      <c r="Y44" s="2">
        <f t="shared" si="27"/>
        <v>3</v>
      </c>
      <c r="Z44" s="2">
        <f t="shared" si="11"/>
        <v>3.3113308926626069E-2</v>
      </c>
      <c r="AA44" s="2">
        <v>10065</v>
      </c>
      <c r="AB44" s="2" t="e">
        <f t="shared" si="28"/>
        <v>#N/A</v>
      </c>
      <c r="AC44" s="2" t="e">
        <f t="shared" si="29"/>
        <v>#N/A</v>
      </c>
      <c r="AD44" s="2" t="e">
        <f t="shared" si="30"/>
        <v>#N/A</v>
      </c>
      <c r="AE44" s="2" t="e">
        <f t="shared" si="31"/>
        <v>#N/A</v>
      </c>
      <c r="AF44" s="2">
        <v>131964</v>
      </c>
      <c r="AG44" s="2">
        <v>139286</v>
      </c>
      <c r="AH44" s="2">
        <v>1000001</v>
      </c>
      <c r="AI44" s="19"/>
      <c r="AJ44" s="19"/>
      <c r="AK44" s="19"/>
      <c r="AL44" s="19"/>
      <c r="AM44" s="19"/>
    </row>
    <row r="45" spans="1:39" s="2" customFormat="1">
      <c r="A45" s="11">
        <f t="shared" si="21"/>
        <v>63</v>
      </c>
      <c r="B45" s="12">
        <f t="shared" si="22"/>
        <v>64</v>
      </c>
      <c r="C45" s="2">
        <v>31</v>
      </c>
      <c r="D45" s="2">
        <v>6</v>
      </c>
      <c r="E45" s="2">
        <v>9</v>
      </c>
      <c r="F45" s="2">
        <v>15</v>
      </c>
      <c r="G45" s="2">
        <v>15</v>
      </c>
      <c r="H45" s="2">
        <v>18</v>
      </c>
      <c r="I45" s="2">
        <v>0</v>
      </c>
      <c r="J45" s="2">
        <v>2</v>
      </c>
      <c r="K45" s="2">
        <v>4</v>
      </c>
      <c r="L45" s="2">
        <v>1</v>
      </c>
      <c r="M45" s="2">
        <v>3</v>
      </c>
      <c r="N45" s="2">
        <v>9</v>
      </c>
      <c r="R45" s="6"/>
      <c r="S45" s="2">
        <f t="shared" si="23"/>
        <v>452</v>
      </c>
      <c r="T45" s="3">
        <f t="shared" si="20"/>
        <v>224</v>
      </c>
      <c r="U45" s="17">
        <f t="shared" si="24"/>
        <v>9.4166666666666661</v>
      </c>
      <c r="V45" s="17">
        <f t="shared" si="19"/>
        <v>4.7608225108225106</v>
      </c>
      <c r="W45" s="2">
        <f t="shared" si="25"/>
        <v>7.5</v>
      </c>
      <c r="X45" s="2">
        <f t="shared" si="26"/>
        <v>31</v>
      </c>
      <c r="Y45" s="2">
        <f t="shared" si="27"/>
        <v>0</v>
      </c>
      <c r="Z45" s="2">
        <f t="shared" si="11"/>
        <v>2.4937299699208109</v>
      </c>
      <c r="AA45" s="2">
        <v>10065</v>
      </c>
      <c r="AB45" s="2" t="e">
        <f t="shared" si="28"/>
        <v>#N/A</v>
      </c>
      <c r="AC45" s="2" t="e">
        <f t="shared" si="29"/>
        <v>#N/A</v>
      </c>
      <c r="AD45" s="2" t="e">
        <f t="shared" si="30"/>
        <v>#N/A</v>
      </c>
      <c r="AE45" s="2" t="e">
        <f t="shared" si="31"/>
        <v>#N/A</v>
      </c>
      <c r="AF45" s="2">
        <v>139148</v>
      </c>
      <c r="AG45" s="2">
        <v>142877</v>
      </c>
      <c r="AH45" s="2">
        <v>1000001</v>
      </c>
      <c r="AI45" s="19"/>
      <c r="AJ45" s="19"/>
      <c r="AK45" s="19"/>
      <c r="AL45" s="19"/>
      <c r="AM45" s="19"/>
    </row>
    <row r="46" spans="1:39" s="2" customFormat="1">
      <c r="A46" s="11">
        <f t="shared" si="21"/>
        <v>64</v>
      </c>
      <c r="B46" s="12">
        <f t="shared" si="22"/>
        <v>65</v>
      </c>
      <c r="C46" s="2">
        <v>4</v>
      </c>
      <c r="D46" s="2">
        <v>2</v>
      </c>
      <c r="E46" s="2">
        <v>1</v>
      </c>
      <c r="F46" s="2">
        <v>3</v>
      </c>
      <c r="G46" s="2">
        <v>3</v>
      </c>
      <c r="H46" s="2">
        <v>5</v>
      </c>
      <c r="I46" s="2">
        <v>4</v>
      </c>
      <c r="J46" s="2">
        <v>2</v>
      </c>
      <c r="K46" s="2">
        <v>1</v>
      </c>
      <c r="L46" s="2">
        <v>7</v>
      </c>
      <c r="M46" s="2">
        <v>6</v>
      </c>
      <c r="R46" s="6"/>
      <c r="S46" s="2">
        <f t="shared" si="23"/>
        <v>152</v>
      </c>
      <c r="T46" s="3">
        <f t="shared" si="20"/>
        <v>304.8</v>
      </c>
      <c r="U46" s="17">
        <f t="shared" si="24"/>
        <v>3.4545454545454546</v>
      </c>
      <c r="V46" s="17">
        <f t="shared" si="19"/>
        <v>6.6274891774891769</v>
      </c>
      <c r="W46" s="2">
        <f t="shared" si="25"/>
        <v>3</v>
      </c>
      <c r="X46" s="2">
        <f t="shared" si="26"/>
        <v>7</v>
      </c>
      <c r="Y46" s="2">
        <f t="shared" si="27"/>
        <v>1</v>
      </c>
      <c r="Z46" s="2">
        <f t="shared" si="11"/>
        <v>0.29070094986690553</v>
      </c>
      <c r="AA46" s="2">
        <v>10065</v>
      </c>
      <c r="AB46" s="2" t="e">
        <f t="shared" si="28"/>
        <v>#N/A</v>
      </c>
      <c r="AC46" s="2" t="e">
        <f t="shared" si="29"/>
        <v>#N/A</v>
      </c>
      <c r="AD46" s="2" t="e">
        <f t="shared" si="30"/>
        <v>#N/A</v>
      </c>
      <c r="AE46" s="2" t="e">
        <f t="shared" si="31"/>
        <v>#N/A</v>
      </c>
      <c r="AF46" s="2">
        <v>139148</v>
      </c>
      <c r="AG46" s="2">
        <v>142877</v>
      </c>
      <c r="AH46" s="2">
        <v>1000001</v>
      </c>
      <c r="AI46" s="19"/>
      <c r="AJ46" s="19"/>
      <c r="AK46" s="19"/>
      <c r="AL46" s="19"/>
      <c r="AM46" s="19"/>
    </row>
    <row r="47" spans="1:39" s="2" customFormat="1">
      <c r="A47" s="11">
        <f t="shared" si="21"/>
        <v>65</v>
      </c>
      <c r="B47" s="12">
        <f t="shared" si="22"/>
        <v>66</v>
      </c>
      <c r="C47" s="2">
        <v>5</v>
      </c>
      <c r="D47" s="2">
        <v>2</v>
      </c>
      <c r="E47" s="2">
        <v>3</v>
      </c>
      <c r="F47" s="2">
        <v>3</v>
      </c>
      <c r="G47" s="2">
        <v>0</v>
      </c>
      <c r="H47" s="2">
        <v>3</v>
      </c>
      <c r="I47" s="2">
        <v>1</v>
      </c>
      <c r="J47" s="2">
        <v>1</v>
      </c>
      <c r="K47" s="2">
        <v>2</v>
      </c>
      <c r="L47" s="2">
        <v>2</v>
      </c>
      <c r="M47" s="2">
        <v>1</v>
      </c>
      <c r="N47" s="2">
        <v>2</v>
      </c>
      <c r="O47" s="2">
        <v>3</v>
      </c>
      <c r="P47" s="2">
        <v>5</v>
      </c>
      <c r="R47" s="6"/>
      <c r="S47" s="2">
        <f t="shared" si="23"/>
        <v>132</v>
      </c>
      <c r="T47" s="3">
        <f t="shared" si="20"/>
        <v>284.8</v>
      </c>
      <c r="U47" s="17">
        <f t="shared" si="24"/>
        <v>2.3571428571428572</v>
      </c>
      <c r="V47" s="17">
        <f t="shared" si="19"/>
        <v>5.8831709956709961</v>
      </c>
      <c r="W47" s="2">
        <f t="shared" si="25"/>
        <v>2</v>
      </c>
      <c r="X47" s="2">
        <f t="shared" si="26"/>
        <v>5</v>
      </c>
      <c r="Y47" s="2">
        <f t="shared" si="27"/>
        <v>0</v>
      </c>
      <c r="Z47" s="2">
        <f t="shared" si="11"/>
        <v>1.895567422440672</v>
      </c>
      <c r="AA47" s="2">
        <v>10065</v>
      </c>
      <c r="AB47" s="2" t="e">
        <f t="shared" si="28"/>
        <v>#N/A</v>
      </c>
      <c r="AC47" s="2" t="e">
        <f t="shared" si="29"/>
        <v>#N/A</v>
      </c>
      <c r="AD47" s="2" t="e">
        <f t="shared" si="30"/>
        <v>#N/A</v>
      </c>
      <c r="AE47" s="2" t="e">
        <f t="shared" si="31"/>
        <v>#N/A</v>
      </c>
      <c r="AF47" s="2">
        <v>139148</v>
      </c>
      <c r="AG47" s="2">
        <v>142877</v>
      </c>
      <c r="AH47" s="2">
        <v>1000001</v>
      </c>
      <c r="AI47" s="19"/>
      <c r="AJ47" s="19"/>
      <c r="AK47" s="19"/>
      <c r="AL47" s="19"/>
      <c r="AM47" s="19"/>
    </row>
    <row r="48" spans="1:39" s="2" customFormat="1">
      <c r="A48" s="11">
        <f t="shared" si="21"/>
        <v>66</v>
      </c>
      <c r="B48" s="12">
        <f t="shared" si="22"/>
        <v>67</v>
      </c>
      <c r="C48" s="2">
        <v>10</v>
      </c>
      <c r="D48" s="2">
        <v>16</v>
      </c>
      <c r="E48" s="2">
        <v>9</v>
      </c>
      <c r="F48" s="2">
        <v>7</v>
      </c>
      <c r="G48" s="2">
        <v>8</v>
      </c>
      <c r="H48" s="2">
        <v>24</v>
      </c>
      <c r="I48" s="2">
        <v>12</v>
      </c>
      <c r="J48" s="2">
        <v>8</v>
      </c>
      <c r="K48" s="2">
        <v>8</v>
      </c>
      <c r="L48" s="2">
        <v>11</v>
      </c>
      <c r="M48" s="2">
        <v>8</v>
      </c>
      <c r="R48" s="6"/>
      <c r="S48" s="2">
        <f t="shared" si="23"/>
        <v>484</v>
      </c>
      <c r="T48" s="3">
        <f t="shared" si="20"/>
        <v>284</v>
      </c>
      <c r="U48" s="17">
        <f t="shared" si="24"/>
        <v>11</v>
      </c>
      <c r="V48" s="17">
        <f t="shared" si="19"/>
        <v>6.0362012987012985</v>
      </c>
      <c r="W48" s="2">
        <f t="shared" si="25"/>
        <v>9</v>
      </c>
      <c r="X48" s="2">
        <f t="shared" si="26"/>
        <v>24</v>
      </c>
      <c r="Y48" s="2">
        <f t="shared" si="27"/>
        <v>7</v>
      </c>
      <c r="Z48" s="2">
        <f t="shared" si="11"/>
        <v>-0.20892772350933625</v>
      </c>
      <c r="AA48" s="2">
        <v>10065</v>
      </c>
      <c r="AB48" s="2" t="e">
        <f t="shared" si="28"/>
        <v>#N/A</v>
      </c>
      <c r="AC48" s="2" t="e">
        <f t="shared" si="29"/>
        <v>#N/A</v>
      </c>
      <c r="AD48" s="2" t="e">
        <f t="shared" si="30"/>
        <v>#N/A</v>
      </c>
      <c r="AE48" s="2" t="e">
        <f t="shared" si="31"/>
        <v>#N/A</v>
      </c>
      <c r="AF48" s="2">
        <v>155230</v>
      </c>
      <c r="AG48" s="2">
        <v>133211</v>
      </c>
      <c r="AH48" s="2">
        <v>1000001</v>
      </c>
      <c r="AI48" s="19"/>
      <c r="AJ48" s="19"/>
      <c r="AK48" s="19"/>
      <c r="AL48" s="19"/>
      <c r="AM48" s="19"/>
    </row>
    <row r="49" spans="1:34">
      <c r="A49" s="13">
        <f t="shared" ref="A49:A68" si="32">A50-1</f>
        <v>67</v>
      </c>
      <c r="B49" s="14">
        <f t="shared" ref="B49:B68" si="33">A49+1</f>
        <v>68</v>
      </c>
      <c r="C49">
        <v>8</v>
      </c>
      <c r="D49">
        <v>4</v>
      </c>
      <c r="E49">
        <v>6</v>
      </c>
      <c r="F49">
        <v>2</v>
      </c>
      <c r="G49">
        <v>1</v>
      </c>
      <c r="H49">
        <v>2</v>
      </c>
      <c r="I49">
        <v>7</v>
      </c>
      <c r="J49">
        <v>3</v>
      </c>
      <c r="K49">
        <v>4</v>
      </c>
      <c r="L49">
        <v>2</v>
      </c>
      <c r="M49">
        <v>0</v>
      </c>
      <c r="N49">
        <v>1</v>
      </c>
      <c r="O49">
        <v>2</v>
      </c>
      <c r="P49">
        <v>2</v>
      </c>
      <c r="Q49">
        <v>4</v>
      </c>
      <c r="R49" s="7">
        <v>3</v>
      </c>
      <c r="S49" s="2">
        <f t="shared" si="23"/>
        <v>204</v>
      </c>
      <c r="T49" s="3">
        <f t="shared" si="20"/>
        <v>294.39999999999998</v>
      </c>
      <c r="U49" s="17">
        <f t="shared" si="24"/>
        <v>3.1875</v>
      </c>
      <c r="V49" s="17">
        <f t="shared" si="19"/>
        <v>6.2725649350649357</v>
      </c>
      <c r="W49" s="2">
        <f t="shared" si="25"/>
        <v>2.5</v>
      </c>
      <c r="X49" s="2">
        <f t="shared" si="26"/>
        <v>8</v>
      </c>
      <c r="Y49" s="2">
        <f t="shared" si="27"/>
        <v>0</v>
      </c>
      <c r="Z49" s="2">
        <f t="shared" si="11"/>
        <v>2.231181213029017</v>
      </c>
      <c r="AA49" s="2">
        <v>10065</v>
      </c>
      <c r="AB49" s="2" t="e">
        <f t="shared" si="28"/>
        <v>#N/A</v>
      </c>
      <c r="AC49" s="2" t="e">
        <f t="shared" si="29"/>
        <v>#N/A</v>
      </c>
      <c r="AD49" s="2" t="e">
        <f t="shared" si="30"/>
        <v>#N/A</v>
      </c>
      <c r="AE49" s="2" t="e">
        <f t="shared" si="31"/>
        <v>#N/A</v>
      </c>
      <c r="AF49" s="2">
        <v>155230</v>
      </c>
      <c r="AG49" s="2">
        <v>133211</v>
      </c>
      <c r="AH49" s="2">
        <v>1000001</v>
      </c>
    </row>
    <row r="50" spans="1:34">
      <c r="A50" s="13">
        <f t="shared" si="32"/>
        <v>68</v>
      </c>
      <c r="B50" s="14">
        <f t="shared" si="33"/>
        <v>69</v>
      </c>
      <c r="C50">
        <v>13</v>
      </c>
      <c r="D50">
        <v>10</v>
      </c>
      <c r="E50">
        <v>15</v>
      </c>
      <c r="F50">
        <v>9</v>
      </c>
      <c r="G50">
        <v>9</v>
      </c>
      <c r="H50">
        <v>6</v>
      </c>
      <c r="I50">
        <v>7</v>
      </c>
      <c r="J50">
        <v>11</v>
      </c>
      <c r="K50">
        <v>6</v>
      </c>
      <c r="L50">
        <v>9</v>
      </c>
      <c r="M50">
        <v>17</v>
      </c>
      <c r="S50" s="2">
        <f t="shared" si="23"/>
        <v>448</v>
      </c>
      <c r="T50" s="3">
        <f t="shared" si="20"/>
        <v>349.6</v>
      </c>
      <c r="U50" s="17">
        <f t="shared" si="24"/>
        <v>10.181818181818182</v>
      </c>
      <c r="V50" s="17">
        <f t="shared" si="19"/>
        <v>8.067803030303029</v>
      </c>
      <c r="W50" s="2">
        <f t="shared" si="25"/>
        <v>9</v>
      </c>
      <c r="X50" s="2">
        <f t="shared" si="26"/>
        <v>17</v>
      </c>
      <c r="Y50" s="2">
        <f t="shared" si="27"/>
        <v>6</v>
      </c>
      <c r="Z50" s="2">
        <f t="shared" si="11"/>
        <v>0.82732879465961695</v>
      </c>
      <c r="AA50" s="2">
        <v>10065</v>
      </c>
      <c r="AB50" s="2" t="e">
        <f t="shared" si="28"/>
        <v>#N/A</v>
      </c>
      <c r="AC50" s="2" t="e">
        <f t="shared" si="29"/>
        <v>#N/A</v>
      </c>
      <c r="AD50" s="2" t="e">
        <f t="shared" si="30"/>
        <v>#N/A</v>
      </c>
      <c r="AE50" s="2" t="e">
        <f t="shared" si="31"/>
        <v>#N/A</v>
      </c>
      <c r="AF50" s="2">
        <v>155230</v>
      </c>
      <c r="AG50" s="2">
        <v>133211</v>
      </c>
      <c r="AH50" s="2">
        <v>1000001</v>
      </c>
    </row>
    <row r="51" spans="1:34">
      <c r="A51" s="13">
        <f t="shared" si="32"/>
        <v>69</v>
      </c>
      <c r="B51" s="14">
        <f t="shared" si="33"/>
        <v>70</v>
      </c>
      <c r="C51">
        <v>4</v>
      </c>
      <c r="D51">
        <v>5</v>
      </c>
      <c r="E51">
        <v>2</v>
      </c>
      <c r="F51">
        <v>5</v>
      </c>
      <c r="G51">
        <v>5</v>
      </c>
      <c r="H51">
        <v>9</v>
      </c>
      <c r="I51">
        <v>14</v>
      </c>
      <c r="J51">
        <v>7</v>
      </c>
      <c r="K51">
        <v>0</v>
      </c>
      <c r="L51">
        <v>0</v>
      </c>
      <c r="M51">
        <v>0</v>
      </c>
      <c r="S51" s="2">
        <f t="shared" si="23"/>
        <v>204</v>
      </c>
      <c r="T51" s="3">
        <f t="shared" si="20"/>
        <v>283.2</v>
      </c>
      <c r="U51" s="17">
        <f t="shared" si="24"/>
        <v>4.6363636363636367</v>
      </c>
      <c r="V51" s="17">
        <f t="shared" si="19"/>
        <v>6.5011363636363644</v>
      </c>
      <c r="W51" s="2">
        <f t="shared" si="25"/>
        <v>5</v>
      </c>
      <c r="X51" s="2">
        <f t="shared" si="26"/>
        <v>14</v>
      </c>
      <c r="Y51" s="2">
        <f t="shared" si="27"/>
        <v>0</v>
      </c>
      <c r="Z51" s="2">
        <f t="shared" si="11"/>
        <v>-0.15536386656646642</v>
      </c>
      <c r="AA51" s="2">
        <v>10021</v>
      </c>
      <c r="AB51" s="2" t="e">
        <f t="shared" si="28"/>
        <v>#N/A</v>
      </c>
      <c r="AC51" s="2" t="e">
        <f t="shared" si="29"/>
        <v>#N/A</v>
      </c>
      <c r="AD51" s="2" t="e">
        <f t="shared" si="30"/>
        <v>#N/A</v>
      </c>
      <c r="AE51" s="2" t="e">
        <f t="shared" si="31"/>
        <v>#N/A</v>
      </c>
      <c r="AF51" s="2">
        <v>155230</v>
      </c>
      <c r="AG51" s="2">
        <v>133211</v>
      </c>
      <c r="AH51" s="2">
        <v>1000001</v>
      </c>
    </row>
    <row r="52" spans="1:34">
      <c r="A52" s="13">
        <f t="shared" si="32"/>
        <v>70</v>
      </c>
      <c r="B52" s="14">
        <f t="shared" si="33"/>
        <v>71</v>
      </c>
      <c r="C52">
        <v>27</v>
      </c>
      <c r="D52">
        <v>25</v>
      </c>
      <c r="E52">
        <v>13</v>
      </c>
      <c r="F52">
        <v>26</v>
      </c>
      <c r="G52">
        <v>7</v>
      </c>
      <c r="H52">
        <v>1</v>
      </c>
      <c r="I52">
        <v>1</v>
      </c>
      <c r="J52">
        <v>1</v>
      </c>
      <c r="K52">
        <v>1</v>
      </c>
      <c r="S52" s="2">
        <f t="shared" si="23"/>
        <v>408</v>
      </c>
      <c r="T52" s="3">
        <f t="shared" si="20"/>
        <v>286.39999999999998</v>
      </c>
      <c r="U52" s="17">
        <f t="shared" si="24"/>
        <v>11.333333333333334</v>
      </c>
      <c r="V52" s="17">
        <f t="shared" si="19"/>
        <v>6.7803030303030312</v>
      </c>
      <c r="W52" s="2">
        <f t="shared" si="25"/>
        <v>7</v>
      </c>
      <c r="X52" s="2">
        <f t="shared" si="26"/>
        <v>27</v>
      </c>
      <c r="Y52" s="2">
        <f t="shared" si="27"/>
        <v>1</v>
      </c>
      <c r="Z52" s="2">
        <f t="shared" si="11"/>
        <v>1.4196869193259158</v>
      </c>
      <c r="AA52" s="2">
        <v>10021</v>
      </c>
      <c r="AB52" s="2" t="e">
        <f t="shared" si="28"/>
        <v>#N/A</v>
      </c>
      <c r="AC52" s="2" t="e">
        <f t="shared" si="29"/>
        <v>#N/A</v>
      </c>
      <c r="AD52" s="2" t="e">
        <f t="shared" si="30"/>
        <v>#N/A</v>
      </c>
      <c r="AE52" s="2" t="e">
        <f t="shared" si="31"/>
        <v>#N/A</v>
      </c>
      <c r="AF52" s="2">
        <v>203917</v>
      </c>
      <c r="AG52" s="2">
        <v>207765</v>
      </c>
      <c r="AH52" s="2">
        <v>1000001</v>
      </c>
    </row>
    <row r="53" spans="1:34">
      <c r="A53" s="13">
        <f t="shared" si="32"/>
        <v>71</v>
      </c>
      <c r="B53" s="14">
        <f t="shared" si="33"/>
        <v>72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4</v>
      </c>
      <c r="J53">
        <v>6</v>
      </c>
      <c r="K53">
        <v>4</v>
      </c>
      <c r="L53">
        <v>12</v>
      </c>
      <c r="M53">
        <v>3</v>
      </c>
      <c r="N53">
        <v>8</v>
      </c>
      <c r="S53" s="2">
        <f t="shared" si="23"/>
        <v>152</v>
      </c>
      <c r="T53" s="3">
        <f t="shared" si="20"/>
        <v>217.6</v>
      </c>
      <c r="U53" s="17">
        <f t="shared" si="24"/>
        <v>3.1666666666666665</v>
      </c>
      <c r="V53" s="17">
        <f t="shared" si="19"/>
        <v>5.2166666666666668</v>
      </c>
      <c r="W53" s="2">
        <f t="shared" si="25"/>
        <v>2</v>
      </c>
      <c r="X53" s="2">
        <f t="shared" si="26"/>
        <v>12</v>
      </c>
      <c r="Y53" s="2">
        <f t="shared" si="27"/>
        <v>0</v>
      </c>
      <c r="Z53" s="2">
        <f t="shared" si="11"/>
        <v>-0.85226647763088748</v>
      </c>
      <c r="AA53" s="2">
        <v>10021</v>
      </c>
      <c r="AB53" s="2" t="e">
        <f t="shared" si="28"/>
        <v>#N/A</v>
      </c>
      <c r="AC53" s="2" t="e">
        <f t="shared" si="29"/>
        <v>#N/A</v>
      </c>
      <c r="AD53" s="2" t="e">
        <f t="shared" si="30"/>
        <v>#N/A</v>
      </c>
      <c r="AE53" s="2" t="e">
        <f t="shared" si="31"/>
        <v>#N/A</v>
      </c>
      <c r="AF53" s="2">
        <v>203917</v>
      </c>
      <c r="AG53" s="2">
        <v>207765</v>
      </c>
      <c r="AH53" s="2">
        <v>1000001</v>
      </c>
    </row>
    <row r="54" spans="1:34">
      <c r="A54" s="13">
        <f t="shared" si="32"/>
        <v>72</v>
      </c>
      <c r="B54" s="14">
        <f t="shared" si="33"/>
        <v>73</v>
      </c>
      <c r="C54">
        <v>4</v>
      </c>
      <c r="D54">
        <v>5</v>
      </c>
      <c r="E54">
        <v>7</v>
      </c>
      <c r="F54">
        <v>0</v>
      </c>
      <c r="G54">
        <v>0</v>
      </c>
      <c r="H54">
        <v>4</v>
      </c>
      <c r="I54">
        <v>7</v>
      </c>
      <c r="J54">
        <v>3</v>
      </c>
      <c r="K54">
        <v>4</v>
      </c>
      <c r="L54">
        <v>2</v>
      </c>
      <c r="M54">
        <v>4</v>
      </c>
      <c r="N54">
        <v>15</v>
      </c>
      <c r="S54" s="2">
        <f t="shared" si="23"/>
        <v>220</v>
      </c>
      <c r="T54" s="3">
        <f t="shared" si="20"/>
        <v>214.4</v>
      </c>
      <c r="U54" s="17">
        <f t="shared" si="24"/>
        <v>4.583333333333333</v>
      </c>
      <c r="V54" s="17">
        <f t="shared" si="19"/>
        <v>5.2293939393939386</v>
      </c>
      <c r="W54" s="2">
        <f t="shared" si="25"/>
        <v>4</v>
      </c>
      <c r="X54" s="2">
        <f t="shared" si="26"/>
        <v>15</v>
      </c>
      <c r="Y54" s="2">
        <f t="shared" si="27"/>
        <v>0</v>
      </c>
      <c r="Z54" s="2">
        <f t="shared" si="11"/>
        <v>-0.1536699639855664</v>
      </c>
      <c r="AA54" s="2">
        <v>10021</v>
      </c>
      <c r="AB54" s="2" t="e">
        <f t="shared" si="28"/>
        <v>#N/A</v>
      </c>
      <c r="AC54" s="2" t="e">
        <f t="shared" si="29"/>
        <v>#N/A</v>
      </c>
      <c r="AD54" s="2" t="e">
        <f t="shared" si="30"/>
        <v>#N/A</v>
      </c>
      <c r="AE54" s="2" t="e">
        <f t="shared" si="31"/>
        <v>#N/A</v>
      </c>
      <c r="AF54" s="2">
        <v>203917</v>
      </c>
      <c r="AG54" s="2">
        <v>207765</v>
      </c>
      <c r="AH54" s="2">
        <v>1000001</v>
      </c>
    </row>
    <row r="55" spans="1:34">
      <c r="A55" s="13">
        <f t="shared" si="32"/>
        <v>73</v>
      </c>
      <c r="B55" s="14">
        <f t="shared" si="33"/>
        <v>74</v>
      </c>
      <c r="C55">
        <v>4</v>
      </c>
      <c r="D55">
        <v>1</v>
      </c>
      <c r="E55">
        <v>2</v>
      </c>
      <c r="F55">
        <v>2</v>
      </c>
      <c r="G55">
        <v>2</v>
      </c>
      <c r="H55">
        <v>3</v>
      </c>
      <c r="I55">
        <v>6</v>
      </c>
      <c r="J55">
        <v>2</v>
      </c>
      <c r="K55">
        <v>1</v>
      </c>
      <c r="L55">
        <v>2</v>
      </c>
      <c r="M55">
        <v>1</v>
      </c>
      <c r="S55" s="2">
        <f t="shared" si="23"/>
        <v>104</v>
      </c>
      <c r="T55" s="3">
        <f t="shared" si="20"/>
        <v>147.19999999999999</v>
      </c>
      <c r="U55" s="17">
        <f t="shared" si="24"/>
        <v>2.3636363636363638</v>
      </c>
      <c r="V55" s="17">
        <f t="shared" si="19"/>
        <v>3.29</v>
      </c>
      <c r="W55" s="2">
        <f t="shared" si="25"/>
        <v>2</v>
      </c>
      <c r="X55" s="2">
        <f t="shared" si="26"/>
        <v>6</v>
      </c>
      <c r="Y55" s="2">
        <f t="shared" si="27"/>
        <v>1</v>
      </c>
      <c r="Z55" s="2">
        <f t="shared" si="11"/>
        <v>1.1430011430017144</v>
      </c>
      <c r="AA55" s="2">
        <v>10021</v>
      </c>
      <c r="AB55" s="2" t="e">
        <f t="shared" si="28"/>
        <v>#N/A</v>
      </c>
      <c r="AC55" s="2" t="e">
        <f t="shared" si="29"/>
        <v>#N/A</v>
      </c>
      <c r="AD55" s="2" t="e">
        <f t="shared" si="30"/>
        <v>#N/A</v>
      </c>
      <c r="AE55" s="2" t="e">
        <f t="shared" si="31"/>
        <v>#N/A</v>
      </c>
      <c r="AF55" s="2">
        <v>172500</v>
      </c>
      <c r="AG55" s="2">
        <v>202723</v>
      </c>
      <c r="AH55" s="2">
        <v>1000001</v>
      </c>
    </row>
    <row r="56" spans="1:34">
      <c r="A56" s="13">
        <f t="shared" si="32"/>
        <v>74</v>
      </c>
      <c r="B56" s="14">
        <f t="shared" si="33"/>
        <v>75</v>
      </c>
      <c r="C56">
        <v>10</v>
      </c>
      <c r="D56">
        <v>6</v>
      </c>
      <c r="E56">
        <v>6</v>
      </c>
      <c r="F56">
        <v>6</v>
      </c>
      <c r="G56">
        <v>5</v>
      </c>
      <c r="H56">
        <v>5</v>
      </c>
      <c r="I56">
        <v>0</v>
      </c>
      <c r="J56">
        <v>0</v>
      </c>
      <c r="K56">
        <v>2</v>
      </c>
      <c r="L56">
        <v>7</v>
      </c>
      <c r="S56" s="2">
        <f t="shared" si="23"/>
        <v>188</v>
      </c>
      <c r="T56" s="3">
        <f t="shared" si="20"/>
        <v>193.6</v>
      </c>
      <c r="U56" s="17">
        <f t="shared" si="24"/>
        <v>4.7</v>
      </c>
      <c r="V56" s="17">
        <f t="shared" si="19"/>
        <v>4.4021212121212123</v>
      </c>
      <c r="W56" s="2">
        <f t="shared" si="25"/>
        <v>5.5</v>
      </c>
      <c r="X56" s="2">
        <f t="shared" si="26"/>
        <v>10</v>
      </c>
      <c r="Y56" s="2">
        <f t="shared" si="27"/>
        <v>0</v>
      </c>
      <c r="Z56" s="2">
        <f t="shared" si="11"/>
        <v>1.7656860023298393</v>
      </c>
      <c r="AA56" s="2">
        <v>10021</v>
      </c>
      <c r="AB56" s="2" t="e">
        <f t="shared" si="28"/>
        <v>#N/A</v>
      </c>
      <c r="AC56" s="2" t="e">
        <f t="shared" si="29"/>
        <v>#N/A</v>
      </c>
      <c r="AD56" s="2" t="e">
        <f t="shared" si="30"/>
        <v>#N/A</v>
      </c>
      <c r="AE56" s="2" t="e">
        <f t="shared" si="31"/>
        <v>#N/A</v>
      </c>
      <c r="AF56" s="2">
        <v>172500</v>
      </c>
      <c r="AG56" s="2">
        <v>202723</v>
      </c>
      <c r="AH56" s="2">
        <v>1000001</v>
      </c>
    </row>
    <row r="57" spans="1:34">
      <c r="A57" s="13">
        <f t="shared" si="32"/>
        <v>75</v>
      </c>
      <c r="B57" s="14">
        <f t="shared" si="33"/>
        <v>76</v>
      </c>
      <c r="C57">
        <v>7</v>
      </c>
      <c r="D57">
        <v>2</v>
      </c>
      <c r="E57">
        <v>1</v>
      </c>
      <c r="F57">
        <v>4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2</v>
      </c>
      <c r="S57" s="2">
        <f t="shared" si="23"/>
        <v>72</v>
      </c>
      <c r="T57" s="3">
        <f t="shared" si="20"/>
        <v>209.6</v>
      </c>
      <c r="U57" s="17">
        <f t="shared" si="24"/>
        <v>1.6363636363636365</v>
      </c>
      <c r="V57" s="17">
        <f t="shared" si="19"/>
        <v>4.8490909090909096</v>
      </c>
      <c r="W57" s="2">
        <f t="shared" si="25"/>
        <v>1</v>
      </c>
      <c r="X57" s="2">
        <f t="shared" si="26"/>
        <v>7</v>
      </c>
      <c r="Y57" s="2">
        <f t="shared" si="27"/>
        <v>0</v>
      </c>
      <c r="Z57" s="2">
        <f t="shared" si="11"/>
        <v>2.6074562556253937</v>
      </c>
      <c r="AA57" s="2">
        <v>10021</v>
      </c>
      <c r="AB57" s="2" t="e">
        <f t="shared" si="28"/>
        <v>#N/A</v>
      </c>
      <c r="AC57" s="2" t="e">
        <f t="shared" si="29"/>
        <v>#N/A</v>
      </c>
      <c r="AD57" s="2" t="e">
        <f t="shared" si="30"/>
        <v>#N/A</v>
      </c>
      <c r="AE57" s="2" t="e">
        <f t="shared" si="31"/>
        <v>#N/A</v>
      </c>
      <c r="AF57" s="2">
        <v>172500</v>
      </c>
      <c r="AG57" s="2">
        <v>202723</v>
      </c>
      <c r="AH57" s="2">
        <v>1000001</v>
      </c>
    </row>
    <row r="58" spans="1:34">
      <c r="A58" s="13">
        <f t="shared" si="32"/>
        <v>76</v>
      </c>
      <c r="B58" s="14">
        <f t="shared" si="33"/>
        <v>77</v>
      </c>
      <c r="C58">
        <v>6</v>
      </c>
      <c r="D58">
        <v>15</v>
      </c>
      <c r="E58">
        <v>12</v>
      </c>
      <c r="F58">
        <v>4</v>
      </c>
      <c r="G58">
        <v>5</v>
      </c>
      <c r="H58">
        <v>13</v>
      </c>
      <c r="I58">
        <v>11</v>
      </c>
      <c r="J58">
        <v>10</v>
      </c>
      <c r="K58">
        <v>9</v>
      </c>
      <c r="L58">
        <v>3</v>
      </c>
      <c r="M58">
        <v>8</v>
      </c>
      <c r="S58" s="2">
        <f t="shared" si="23"/>
        <v>384</v>
      </c>
      <c r="T58" s="3">
        <f t="shared" si="20"/>
        <v>240.8</v>
      </c>
      <c r="U58" s="17">
        <f t="shared" si="24"/>
        <v>8.7272727272727266</v>
      </c>
      <c r="V58" s="17">
        <f t="shared" si="19"/>
        <v>5.4596969696969699</v>
      </c>
      <c r="W58" s="2">
        <f t="shared" si="25"/>
        <v>9</v>
      </c>
      <c r="X58" s="2">
        <f t="shared" si="26"/>
        <v>15</v>
      </c>
      <c r="Y58" s="2">
        <f t="shared" si="27"/>
        <v>3</v>
      </c>
      <c r="Z58" s="2">
        <f t="shared" si="11"/>
        <v>-0.73323557510676629</v>
      </c>
      <c r="AA58" s="2">
        <v>10075</v>
      </c>
      <c r="AB58" s="2" t="e">
        <f t="shared" si="28"/>
        <v>#N/A</v>
      </c>
      <c r="AC58" s="2" t="e">
        <f t="shared" si="29"/>
        <v>#N/A</v>
      </c>
      <c r="AD58" s="2" t="e">
        <f t="shared" si="30"/>
        <v>#N/A</v>
      </c>
      <c r="AE58" s="2" t="e">
        <f t="shared" si="31"/>
        <v>#N/A</v>
      </c>
      <c r="AF58" s="2">
        <v>172500</v>
      </c>
      <c r="AG58" s="2">
        <v>202723</v>
      </c>
      <c r="AH58" s="2">
        <v>1000001</v>
      </c>
    </row>
    <row r="59" spans="1:34">
      <c r="A59" s="13">
        <f t="shared" si="32"/>
        <v>77</v>
      </c>
      <c r="B59" s="14">
        <f t="shared" si="33"/>
        <v>78</v>
      </c>
      <c r="C59">
        <v>14</v>
      </c>
      <c r="D59">
        <v>6</v>
      </c>
      <c r="E59">
        <v>10</v>
      </c>
      <c r="F59">
        <v>5</v>
      </c>
      <c r="G59">
        <v>5</v>
      </c>
      <c r="H59">
        <v>3</v>
      </c>
      <c r="I59">
        <v>9</v>
      </c>
      <c r="J59">
        <v>7</v>
      </c>
      <c r="K59">
        <v>3</v>
      </c>
      <c r="L59">
        <v>3</v>
      </c>
      <c r="M59">
        <v>10</v>
      </c>
      <c r="S59" s="2">
        <f t="shared" si="23"/>
        <v>300</v>
      </c>
      <c r="T59" s="3">
        <f t="shared" si="20"/>
        <v>253.6</v>
      </c>
      <c r="U59" s="17">
        <f t="shared" si="24"/>
        <v>6.8181818181818183</v>
      </c>
      <c r="V59" s="17">
        <f t="shared" si="19"/>
        <v>5.665151515151515</v>
      </c>
      <c r="W59" s="2">
        <f t="shared" si="25"/>
        <v>6</v>
      </c>
      <c r="X59" s="2">
        <f t="shared" si="26"/>
        <v>14</v>
      </c>
      <c r="Y59" s="2">
        <f t="shared" si="27"/>
        <v>3</v>
      </c>
      <c r="Z59" s="2">
        <f t="shared" si="11"/>
        <v>2.1083540251003141</v>
      </c>
      <c r="AA59" s="2">
        <v>10075</v>
      </c>
      <c r="AB59" s="2" t="e">
        <f t="shared" si="28"/>
        <v>#N/A</v>
      </c>
      <c r="AC59" s="2" t="e">
        <f t="shared" si="29"/>
        <v>#N/A</v>
      </c>
      <c r="AD59" s="2" t="e">
        <f t="shared" si="30"/>
        <v>#N/A</v>
      </c>
      <c r="AE59" s="2" t="e">
        <f t="shared" si="31"/>
        <v>#N/A</v>
      </c>
      <c r="AF59" s="2">
        <v>108309</v>
      </c>
      <c r="AG59" s="2">
        <v>108437</v>
      </c>
      <c r="AH59" s="2">
        <v>918000</v>
      </c>
    </row>
    <row r="60" spans="1:34">
      <c r="A60" s="13">
        <f t="shared" si="32"/>
        <v>78</v>
      </c>
      <c r="B60" s="14">
        <f t="shared" si="33"/>
        <v>79</v>
      </c>
      <c r="C60">
        <v>12</v>
      </c>
      <c r="D60">
        <v>6</v>
      </c>
      <c r="E60">
        <v>1</v>
      </c>
      <c r="F60">
        <v>4</v>
      </c>
      <c r="G60">
        <v>5</v>
      </c>
      <c r="H60">
        <v>11</v>
      </c>
      <c r="I60">
        <v>3</v>
      </c>
      <c r="J60">
        <v>3</v>
      </c>
      <c r="K60">
        <v>7</v>
      </c>
      <c r="L60">
        <v>6</v>
      </c>
      <c r="M60">
        <v>4</v>
      </c>
      <c r="N60">
        <v>3</v>
      </c>
      <c r="S60" s="2">
        <f t="shared" si="23"/>
        <v>260</v>
      </c>
      <c r="T60" s="3">
        <f t="shared" si="20"/>
        <v>266.39999999999998</v>
      </c>
      <c r="U60" s="17">
        <f t="shared" si="24"/>
        <v>5.416666666666667</v>
      </c>
      <c r="V60" s="17">
        <f t="shared" si="19"/>
        <v>5.9560606060606052</v>
      </c>
      <c r="W60" s="2">
        <f t="shared" si="25"/>
        <v>4.5</v>
      </c>
      <c r="X60" s="2">
        <f t="shared" si="26"/>
        <v>12</v>
      </c>
      <c r="Y60" s="2">
        <f t="shared" si="27"/>
        <v>1</v>
      </c>
      <c r="Z60" s="2">
        <f t="shared" si="11"/>
        <v>2.0912940639585198</v>
      </c>
      <c r="AA60" s="2">
        <v>10075</v>
      </c>
      <c r="AB60" s="2" t="e">
        <f t="shared" si="28"/>
        <v>#N/A</v>
      </c>
      <c r="AC60" s="2" t="e">
        <f t="shared" si="29"/>
        <v>#N/A</v>
      </c>
      <c r="AD60" s="2" t="e">
        <f t="shared" si="30"/>
        <v>#N/A</v>
      </c>
      <c r="AE60" s="2" t="e">
        <f t="shared" si="31"/>
        <v>#N/A</v>
      </c>
      <c r="AF60" s="2">
        <v>108309</v>
      </c>
      <c r="AG60" s="2">
        <v>108437</v>
      </c>
      <c r="AH60" s="2">
        <v>918000</v>
      </c>
    </row>
    <row r="61" spans="1:34">
      <c r="A61" s="13">
        <f t="shared" si="32"/>
        <v>79</v>
      </c>
      <c r="B61" s="14">
        <f t="shared" si="33"/>
        <v>80</v>
      </c>
      <c r="C61">
        <v>6</v>
      </c>
      <c r="D61">
        <v>23</v>
      </c>
      <c r="E61">
        <v>13</v>
      </c>
      <c r="F61">
        <v>10</v>
      </c>
      <c r="G61">
        <v>3</v>
      </c>
      <c r="H61">
        <v>6</v>
      </c>
      <c r="I61">
        <v>0</v>
      </c>
      <c r="J61">
        <v>0</v>
      </c>
      <c r="K61">
        <v>1</v>
      </c>
      <c r="L61">
        <v>1</v>
      </c>
      <c r="M61">
        <v>0</v>
      </c>
      <c r="S61" s="2">
        <f t="shared" si="23"/>
        <v>252</v>
      </c>
      <c r="T61" s="3">
        <f t="shared" si="20"/>
        <v>245.6</v>
      </c>
      <c r="U61" s="17">
        <f t="shared" si="24"/>
        <v>5.7272727272727275</v>
      </c>
      <c r="V61" s="17">
        <f t="shared" si="19"/>
        <v>5.377272727272727</v>
      </c>
      <c r="W61" s="2">
        <f t="shared" si="25"/>
        <v>3</v>
      </c>
      <c r="X61" s="2">
        <f t="shared" si="26"/>
        <v>23</v>
      </c>
      <c r="Y61" s="2">
        <f t="shared" si="27"/>
        <v>0</v>
      </c>
      <c r="Z61" s="2">
        <f t="shared" si="11"/>
        <v>3.965950852655175E-2</v>
      </c>
      <c r="AA61" s="2">
        <v>10075</v>
      </c>
      <c r="AB61" s="2" t="e">
        <f t="shared" si="28"/>
        <v>#N/A</v>
      </c>
      <c r="AC61" s="2" t="e">
        <f t="shared" si="29"/>
        <v>#N/A</v>
      </c>
      <c r="AD61" s="2" t="e">
        <f t="shared" si="30"/>
        <v>#N/A</v>
      </c>
      <c r="AE61" s="2" t="e">
        <f t="shared" si="31"/>
        <v>#N/A</v>
      </c>
      <c r="AF61" s="2">
        <v>187000</v>
      </c>
      <c r="AG61" s="2">
        <v>128382</v>
      </c>
      <c r="AH61" s="2">
        <v>1000001</v>
      </c>
    </row>
    <row r="62" spans="1:34">
      <c r="A62" s="13">
        <f t="shared" si="32"/>
        <v>80</v>
      </c>
      <c r="B62" s="14">
        <f t="shared" si="33"/>
        <v>81</v>
      </c>
      <c r="C62">
        <v>4</v>
      </c>
      <c r="D62">
        <v>1</v>
      </c>
      <c r="E62">
        <v>2</v>
      </c>
      <c r="F62">
        <v>1</v>
      </c>
      <c r="G62">
        <v>3</v>
      </c>
      <c r="H62">
        <v>1</v>
      </c>
      <c r="I62">
        <v>1</v>
      </c>
      <c r="J62">
        <v>2</v>
      </c>
      <c r="K62">
        <v>5</v>
      </c>
      <c r="L62">
        <v>4</v>
      </c>
      <c r="M62">
        <v>10</v>
      </c>
      <c r="S62" s="2">
        <f t="shared" si="23"/>
        <v>136</v>
      </c>
      <c r="T62" s="3">
        <f t="shared" si="20"/>
        <v>205.6</v>
      </c>
      <c r="U62" s="17">
        <f t="shared" si="24"/>
        <v>3.0909090909090908</v>
      </c>
      <c r="V62" s="17">
        <f t="shared" si="19"/>
        <v>4.4681818181818178</v>
      </c>
      <c r="W62" s="2">
        <f t="shared" si="25"/>
        <v>2</v>
      </c>
      <c r="X62" s="2">
        <f t="shared" si="26"/>
        <v>10</v>
      </c>
      <c r="Y62" s="2">
        <f t="shared" si="27"/>
        <v>1</v>
      </c>
      <c r="Z62" s="2">
        <f t="shared" si="11"/>
        <v>0.35311227577322435</v>
      </c>
      <c r="AA62" s="2">
        <v>10028</v>
      </c>
      <c r="AB62" s="2" t="e">
        <f t="shared" si="28"/>
        <v>#N/A</v>
      </c>
      <c r="AC62" s="2" t="e">
        <f t="shared" si="29"/>
        <v>#N/A</v>
      </c>
      <c r="AD62" s="2" t="e">
        <f t="shared" si="30"/>
        <v>#N/A</v>
      </c>
      <c r="AE62" s="2" t="e">
        <f t="shared" si="31"/>
        <v>#N/A</v>
      </c>
      <c r="AF62" s="2">
        <v>187000</v>
      </c>
      <c r="AG62" s="2">
        <v>128382</v>
      </c>
      <c r="AH62" s="2">
        <v>1000001</v>
      </c>
    </row>
    <row r="63" spans="1:34">
      <c r="A63" s="13">
        <f t="shared" si="32"/>
        <v>81</v>
      </c>
      <c r="B63" s="14">
        <f t="shared" si="33"/>
        <v>82</v>
      </c>
      <c r="C63">
        <v>12</v>
      </c>
      <c r="D63">
        <v>10</v>
      </c>
      <c r="E63">
        <v>4</v>
      </c>
      <c r="F63">
        <v>4</v>
      </c>
      <c r="G63">
        <v>2</v>
      </c>
      <c r="H63">
        <v>2</v>
      </c>
      <c r="I63">
        <v>3</v>
      </c>
      <c r="J63">
        <v>5</v>
      </c>
      <c r="K63">
        <v>3</v>
      </c>
      <c r="L63">
        <v>10</v>
      </c>
      <c r="M63">
        <v>3</v>
      </c>
      <c r="N63">
        <v>12</v>
      </c>
      <c r="S63" s="2">
        <f t="shared" si="23"/>
        <v>280</v>
      </c>
      <c r="T63" s="3">
        <f t="shared" si="20"/>
        <v>178.4</v>
      </c>
      <c r="U63" s="17">
        <f t="shared" si="24"/>
        <v>5.833333333333333</v>
      </c>
      <c r="V63" s="17">
        <f t="shared" si="19"/>
        <v>3.8617715617715618</v>
      </c>
      <c r="W63" s="2">
        <f t="shared" si="25"/>
        <v>4</v>
      </c>
      <c r="X63" s="2">
        <f t="shared" si="26"/>
        <v>12</v>
      </c>
      <c r="Y63" s="2">
        <f t="shared" si="27"/>
        <v>2</v>
      </c>
      <c r="Z63" s="2">
        <f t="shared" si="11"/>
        <v>1.6304148021851574</v>
      </c>
      <c r="AA63" s="2">
        <v>10028</v>
      </c>
      <c r="AB63" s="2" t="e">
        <f t="shared" si="28"/>
        <v>#N/A</v>
      </c>
      <c r="AC63" s="2" t="e">
        <f t="shared" si="29"/>
        <v>#N/A</v>
      </c>
      <c r="AD63" s="2" t="e">
        <f t="shared" si="30"/>
        <v>#N/A</v>
      </c>
      <c r="AE63" s="2" t="e">
        <f t="shared" si="31"/>
        <v>#N/A</v>
      </c>
      <c r="AF63" s="2">
        <v>187000</v>
      </c>
      <c r="AG63" s="2">
        <v>128382</v>
      </c>
      <c r="AH63" s="2">
        <v>1000001</v>
      </c>
    </row>
    <row r="64" spans="1:34">
      <c r="A64" s="13">
        <f t="shared" si="32"/>
        <v>82</v>
      </c>
      <c r="B64" s="14">
        <f t="shared" si="33"/>
        <v>83</v>
      </c>
      <c r="C64">
        <v>2</v>
      </c>
      <c r="D64">
        <v>3</v>
      </c>
      <c r="E64">
        <v>2</v>
      </c>
      <c r="F64">
        <v>5</v>
      </c>
      <c r="G64">
        <v>0</v>
      </c>
      <c r="H64">
        <v>5</v>
      </c>
      <c r="I64">
        <v>2</v>
      </c>
      <c r="J64">
        <v>1</v>
      </c>
      <c r="K64">
        <v>0</v>
      </c>
      <c r="L64">
        <v>2</v>
      </c>
      <c r="M64">
        <v>3</v>
      </c>
      <c r="S64" s="2">
        <f t="shared" si="23"/>
        <v>100</v>
      </c>
      <c r="T64" s="3">
        <f t="shared" si="20"/>
        <v>156.80000000000001</v>
      </c>
      <c r="U64" s="17">
        <f t="shared" si="24"/>
        <v>2.2727272727272729</v>
      </c>
      <c r="V64" s="17">
        <f t="shared" si="19"/>
        <v>3.3163170163170164</v>
      </c>
      <c r="W64" s="2">
        <f t="shared" si="25"/>
        <v>2</v>
      </c>
      <c r="X64" s="2">
        <f t="shared" si="26"/>
        <v>5</v>
      </c>
      <c r="Y64" s="2">
        <f t="shared" si="27"/>
        <v>0</v>
      </c>
      <c r="Z64" s="2">
        <f t="shared" si="11"/>
        <v>-0.17038855027411959</v>
      </c>
      <c r="AA64" s="2">
        <v>10028</v>
      </c>
      <c r="AB64" s="2" t="e">
        <f t="shared" si="28"/>
        <v>#N/A</v>
      </c>
      <c r="AC64" s="2" t="e">
        <f t="shared" si="29"/>
        <v>#N/A</v>
      </c>
      <c r="AD64" s="2" t="e">
        <f t="shared" si="30"/>
        <v>#N/A</v>
      </c>
      <c r="AE64" s="2" t="e">
        <f t="shared" si="31"/>
        <v>#N/A</v>
      </c>
      <c r="AF64" s="2">
        <v>122417</v>
      </c>
      <c r="AG64" s="2">
        <v>203823</v>
      </c>
      <c r="AH64" s="2">
        <v>1000001</v>
      </c>
    </row>
    <row r="65" spans="1:34">
      <c r="A65" s="13">
        <f t="shared" si="32"/>
        <v>83</v>
      </c>
      <c r="B65" s="14">
        <f t="shared" si="33"/>
        <v>84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7</v>
      </c>
      <c r="K65">
        <v>4</v>
      </c>
      <c r="L65">
        <v>1</v>
      </c>
      <c r="M65">
        <v>2</v>
      </c>
      <c r="N65">
        <v>4</v>
      </c>
      <c r="O65">
        <v>9</v>
      </c>
      <c r="S65" s="2">
        <f t="shared" si="23"/>
        <v>124</v>
      </c>
      <c r="T65" s="3">
        <f t="shared" si="20"/>
        <v>195.2</v>
      </c>
      <c r="U65" s="17">
        <f t="shared" si="24"/>
        <v>2.3846153846153846</v>
      </c>
      <c r="V65" s="17">
        <f t="shared" si="19"/>
        <v>3.9596736596736597</v>
      </c>
      <c r="W65" s="2">
        <f t="shared" si="25"/>
        <v>1</v>
      </c>
      <c r="X65" s="2">
        <f t="shared" si="26"/>
        <v>9</v>
      </c>
      <c r="Y65" s="2">
        <f t="shared" si="27"/>
        <v>0</v>
      </c>
      <c r="Z65" s="2">
        <f t="shared" si="11"/>
        <v>-0.50669057690961805</v>
      </c>
      <c r="AA65" s="2">
        <v>10028</v>
      </c>
      <c r="AB65" s="2" t="e">
        <f t="shared" si="28"/>
        <v>#N/A</v>
      </c>
      <c r="AC65" s="2" t="e">
        <f t="shared" si="29"/>
        <v>#N/A</v>
      </c>
      <c r="AD65" s="2" t="e">
        <f t="shared" si="30"/>
        <v>#N/A</v>
      </c>
      <c r="AE65" s="2" t="e">
        <f t="shared" si="31"/>
        <v>#N/A</v>
      </c>
      <c r="AF65" s="2">
        <v>122417</v>
      </c>
      <c r="AG65" s="2">
        <v>203823</v>
      </c>
      <c r="AH65" s="2">
        <v>1000001</v>
      </c>
    </row>
    <row r="66" spans="1:34">
      <c r="A66" s="13">
        <f t="shared" si="32"/>
        <v>84</v>
      </c>
      <c r="B66" s="14">
        <f t="shared" si="33"/>
        <v>85</v>
      </c>
      <c r="C66">
        <v>3</v>
      </c>
      <c r="D66">
        <v>1</v>
      </c>
      <c r="E66">
        <v>2</v>
      </c>
      <c r="F66">
        <v>0</v>
      </c>
      <c r="G66">
        <v>0</v>
      </c>
      <c r="H66">
        <v>1</v>
      </c>
      <c r="I66">
        <v>7</v>
      </c>
      <c r="J66">
        <v>2</v>
      </c>
      <c r="K66">
        <v>5</v>
      </c>
      <c r="L66">
        <v>5</v>
      </c>
      <c r="M66">
        <v>3</v>
      </c>
      <c r="N66">
        <v>7</v>
      </c>
      <c r="S66" s="2">
        <f t="shared" ref="S66:S97" si="34">SUM(C66:R66)*4</f>
        <v>144</v>
      </c>
      <c r="T66" s="3">
        <f t="shared" si="20"/>
        <v>190.4</v>
      </c>
      <c r="U66" s="17">
        <f t="shared" ref="U66:U89" si="35">AVERAGE(C66:R66)</f>
        <v>3</v>
      </c>
      <c r="V66" s="17">
        <f t="shared" si="19"/>
        <v>3.8596736596736596</v>
      </c>
      <c r="W66" s="2">
        <f t="shared" ref="W66:W89" si="36">MEDIAN(C66:R66)</f>
        <v>2.5</v>
      </c>
      <c r="X66" s="2">
        <f t="shared" ref="X66:X89" si="37">MAX(C66:R66)</f>
        <v>7</v>
      </c>
      <c r="Y66" s="2">
        <f t="shared" ref="Y66:Y89" si="38">MIN(C66:R66)</f>
        <v>0</v>
      </c>
      <c r="Z66" s="2">
        <f t="shared" si="11"/>
        <v>0</v>
      </c>
      <c r="AA66" s="2">
        <v>10028</v>
      </c>
      <c r="AB66" s="2" t="e">
        <f t="shared" ref="AB66" si="39">VLOOKUP(AA66,$C$183:$G$194, 2)</f>
        <v>#N/A</v>
      </c>
      <c r="AC66" s="2" t="e">
        <f t="shared" si="29"/>
        <v>#N/A</v>
      </c>
      <c r="AD66" s="2" t="e">
        <f t="shared" si="30"/>
        <v>#N/A</v>
      </c>
      <c r="AE66" s="2" t="e">
        <f t="shared" si="31"/>
        <v>#N/A</v>
      </c>
      <c r="AF66" s="2">
        <v>108393</v>
      </c>
      <c r="AG66" s="2">
        <v>168377</v>
      </c>
      <c r="AH66" s="2">
        <v>1000001</v>
      </c>
    </row>
    <row r="67" spans="1:34">
      <c r="A67" s="13">
        <f t="shared" si="32"/>
        <v>85</v>
      </c>
      <c r="B67" s="14">
        <f t="shared" si="33"/>
        <v>86</v>
      </c>
      <c r="C67">
        <v>5</v>
      </c>
      <c r="D67">
        <v>8</v>
      </c>
      <c r="E67">
        <v>4</v>
      </c>
      <c r="F67">
        <v>4</v>
      </c>
      <c r="G67">
        <v>22</v>
      </c>
      <c r="H67">
        <v>4</v>
      </c>
      <c r="I67">
        <v>9</v>
      </c>
      <c r="J67">
        <v>1</v>
      </c>
      <c r="K67">
        <v>7</v>
      </c>
      <c r="L67">
        <v>5</v>
      </c>
      <c r="M67">
        <v>5</v>
      </c>
      <c r="N67">
        <v>3</v>
      </c>
      <c r="O67">
        <v>5</v>
      </c>
      <c r="S67" s="2">
        <f t="shared" si="34"/>
        <v>328</v>
      </c>
      <c r="T67" s="3">
        <f t="shared" si="20"/>
        <v>238.4</v>
      </c>
      <c r="U67" s="17">
        <f t="shared" si="35"/>
        <v>6.3076923076923075</v>
      </c>
      <c r="V67" s="17">
        <f t="shared" si="19"/>
        <v>4.8217948717948715</v>
      </c>
      <c r="W67" s="2">
        <f t="shared" si="36"/>
        <v>5</v>
      </c>
      <c r="X67" s="2">
        <f t="shared" si="37"/>
        <v>22</v>
      </c>
      <c r="Y67" s="2">
        <f t="shared" si="38"/>
        <v>1</v>
      </c>
      <c r="Z67" s="2">
        <f t="shared" ref="Z67:Z111" si="40">(C67-U67)/_xlfn.STDEV.P(C67:R67)</f>
        <v>-0.26408215055050999</v>
      </c>
      <c r="AA67" s="2">
        <v>10028</v>
      </c>
      <c r="AB67" s="2" t="e">
        <f t="shared" ref="AB67:AB111" si="41">VLOOKUP(AA67,$C$183:$G$194, 2)</f>
        <v>#N/A</v>
      </c>
      <c r="AC67" s="2" t="e">
        <f t="shared" ref="AC67:AC111" si="42">VLOOKUP(AA67,$C$183:$G$194, 3)</f>
        <v>#N/A</v>
      </c>
      <c r="AD67" s="2" t="e">
        <f t="shared" ref="AD67:AD111" si="43">VLOOKUP(AA67,$C$183:$G$194, 4)</f>
        <v>#N/A</v>
      </c>
      <c r="AE67" s="2" t="e">
        <f t="shared" ref="AE67:AE111" si="44">VLOOKUP(AA67,$C$183:$G$194, 5)</f>
        <v>#N/A</v>
      </c>
      <c r="AF67" s="2">
        <v>151442</v>
      </c>
      <c r="AG67" s="2">
        <v>148458</v>
      </c>
      <c r="AH67" s="2">
        <v>1000001</v>
      </c>
    </row>
    <row r="68" spans="1:34">
      <c r="A68" s="13">
        <f t="shared" si="32"/>
        <v>86</v>
      </c>
      <c r="B68" s="14">
        <f t="shared" si="33"/>
        <v>87</v>
      </c>
      <c r="C68">
        <v>20</v>
      </c>
      <c r="D68">
        <v>10</v>
      </c>
      <c r="E68">
        <v>4</v>
      </c>
      <c r="F68">
        <v>3</v>
      </c>
      <c r="G68">
        <v>4</v>
      </c>
      <c r="H68">
        <v>5</v>
      </c>
      <c r="I68">
        <v>6</v>
      </c>
      <c r="J68">
        <v>2</v>
      </c>
      <c r="K68">
        <v>1</v>
      </c>
      <c r="L68">
        <v>1</v>
      </c>
      <c r="M68">
        <v>1</v>
      </c>
      <c r="N68">
        <v>7</v>
      </c>
      <c r="S68" s="2">
        <f t="shared" si="34"/>
        <v>256</v>
      </c>
      <c r="T68" s="3">
        <f t="shared" si="20"/>
        <v>256</v>
      </c>
      <c r="U68" s="17">
        <f t="shared" si="35"/>
        <v>5.333333333333333</v>
      </c>
      <c r="V68" s="17">
        <f t="shared" si="19"/>
        <v>5.3085081585081584</v>
      </c>
      <c r="W68" s="2">
        <f t="shared" si="36"/>
        <v>4</v>
      </c>
      <c r="X68" s="2">
        <f t="shared" si="37"/>
        <v>20</v>
      </c>
      <c r="Y68" s="2">
        <f t="shared" si="38"/>
        <v>1</v>
      </c>
      <c r="Z68" s="2">
        <f t="shared" si="40"/>
        <v>2.8550970119014205</v>
      </c>
      <c r="AA68" s="2">
        <v>10128</v>
      </c>
      <c r="AB68" s="2" t="e">
        <f t="shared" si="41"/>
        <v>#N/A</v>
      </c>
      <c r="AC68" s="2" t="e">
        <f t="shared" si="42"/>
        <v>#N/A</v>
      </c>
      <c r="AD68" s="2" t="e">
        <f t="shared" si="43"/>
        <v>#N/A</v>
      </c>
      <c r="AE68" s="2" t="e">
        <f t="shared" si="44"/>
        <v>#N/A</v>
      </c>
      <c r="AF68" s="2">
        <v>231471</v>
      </c>
      <c r="AG68" s="2">
        <v>135674</v>
      </c>
      <c r="AH68" s="2">
        <v>1000001</v>
      </c>
    </row>
    <row r="69" spans="1:34" ht="18" customHeight="1">
      <c r="A69" s="13">
        <f>A70-1</f>
        <v>87</v>
      </c>
      <c r="B69" s="14">
        <f>A69+1</f>
        <v>88</v>
      </c>
      <c r="C69">
        <v>9</v>
      </c>
      <c r="D69">
        <v>9</v>
      </c>
      <c r="E69">
        <v>2</v>
      </c>
      <c r="F69">
        <v>8</v>
      </c>
      <c r="G69">
        <v>5</v>
      </c>
      <c r="H69">
        <v>6</v>
      </c>
      <c r="I69">
        <v>5</v>
      </c>
      <c r="J69">
        <v>5</v>
      </c>
      <c r="K69">
        <v>8</v>
      </c>
      <c r="L69">
        <v>7</v>
      </c>
      <c r="M69">
        <v>8</v>
      </c>
      <c r="N69">
        <v>13</v>
      </c>
      <c r="S69" s="2">
        <f t="shared" si="34"/>
        <v>340</v>
      </c>
      <c r="T69" s="3">
        <f t="shared" ref="T69:T109" si="45">AVERAGE(S67:S71)</f>
        <v>264.8</v>
      </c>
      <c r="U69" s="17">
        <f t="shared" si="35"/>
        <v>7.083333333333333</v>
      </c>
      <c r="V69" s="17">
        <f t="shared" si="19"/>
        <v>5.5630536130536132</v>
      </c>
      <c r="W69" s="2">
        <f t="shared" si="36"/>
        <v>7.5</v>
      </c>
      <c r="X69" s="2">
        <f t="shared" si="37"/>
        <v>13</v>
      </c>
      <c r="Y69" s="2">
        <f t="shared" si="38"/>
        <v>2</v>
      </c>
      <c r="Z69" s="2">
        <f t="shared" si="40"/>
        <v>0.72051121312813449</v>
      </c>
      <c r="AA69" s="2">
        <v>10128</v>
      </c>
      <c r="AB69" s="2" t="e">
        <f t="shared" si="41"/>
        <v>#N/A</v>
      </c>
      <c r="AC69" s="2" t="e">
        <f t="shared" si="42"/>
        <v>#N/A</v>
      </c>
      <c r="AD69" s="2" t="e">
        <f t="shared" si="43"/>
        <v>#N/A</v>
      </c>
      <c r="AE69" s="2" t="e">
        <f t="shared" si="44"/>
        <v>#N/A</v>
      </c>
      <c r="AF69" s="2">
        <v>124750</v>
      </c>
      <c r="AG69" s="2">
        <v>89828</v>
      </c>
      <c r="AH69" s="2">
        <v>1000001</v>
      </c>
    </row>
    <row r="70" spans="1:34">
      <c r="A70" s="13">
        <v>88</v>
      </c>
      <c r="B70" s="14">
        <f>A70+1</f>
        <v>89</v>
      </c>
      <c r="C70">
        <v>8</v>
      </c>
      <c r="D70">
        <v>14</v>
      </c>
      <c r="E70">
        <v>9</v>
      </c>
      <c r="F70">
        <v>8</v>
      </c>
      <c r="G70">
        <v>7</v>
      </c>
      <c r="H70">
        <v>3</v>
      </c>
      <c r="I70">
        <v>1</v>
      </c>
      <c r="J70">
        <v>0</v>
      </c>
      <c r="K70">
        <v>2</v>
      </c>
      <c r="L70">
        <v>0</v>
      </c>
      <c r="M70">
        <v>1</v>
      </c>
      <c r="S70" s="2">
        <f t="shared" si="34"/>
        <v>212</v>
      </c>
      <c r="T70" s="3">
        <f t="shared" si="45"/>
        <v>233.6</v>
      </c>
      <c r="U70" s="17">
        <f t="shared" si="35"/>
        <v>4.8181818181818183</v>
      </c>
      <c r="V70" s="17">
        <f t="shared" si="19"/>
        <v>5.0833333333333339</v>
      </c>
      <c r="W70" s="2">
        <f t="shared" si="36"/>
        <v>3</v>
      </c>
      <c r="X70" s="2">
        <f t="shared" si="37"/>
        <v>14</v>
      </c>
      <c r="Y70" s="2">
        <f t="shared" si="38"/>
        <v>0</v>
      </c>
      <c r="Z70" s="2">
        <f t="shared" si="40"/>
        <v>0.72199487238115534</v>
      </c>
      <c r="AA70" s="2">
        <v>10128</v>
      </c>
      <c r="AB70" s="2" t="e">
        <f t="shared" si="41"/>
        <v>#N/A</v>
      </c>
      <c r="AC70" s="2" t="e">
        <f t="shared" si="42"/>
        <v>#N/A</v>
      </c>
      <c r="AD70" s="2" t="e">
        <f t="shared" si="43"/>
        <v>#N/A</v>
      </c>
      <c r="AE70" s="2" t="e">
        <f t="shared" si="44"/>
        <v>#N/A</v>
      </c>
      <c r="AF70" s="2">
        <v>124750</v>
      </c>
      <c r="AG70" s="2">
        <v>89828</v>
      </c>
      <c r="AH70" s="2">
        <v>1000001</v>
      </c>
    </row>
    <row r="71" spans="1:34">
      <c r="A71" s="13">
        <f>A70+1</f>
        <v>89</v>
      </c>
      <c r="B71" s="14">
        <f t="shared" ref="B71:B91" si="46">A71+1</f>
        <v>90</v>
      </c>
      <c r="C71">
        <v>15</v>
      </c>
      <c r="D71">
        <v>5</v>
      </c>
      <c r="E71">
        <v>4</v>
      </c>
      <c r="F71">
        <v>3</v>
      </c>
      <c r="G71">
        <v>0</v>
      </c>
      <c r="H71">
        <v>5</v>
      </c>
      <c r="I71">
        <v>5</v>
      </c>
      <c r="J71">
        <v>2</v>
      </c>
      <c r="K71">
        <v>5</v>
      </c>
      <c r="L71">
        <v>2</v>
      </c>
      <c r="M71">
        <v>1</v>
      </c>
      <c r="S71" s="2">
        <f t="shared" si="34"/>
        <v>188</v>
      </c>
      <c r="T71" s="3">
        <f t="shared" si="45"/>
        <v>224</v>
      </c>
      <c r="U71" s="17">
        <f t="shared" si="35"/>
        <v>4.2727272727272725</v>
      </c>
      <c r="V71" s="17">
        <f t="shared" si="19"/>
        <v>4.8833333333333337</v>
      </c>
      <c r="W71" s="2">
        <f t="shared" si="36"/>
        <v>4</v>
      </c>
      <c r="X71" s="2">
        <f t="shared" si="37"/>
        <v>15</v>
      </c>
      <c r="Y71" s="2">
        <f t="shared" si="38"/>
        <v>0</v>
      </c>
      <c r="Z71" s="2">
        <f t="shared" si="40"/>
        <v>2.8288334787637663</v>
      </c>
      <c r="AA71" s="2">
        <v>10128</v>
      </c>
      <c r="AB71" s="2" t="e">
        <f t="shared" si="41"/>
        <v>#N/A</v>
      </c>
      <c r="AC71" s="2" t="e">
        <f t="shared" si="42"/>
        <v>#N/A</v>
      </c>
      <c r="AD71" s="2" t="e">
        <f t="shared" si="43"/>
        <v>#N/A</v>
      </c>
      <c r="AE71" s="2" t="e">
        <f t="shared" si="44"/>
        <v>#N/A</v>
      </c>
      <c r="AF71" s="2">
        <v>86838</v>
      </c>
      <c r="AG71" s="2">
        <v>104971</v>
      </c>
      <c r="AH71" s="2">
        <v>1000001</v>
      </c>
    </row>
    <row r="72" spans="1:34">
      <c r="A72" s="13">
        <f t="shared" ref="A72:A90" si="47">A71+1</f>
        <v>90</v>
      </c>
      <c r="B72" s="14">
        <f t="shared" si="46"/>
        <v>91</v>
      </c>
      <c r="C72">
        <v>6</v>
      </c>
      <c r="D72">
        <v>0</v>
      </c>
      <c r="E72">
        <v>10</v>
      </c>
      <c r="F72">
        <v>5</v>
      </c>
      <c r="G72">
        <v>3</v>
      </c>
      <c r="H72">
        <v>6</v>
      </c>
      <c r="I72">
        <v>2</v>
      </c>
      <c r="J72">
        <v>6</v>
      </c>
      <c r="K72">
        <v>2</v>
      </c>
      <c r="L72">
        <v>0</v>
      </c>
      <c r="M72">
        <v>3</v>
      </c>
      <c r="S72" s="2">
        <f t="shared" si="34"/>
        <v>172</v>
      </c>
      <c r="T72" s="3">
        <f t="shared" si="45"/>
        <v>169.6</v>
      </c>
      <c r="U72" s="17">
        <f t="shared" si="35"/>
        <v>3.9090909090909092</v>
      </c>
      <c r="V72" s="17">
        <f t="shared" si="19"/>
        <v>3.7757575757575759</v>
      </c>
      <c r="W72" s="2">
        <f t="shared" si="36"/>
        <v>3</v>
      </c>
      <c r="X72" s="2">
        <f t="shared" si="37"/>
        <v>10</v>
      </c>
      <c r="Y72" s="2">
        <f t="shared" si="38"/>
        <v>0</v>
      </c>
      <c r="Z72" s="2">
        <f t="shared" si="40"/>
        <v>0.72732386183872733</v>
      </c>
      <c r="AA72" s="2">
        <v>10128</v>
      </c>
      <c r="AB72" s="2" t="e">
        <f t="shared" si="41"/>
        <v>#N/A</v>
      </c>
      <c r="AC72" s="2" t="e">
        <f t="shared" si="42"/>
        <v>#N/A</v>
      </c>
      <c r="AD72" s="2" t="e">
        <f t="shared" si="43"/>
        <v>#N/A</v>
      </c>
      <c r="AE72" s="2" t="e">
        <f t="shared" si="44"/>
        <v>#N/A</v>
      </c>
      <c r="AF72" s="2">
        <v>86838</v>
      </c>
      <c r="AG72" s="2">
        <v>104971</v>
      </c>
      <c r="AH72" s="2">
        <v>1000001</v>
      </c>
    </row>
    <row r="73" spans="1:34">
      <c r="A73" s="13">
        <f t="shared" si="47"/>
        <v>91</v>
      </c>
      <c r="B73" s="14">
        <f t="shared" si="46"/>
        <v>92</v>
      </c>
      <c r="C73">
        <v>12</v>
      </c>
      <c r="D73">
        <v>0</v>
      </c>
      <c r="E73">
        <v>1</v>
      </c>
      <c r="F73">
        <v>6</v>
      </c>
      <c r="G73">
        <v>5</v>
      </c>
      <c r="H73">
        <v>10</v>
      </c>
      <c r="I73">
        <v>6</v>
      </c>
      <c r="J73">
        <v>5</v>
      </c>
      <c r="K73">
        <v>1</v>
      </c>
      <c r="L73">
        <v>1</v>
      </c>
      <c r="M73">
        <v>3</v>
      </c>
      <c r="N73">
        <v>2</v>
      </c>
      <c r="S73" s="2">
        <f t="shared" si="34"/>
        <v>208</v>
      </c>
      <c r="T73" s="3">
        <f t="shared" si="45"/>
        <v>127.2</v>
      </c>
      <c r="U73" s="17">
        <f t="shared" si="35"/>
        <v>4.333333333333333</v>
      </c>
      <c r="V73" s="17">
        <f t="shared" si="19"/>
        <v>2.812121212121212</v>
      </c>
      <c r="W73" s="2">
        <f t="shared" si="36"/>
        <v>4</v>
      </c>
      <c r="X73" s="2">
        <f t="shared" si="37"/>
        <v>12</v>
      </c>
      <c r="Y73" s="2">
        <f t="shared" si="38"/>
        <v>0</v>
      </c>
      <c r="Z73" s="2">
        <f t="shared" si="40"/>
        <v>2.1218217784664355</v>
      </c>
      <c r="AA73" s="2">
        <v>10128</v>
      </c>
      <c r="AB73" s="2" t="e">
        <f t="shared" si="41"/>
        <v>#N/A</v>
      </c>
      <c r="AC73" s="2" t="e">
        <f t="shared" si="42"/>
        <v>#N/A</v>
      </c>
      <c r="AD73" s="2" t="e">
        <f t="shared" si="43"/>
        <v>#N/A</v>
      </c>
      <c r="AE73" s="2" t="e">
        <f t="shared" si="44"/>
        <v>#N/A</v>
      </c>
      <c r="AF73" s="2">
        <v>188194</v>
      </c>
      <c r="AG73" s="2">
        <v>166621</v>
      </c>
      <c r="AH73" s="2">
        <v>1000001</v>
      </c>
    </row>
    <row r="74" spans="1:34">
      <c r="A74" s="13">
        <f t="shared" si="47"/>
        <v>92</v>
      </c>
      <c r="B74" s="14">
        <f t="shared" si="46"/>
        <v>93</v>
      </c>
      <c r="C74">
        <v>4</v>
      </c>
      <c r="D74">
        <v>4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5</v>
      </c>
      <c r="L74">
        <v>0</v>
      </c>
      <c r="M74">
        <v>1</v>
      </c>
      <c r="S74" s="2">
        <f t="shared" si="34"/>
        <v>68</v>
      </c>
      <c r="T74" s="3">
        <f t="shared" si="45"/>
        <v>106.4</v>
      </c>
      <c r="U74" s="17">
        <f t="shared" si="35"/>
        <v>1.5454545454545454</v>
      </c>
      <c r="V74" s="17">
        <f t="shared" si="19"/>
        <v>2.3393939393939389</v>
      </c>
      <c r="W74" s="2">
        <f t="shared" si="36"/>
        <v>1</v>
      </c>
      <c r="X74" s="2">
        <f t="shared" si="37"/>
        <v>5</v>
      </c>
      <c r="Y74" s="2">
        <f t="shared" si="38"/>
        <v>0</v>
      </c>
      <c r="Z74" s="2">
        <f t="shared" si="40"/>
        <v>1.3433002067834854</v>
      </c>
      <c r="AA74" s="2">
        <v>10128</v>
      </c>
      <c r="AB74" s="2" t="e">
        <f t="shared" si="41"/>
        <v>#N/A</v>
      </c>
      <c r="AC74" s="2" t="e">
        <f t="shared" si="42"/>
        <v>#N/A</v>
      </c>
      <c r="AD74" s="2" t="e">
        <f t="shared" si="43"/>
        <v>#N/A</v>
      </c>
      <c r="AE74" s="2" t="e">
        <f t="shared" si="44"/>
        <v>#N/A</v>
      </c>
      <c r="AF74" s="2">
        <v>188194</v>
      </c>
      <c r="AG74" s="2">
        <v>166621</v>
      </c>
      <c r="AH74" s="2">
        <v>1000001</v>
      </c>
    </row>
    <row r="75" spans="1:34">
      <c r="A75" s="13">
        <f t="shared" si="47"/>
        <v>93</v>
      </c>
      <c r="B75" s="14">
        <f t="shared" si="46"/>
        <v>94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S75" s="2">
        <f t="shared" si="34"/>
        <v>0</v>
      </c>
      <c r="T75" s="3">
        <f t="shared" si="45"/>
        <v>96.8</v>
      </c>
      <c r="U75" s="17">
        <f t="shared" si="35"/>
        <v>0</v>
      </c>
      <c r="V75" s="17">
        <f t="shared" si="19"/>
        <v>2.0742424242424242</v>
      </c>
      <c r="W75" s="2">
        <f t="shared" si="36"/>
        <v>0</v>
      </c>
      <c r="X75" s="2">
        <f t="shared" si="37"/>
        <v>0</v>
      </c>
      <c r="Y75" s="2">
        <f t="shared" si="38"/>
        <v>0</v>
      </c>
      <c r="Z75" s="2"/>
      <c r="AA75" s="2">
        <v>10128</v>
      </c>
      <c r="AB75" s="2" t="e">
        <f t="shared" si="41"/>
        <v>#N/A</v>
      </c>
      <c r="AC75" s="2" t="e">
        <f t="shared" si="42"/>
        <v>#N/A</v>
      </c>
      <c r="AD75" s="2" t="e">
        <f t="shared" si="43"/>
        <v>#N/A</v>
      </c>
      <c r="AE75" s="2" t="e">
        <f t="shared" si="44"/>
        <v>#N/A</v>
      </c>
      <c r="AF75" s="2">
        <v>188194</v>
      </c>
      <c r="AG75" s="2">
        <v>166621</v>
      </c>
      <c r="AH75" s="2">
        <v>1000001</v>
      </c>
    </row>
    <row r="76" spans="1:34">
      <c r="A76" s="13">
        <f t="shared" si="47"/>
        <v>94</v>
      </c>
      <c r="B76" s="14">
        <f t="shared" si="46"/>
        <v>95</v>
      </c>
      <c r="C76">
        <v>2</v>
      </c>
      <c r="D76">
        <v>2</v>
      </c>
      <c r="E76">
        <v>0</v>
      </c>
      <c r="F76">
        <v>1</v>
      </c>
      <c r="G76">
        <v>1</v>
      </c>
      <c r="H76">
        <v>0</v>
      </c>
      <c r="I76">
        <v>3</v>
      </c>
      <c r="J76">
        <v>4</v>
      </c>
      <c r="K76">
        <v>4</v>
      </c>
      <c r="L76">
        <v>1</v>
      </c>
      <c r="M76">
        <v>3</v>
      </c>
      <c r="S76" s="2">
        <f t="shared" si="34"/>
        <v>84</v>
      </c>
      <c r="T76" s="3">
        <f t="shared" si="45"/>
        <v>124</v>
      </c>
      <c r="U76" s="17">
        <f t="shared" si="35"/>
        <v>1.9090909090909092</v>
      </c>
      <c r="V76" s="17">
        <f t="shared" si="19"/>
        <v>2.771212121212121</v>
      </c>
      <c r="W76" s="2">
        <f t="shared" si="36"/>
        <v>2</v>
      </c>
      <c r="X76" s="2">
        <f t="shared" si="37"/>
        <v>4</v>
      </c>
      <c r="Y76" s="2">
        <f t="shared" si="38"/>
        <v>0</v>
      </c>
      <c r="Z76" s="2">
        <f t="shared" si="40"/>
        <v>6.5938047339578643E-2</v>
      </c>
      <c r="AA76" s="2">
        <v>10128</v>
      </c>
      <c r="AB76" s="2" t="e">
        <f t="shared" si="41"/>
        <v>#N/A</v>
      </c>
      <c r="AC76" s="2" t="e">
        <f t="shared" si="42"/>
        <v>#N/A</v>
      </c>
      <c r="AD76" s="2" t="e">
        <f t="shared" si="43"/>
        <v>#N/A</v>
      </c>
      <c r="AE76" s="2" t="e">
        <f t="shared" si="44"/>
        <v>#N/A</v>
      </c>
      <c r="AF76" s="2">
        <v>112049</v>
      </c>
      <c r="AG76" s="2">
        <v>80580</v>
      </c>
      <c r="AH76" s="2">
        <v>1000001</v>
      </c>
    </row>
    <row r="77" spans="1:34">
      <c r="A77" s="13">
        <f t="shared" si="47"/>
        <v>95</v>
      </c>
      <c r="B77" s="14">
        <f t="shared" si="46"/>
        <v>96</v>
      </c>
      <c r="C77">
        <v>2</v>
      </c>
      <c r="D77">
        <v>1</v>
      </c>
      <c r="E77">
        <v>6</v>
      </c>
      <c r="F77">
        <v>10</v>
      </c>
      <c r="G77">
        <v>3</v>
      </c>
      <c r="H77">
        <v>2</v>
      </c>
      <c r="I77">
        <v>3</v>
      </c>
      <c r="J77">
        <v>1</v>
      </c>
      <c r="K77">
        <v>2</v>
      </c>
      <c r="L77">
        <v>0</v>
      </c>
      <c r="M77">
        <v>0</v>
      </c>
      <c r="N77">
        <v>1</v>
      </c>
      <c r="S77" s="2">
        <f t="shared" si="34"/>
        <v>124</v>
      </c>
      <c r="T77" s="3">
        <f t="shared" si="45"/>
        <v>216</v>
      </c>
      <c r="U77" s="17">
        <f t="shared" si="35"/>
        <v>2.5833333333333335</v>
      </c>
      <c r="V77" s="17">
        <f t="shared" si="19"/>
        <v>4.8621212121212123</v>
      </c>
      <c r="W77" s="2">
        <f t="shared" si="36"/>
        <v>2</v>
      </c>
      <c r="X77" s="2">
        <f t="shared" si="37"/>
        <v>10</v>
      </c>
      <c r="Y77" s="2">
        <f t="shared" si="38"/>
        <v>0</v>
      </c>
      <c r="Z77" s="2">
        <f t="shared" si="40"/>
        <v>-0.21429687122291952</v>
      </c>
      <c r="AA77" s="2">
        <v>10128</v>
      </c>
      <c r="AB77" s="2" t="e">
        <f t="shared" si="41"/>
        <v>#N/A</v>
      </c>
      <c r="AC77" s="2" t="e">
        <f t="shared" si="42"/>
        <v>#N/A</v>
      </c>
      <c r="AD77" s="2" t="e">
        <f t="shared" si="43"/>
        <v>#N/A</v>
      </c>
      <c r="AE77" s="2" t="e">
        <f t="shared" si="44"/>
        <v>#N/A</v>
      </c>
      <c r="AF77" s="2">
        <v>112049</v>
      </c>
      <c r="AG77" s="2">
        <v>80580</v>
      </c>
      <c r="AH77" s="2">
        <v>1000001</v>
      </c>
    </row>
    <row r="78" spans="1:34">
      <c r="A78" s="13">
        <f t="shared" si="47"/>
        <v>96</v>
      </c>
      <c r="B78" s="14">
        <f t="shared" si="46"/>
        <v>97</v>
      </c>
      <c r="C78">
        <v>11</v>
      </c>
      <c r="D78">
        <v>14</v>
      </c>
      <c r="E78">
        <v>7</v>
      </c>
      <c r="F78">
        <v>5</v>
      </c>
      <c r="G78">
        <v>14</v>
      </c>
      <c r="H78">
        <v>8</v>
      </c>
      <c r="I78">
        <v>8</v>
      </c>
      <c r="J78">
        <v>3</v>
      </c>
      <c r="K78">
        <v>6</v>
      </c>
      <c r="L78">
        <v>5</v>
      </c>
      <c r="M78">
        <v>5</v>
      </c>
      <c r="S78" s="2">
        <f t="shared" si="34"/>
        <v>344</v>
      </c>
      <c r="T78" s="3">
        <f t="shared" si="45"/>
        <v>276.8</v>
      </c>
      <c r="U78" s="17">
        <f t="shared" si="35"/>
        <v>7.8181818181818183</v>
      </c>
      <c r="V78" s="17">
        <f t="shared" si="19"/>
        <v>6.1287878787878789</v>
      </c>
      <c r="W78" s="2">
        <f t="shared" si="36"/>
        <v>7</v>
      </c>
      <c r="X78" s="2">
        <f t="shared" si="37"/>
        <v>14</v>
      </c>
      <c r="Y78" s="2">
        <f t="shared" si="38"/>
        <v>3</v>
      </c>
      <c r="Z78" s="2">
        <f t="shared" si="40"/>
        <v>0.89950815857599753</v>
      </c>
      <c r="AA78" s="2">
        <v>10029</v>
      </c>
      <c r="AB78" s="2" t="e">
        <f t="shared" si="41"/>
        <v>#N/A</v>
      </c>
      <c r="AC78" s="2" t="e">
        <f t="shared" si="42"/>
        <v>#N/A</v>
      </c>
      <c r="AD78" s="2" t="e">
        <f t="shared" si="43"/>
        <v>#N/A</v>
      </c>
      <c r="AE78" s="2" t="e">
        <f t="shared" si="44"/>
        <v>#N/A</v>
      </c>
      <c r="AF78" s="2">
        <v>101099</v>
      </c>
      <c r="AG78" s="2">
        <v>64489</v>
      </c>
      <c r="AH78" t="s">
        <v>25</v>
      </c>
    </row>
    <row r="79" spans="1:34">
      <c r="A79" s="13">
        <f t="shared" si="47"/>
        <v>97</v>
      </c>
      <c r="B79" s="14">
        <f t="shared" si="46"/>
        <v>98</v>
      </c>
      <c r="C79">
        <v>14</v>
      </c>
      <c r="D79">
        <v>11</v>
      </c>
      <c r="E79">
        <v>6</v>
      </c>
      <c r="F79">
        <v>7</v>
      </c>
      <c r="G79">
        <v>11</v>
      </c>
      <c r="H79">
        <v>7</v>
      </c>
      <c r="I79">
        <v>15</v>
      </c>
      <c r="J79">
        <v>25</v>
      </c>
      <c r="K79">
        <v>13</v>
      </c>
      <c r="L79">
        <v>11</v>
      </c>
      <c r="M79">
        <v>12</v>
      </c>
      <c r="S79" s="2">
        <f t="shared" si="34"/>
        <v>528</v>
      </c>
      <c r="T79" s="3">
        <f t="shared" si="45"/>
        <v>299.2</v>
      </c>
      <c r="U79" s="17">
        <f t="shared" si="35"/>
        <v>12</v>
      </c>
      <c r="V79" s="17">
        <f t="shared" si="19"/>
        <v>6.6378787878787877</v>
      </c>
      <c r="W79" s="2">
        <f t="shared" si="36"/>
        <v>11</v>
      </c>
      <c r="X79" s="2">
        <f t="shared" si="37"/>
        <v>25</v>
      </c>
      <c r="Y79" s="2">
        <f t="shared" si="38"/>
        <v>6</v>
      </c>
      <c r="Z79" s="2">
        <f t="shared" si="40"/>
        <v>0.40219983326992187</v>
      </c>
      <c r="AA79" s="2">
        <v>10029</v>
      </c>
      <c r="AB79" s="2" t="e">
        <f t="shared" si="41"/>
        <v>#N/A</v>
      </c>
      <c r="AC79" s="2" t="e">
        <f t="shared" si="42"/>
        <v>#N/A</v>
      </c>
      <c r="AD79" s="2" t="e">
        <f t="shared" si="43"/>
        <v>#N/A</v>
      </c>
      <c r="AE79" s="2" t="e">
        <f t="shared" si="44"/>
        <v>#N/A</v>
      </c>
      <c r="AF79" s="2">
        <v>75893</v>
      </c>
      <c r="AG79" s="2">
        <v>45274</v>
      </c>
      <c r="AH79">
        <v>267000</v>
      </c>
    </row>
    <row r="80" spans="1:34">
      <c r="A80" s="13">
        <f t="shared" si="47"/>
        <v>98</v>
      </c>
      <c r="B80" s="14">
        <f t="shared" si="46"/>
        <v>99</v>
      </c>
      <c r="C80">
        <v>6</v>
      </c>
      <c r="D80">
        <v>4</v>
      </c>
      <c r="E80">
        <v>9</v>
      </c>
      <c r="F80">
        <v>8</v>
      </c>
      <c r="G80">
        <v>7</v>
      </c>
      <c r="H80">
        <v>9</v>
      </c>
      <c r="I80">
        <v>2</v>
      </c>
      <c r="J80">
        <v>6</v>
      </c>
      <c r="K80">
        <v>6</v>
      </c>
      <c r="L80">
        <v>10</v>
      </c>
      <c r="M80">
        <v>6</v>
      </c>
      <c r="N80">
        <v>3</v>
      </c>
      <c r="S80" s="2">
        <f t="shared" si="34"/>
        <v>304</v>
      </c>
      <c r="T80" s="3">
        <f t="shared" si="45"/>
        <v>336</v>
      </c>
      <c r="U80" s="17">
        <f t="shared" si="35"/>
        <v>6.333333333333333</v>
      </c>
      <c r="V80" s="17">
        <f t="shared" si="19"/>
        <v>7.5212121212121215</v>
      </c>
      <c r="W80" s="2">
        <f t="shared" si="36"/>
        <v>6</v>
      </c>
      <c r="X80" s="2">
        <f t="shared" si="37"/>
        <v>10</v>
      </c>
      <c r="Y80" s="2">
        <f t="shared" si="38"/>
        <v>2</v>
      </c>
      <c r="Z80" s="2">
        <f t="shared" si="40"/>
        <v>-0.14142135623730936</v>
      </c>
      <c r="AA80" s="2">
        <v>10029</v>
      </c>
      <c r="AB80" s="2" t="e">
        <f t="shared" si="41"/>
        <v>#N/A</v>
      </c>
      <c r="AC80" s="2" t="e">
        <f t="shared" si="42"/>
        <v>#N/A</v>
      </c>
      <c r="AD80" s="2" t="e">
        <f t="shared" si="43"/>
        <v>#N/A</v>
      </c>
      <c r="AE80" s="2" t="e">
        <f t="shared" si="44"/>
        <v>#N/A</v>
      </c>
      <c r="AF80" s="2">
        <v>75893</v>
      </c>
      <c r="AG80" s="2">
        <v>45274</v>
      </c>
      <c r="AH80">
        <v>267000</v>
      </c>
    </row>
    <row r="81" spans="1:34">
      <c r="A81" s="13">
        <f t="shared" si="47"/>
        <v>99</v>
      </c>
      <c r="B81" s="14">
        <f t="shared" si="46"/>
        <v>100</v>
      </c>
      <c r="C81">
        <v>6</v>
      </c>
      <c r="D81">
        <v>1</v>
      </c>
      <c r="E81">
        <v>0</v>
      </c>
      <c r="F81">
        <v>1</v>
      </c>
      <c r="G81">
        <v>6</v>
      </c>
      <c r="H81">
        <v>3</v>
      </c>
      <c r="I81">
        <v>8</v>
      </c>
      <c r="J81">
        <v>4</v>
      </c>
      <c r="K81">
        <v>4</v>
      </c>
      <c r="L81">
        <v>7</v>
      </c>
      <c r="M81">
        <v>9</v>
      </c>
      <c r="S81" s="2">
        <f t="shared" si="34"/>
        <v>196</v>
      </c>
      <c r="T81" s="3">
        <f t="shared" si="45"/>
        <v>360.8</v>
      </c>
      <c r="U81" s="17">
        <f t="shared" si="35"/>
        <v>4.4545454545454541</v>
      </c>
      <c r="V81" s="17">
        <f t="shared" si="19"/>
        <v>7.9075757575757564</v>
      </c>
      <c r="W81" s="2">
        <f t="shared" si="36"/>
        <v>4</v>
      </c>
      <c r="X81" s="2">
        <f t="shared" si="37"/>
        <v>9</v>
      </c>
      <c r="Y81" s="2">
        <f t="shared" si="38"/>
        <v>0</v>
      </c>
      <c r="Z81" s="2">
        <f t="shared" si="40"/>
        <v>0.53812559715798081</v>
      </c>
      <c r="AA81" s="2">
        <v>10029</v>
      </c>
      <c r="AB81" s="2" t="e">
        <f t="shared" si="41"/>
        <v>#N/A</v>
      </c>
      <c r="AC81" s="2" t="e">
        <f t="shared" si="42"/>
        <v>#N/A</v>
      </c>
      <c r="AD81" s="2" t="e">
        <f t="shared" si="43"/>
        <v>#N/A</v>
      </c>
      <c r="AE81" s="2" t="e">
        <f t="shared" si="44"/>
        <v>#N/A</v>
      </c>
      <c r="AF81" s="2">
        <v>28429</v>
      </c>
      <c r="AG81" s="2">
        <v>16740</v>
      </c>
      <c r="AH81" t="s">
        <v>25</v>
      </c>
    </row>
    <row r="82" spans="1:34">
      <c r="A82" s="13">
        <f t="shared" si="47"/>
        <v>100</v>
      </c>
      <c r="B82" s="14">
        <f t="shared" si="46"/>
        <v>101</v>
      </c>
      <c r="C82">
        <v>11</v>
      </c>
      <c r="D82">
        <v>12</v>
      </c>
      <c r="E82">
        <v>21</v>
      </c>
      <c r="F82">
        <v>5</v>
      </c>
      <c r="G82">
        <v>10</v>
      </c>
      <c r="H82">
        <v>2</v>
      </c>
      <c r="I82">
        <v>3</v>
      </c>
      <c r="J82">
        <v>3</v>
      </c>
      <c r="K82">
        <v>5</v>
      </c>
      <c r="L82">
        <v>4</v>
      </c>
      <c r="M82">
        <v>1</v>
      </c>
      <c r="S82" s="2">
        <f t="shared" si="34"/>
        <v>308</v>
      </c>
      <c r="T82" s="3">
        <f t="shared" si="45"/>
        <v>435.2</v>
      </c>
      <c r="U82" s="17">
        <f t="shared" si="35"/>
        <v>7</v>
      </c>
      <c r="V82" s="17">
        <f t="shared" ref="V82:V109" si="48">AVERAGE(U80, U81,U82,U83, U84)</f>
        <v>9.5984848484848477</v>
      </c>
      <c r="W82" s="2">
        <f t="shared" si="36"/>
        <v>5</v>
      </c>
      <c r="X82" s="2">
        <f t="shared" si="37"/>
        <v>21</v>
      </c>
      <c r="Y82" s="2">
        <f t="shared" si="38"/>
        <v>1</v>
      </c>
      <c r="Z82" s="2">
        <f t="shared" si="40"/>
        <v>0.70312304931065228</v>
      </c>
      <c r="AA82" s="2">
        <v>10029</v>
      </c>
      <c r="AB82" s="2" t="e">
        <f t="shared" si="41"/>
        <v>#N/A</v>
      </c>
      <c r="AC82" s="2" t="e">
        <f t="shared" si="42"/>
        <v>#N/A</v>
      </c>
      <c r="AD82" s="2" t="e">
        <f t="shared" si="43"/>
        <v>#N/A</v>
      </c>
      <c r="AE82" s="2" t="e">
        <f t="shared" si="44"/>
        <v>#N/A</v>
      </c>
      <c r="AF82" s="2">
        <v>28429</v>
      </c>
      <c r="AG82" s="2">
        <v>16740</v>
      </c>
      <c r="AH82" t="s">
        <v>25</v>
      </c>
    </row>
    <row r="83" spans="1:34">
      <c r="A83" s="13">
        <f t="shared" si="47"/>
        <v>101</v>
      </c>
      <c r="B83" s="14">
        <f t="shared" si="46"/>
        <v>102</v>
      </c>
      <c r="C83">
        <v>8</v>
      </c>
      <c r="D83">
        <v>9</v>
      </c>
      <c r="E83">
        <v>11</v>
      </c>
      <c r="F83">
        <v>4</v>
      </c>
      <c r="G83">
        <v>10</v>
      </c>
      <c r="H83">
        <v>12</v>
      </c>
      <c r="I83">
        <v>6</v>
      </c>
      <c r="J83">
        <v>7</v>
      </c>
      <c r="K83">
        <v>15</v>
      </c>
      <c r="L83">
        <v>14</v>
      </c>
      <c r="M83">
        <v>12</v>
      </c>
      <c r="N83">
        <v>9</v>
      </c>
      <c r="S83" s="2">
        <f t="shared" si="34"/>
        <v>468</v>
      </c>
      <c r="T83" s="3">
        <f t="shared" si="45"/>
        <v>454.4</v>
      </c>
      <c r="U83" s="17">
        <f t="shared" si="35"/>
        <v>9.75</v>
      </c>
      <c r="V83" s="17">
        <f t="shared" si="48"/>
        <v>10.15</v>
      </c>
      <c r="W83" s="2">
        <f t="shared" si="36"/>
        <v>9.5</v>
      </c>
      <c r="X83" s="2">
        <f t="shared" si="37"/>
        <v>15</v>
      </c>
      <c r="Y83" s="2">
        <f t="shared" si="38"/>
        <v>4</v>
      </c>
      <c r="Z83" s="2">
        <f t="shared" si="40"/>
        <v>-0.56225353023174918</v>
      </c>
      <c r="AA83" s="2">
        <v>10029</v>
      </c>
      <c r="AB83" s="2" t="e">
        <f t="shared" si="41"/>
        <v>#N/A</v>
      </c>
      <c r="AC83" s="2" t="e">
        <f t="shared" si="42"/>
        <v>#N/A</v>
      </c>
      <c r="AD83" s="2" t="e">
        <f t="shared" si="43"/>
        <v>#N/A</v>
      </c>
      <c r="AE83" s="2" t="e">
        <f t="shared" si="44"/>
        <v>#N/A</v>
      </c>
      <c r="AF83" s="2">
        <v>43297</v>
      </c>
      <c r="AG83" s="2">
        <v>22938</v>
      </c>
      <c r="AH83">
        <v>517900</v>
      </c>
    </row>
    <row r="84" spans="1:34">
      <c r="A84" s="13">
        <f t="shared" si="47"/>
        <v>102</v>
      </c>
      <c r="B84" s="14">
        <f t="shared" si="46"/>
        <v>103</v>
      </c>
      <c r="C84">
        <v>10</v>
      </c>
      <c r="D84">
        <v>31</v>
      </c>
      <c r="E84">
        <v>15</v>
      </c>
      <c r="F84">
        <v>11</v>
      </c>
      <c r="G84">
        <v>18</v>
      </c>
      <c r="H84">
        <v>11</v>
      </c>
      <c r="I84">
        <v>25</v>
      </c>
      <c r="J84">
        <v>39</v>
      </c>
      <c r="K84">
        <v>29</v>
      </c>
      <c r="L84">
        <v>22</v>
      </c>
      <c r="M84">
        <v>14</v>
      </c>
      <c r="S84" s="2">
        <f t="shared" si="34"/>
        <v>900</v>
      </c>
      <c r="T84" s="3">
        <f t="shared" si="45"/>
        <v>481.6</v>
      </c>
      <c r="U84" s="17">
        <f t="shared" si="35"/>
        <v>20.454545454545453</v>
      </c>
      <c r="V84" s="17">
        <f t="shared" si="48"/>
        <v>10.642424242424243</v>
      </c>
      <c r="W84" s="2">
        <f t="shared" si="36"/>
        <v>18</v>
      </c>
      <c r="X84" s="2">
        <f t="shared" si="37"/>
        <v>39</v>
      </c>
      <c r="Y84" s="2">
        <f t="shared" si="38"/>
        <v>10</v>
      </c>
      <c r="Z84" s="2">
        <f t="shared" si="40"/>
        <v>-1.1452002175508267</v>
      </c>
      <c r="AA84" s="2">
        <v>10029</v>
      </c>
      <c r="AB84" s="2" t="e">
        <f t="shared" si="41"/>
        <v>#N/A</v>
      </c>
      <c r="AC84" s="2" t="e">
        <f t="shared" si="42"/>
        <v>#N/A</v>
      </c>
      <c r="AD84" s="2" t="e">
        <f t="shared" si="43"/>
        <v>#N/A</v>
      </c>
      <c r="AE84" s="2" t="e">
        <f t="shared" si="44"/>
        <v>#N/A</v>
      </c>
      <c r="AF84" s="2">
        <v>43297</v>
      </c>
      <c r="AG84" s="2">
        <v>22938</v>
      </c>
      <c r="AH84">
        <v>517900</v>
      </c>
    </row>
    <row r="85" spans="1:34">
      <c r="A85" s="13">
        <f t="shared" si="47"/>
        <v>103</v>
      </c>
      <c r="B85" s="14">
        <f t="shared" si="46"/>
        <v>104</v>
      </c>
      <c r="C85">
        <v>3</v>
      </c>
      <c r="D85">
        <v>8</v>
      </c>
      <c r="E85">
        <v>7</v>
      </c>
      <c r="F85">
        <v>12</v>
      </c>
      <c r="G85">
        <v>8</v>
      </c>
      <c r="H85">
        <v>11</v>
      </c>
      <c r="I85">
        <v>4</v>
      </c>
      <c r="J85">
        <v>10</v>
      </c>
      <c r="K85">
        <v>16</v>
      </c>
      <c r="L85">
        <v>15</v>
      </c>
      <c r="M85">
        <v>6</v>
      </c>
      <c r="S85" s="2">
        <f t="shared" si="34"/>
        <v>400</v>
      </c>
      <c r="T85" s="3">
        <f t="shared" si="45"/>
        <v>507.2</v>
      </c>
      <c r="U85" s="17">
        <f t="shared" si="35"/>
        <v>9.0909090909090917</v>
      </c>
      <c r="V85" s="17">
        <f t="shared" si="48"/>
        <v>11.059090909090909</v>
      </c>
      <c r="W85" s="2">
        <f t="shared" si="36"/>
        <v>8</v>
      </c>
      <c r="X85" s="2">
        <f t="shared" si="37"/>
        <v>16</v>
      </c>
      <c r="Y85" s="2">
        <f t="shared" si="38"/>
        <v>3</v>
      </c>
      <c r="Z85" s="2">
        <f t="shared" si="40"/>
        <v>-1.5274685211683035</v>
      </c>
      <c r="AA85" s="2">
        <v>10029</v>
      </c>
      <c r="AB85" s="2" t="e">
        <f t="shared" si="41"/>
        <v>#N/A</v>
      </c>
      <c r="AC85" s="2" t="e">
        <f t="shared" si="42"/>
        <v>#N/A</v>
      </c>
      <c r="AD85" s="2" t="e">
        <f t="shared" si="43"/>
        <v>#N/A</v>
      </c>
      <c r="AE85" s="2" t="e">
        <f t="shared" si="44"/>
        <v>#N/A</v>
      </c>
      <c r="AF85" s="2">
        <v>35898</v>
      </c>
      <c r="AG85" s="2">
        <v>22119</v>
      </c>
      <c r="AH85" t="s">
        <v>25</v>
      </c>
    </row>
    <row r="86" spans="1:34">
      <c r="A86" s="13">
        <f t="shared" si="47"/>
        <v>104</v>
      </c>
      <c r="B86" s="14">
        <f t="shared" si="46"/>
        <v>105</v>
      </c>
      <c r="C86">
        <v>8</v>
      </c>
      <c r="D86">
        <v>8</v>
      </c>
      <c r="E86">
        <v>6</v>
      </c>
      <c r="F86">
        <v>6</v>
      </c>
      <c r="G86">
        <v>4</v>
      </c>
      <c r="H86">
        <v>4</v>
      </c>
      <c r="I86">
        <v>11</v>
      </c>
      <c r="J86">
        <v>9</v>
      </c>
      <c r="K86">
        <v>5</v>
      </c>
      <c r="L86">
        <v>9</v>
      </c>
      <c r="M86">
        <v>5</v>
      </c>
      <c r="N86">
        <v>8</v>
      </c>
      <c r="S86" s="2">
        <f t="shared" si="34"/>
        <v>332</v>
      </c>
      <c r="T86" s="3">
        <f t="shared" si="45"/>
        <v>464.8</v>
      </c>
      <c r="U86" s="17">
        <f t="shared" si="35"/>
        <v>6.916666666666667</v>
      </c>
      <c r="V86" s="17">
        <f t="shared" si="48"/>
        <v>10.389090909090909</v>
      </c>
      <c r="W86" s="2">
        <f t="shared" si="36"/>
        <v>7</v>
      </c>
      <c r="X86" s="2">
        <f t="shared" si="37"/>
        <v>11</v>
      </c>
      <c r="Y86" s="2">
        <f t="shared" si="38"/>
        <v>4</v>
      </c>
      <c r="Z86" s="2">
        <f t="shared" si="40"/>
        <v>0.50640810163555272</v>
      </c>
      <c r="AA86" s="2">
        <v>10029</v>
      </c>
      <c r="AB86" s="2" t="e">
        <f t="shared" si="41"/>
        <v>#N/A</v>
      </c>
      <c r="AC86" s="2" t="e">
        <f t="shared" si="42"/>
        <v>#N/A</v>
      </c>
      <c r="AD86" s="2" t="e">
        <f t="shared" si="43"/>
        <v>#N/A</v>
      </c>
      <c r="AE86" s="2" t="e">
        <f t="shared" si="44"/>
        <v>#N/A</v>
      </c>
      <c r="AF86" s="2">
        <v>35898</v>
      </c>
      <c r="AG86" s="2">
        <v>22119</v>
      </c>
      <c r="AH86" t="s">
        <v>25</v>
      </c>
    </row>
    <row r="87" spans="1:34">
      <c r="A87" s="13">
        <f t="shared" si="47"/>
        <v>105</v>
      </c>
      <c r="B87" s="14">
        <f t="shared" si="46"/>
        <v>106</v>
      </c>
      <c r="C87">
        <v>12</v>
      </c>
      <c r="D87">
        <v>12</v>
      </c>
      <c r="E87">
        <v>3</v>
      </c>
      <c r="F87">
        <v>6</v>
      </c>
      <c r="G87">
        <v>11</v>
      </c>
      <c r="H87">
        <v>17</v>
      </c>
      <c r="I87">
        <v>5</v>
      </c>
      <c r="J87">
        <v>12</v>
      </c>
      <c r="K87">
        <v>9</v>
      </c>
      <c r="L87">
        <v>3</v>
      </c>
      <c r="M87">
        <v>8</v>
      </c>
      <c r="N87">
        <v>11</v>
      </c>
      <c r="S87" s="2">
        <f t="shared" si="34"/>
        <v>436</v>
      </c>
      <c r="T87" s="3">
        <f t="shared" si="45"/>
        <v>390.4</v>
      </c>
      <c r="U87" s="17">
        <f t="shared" si="35"/>
        <v>9.0833333333333339</v>
      </c>
      <c r="V87" s="17">
        <f t="shared" si="48"/>
        <v>8.6981818181818191</v>
      </c>
      <c r="W87" s="2">
        <f t="shared" si="36"/>
        <v>10</v>
      </c>
      <c r="X87" s="2">
        <f t="shared" si="37"/>
        <v>17</v>
      </c>
      <c r="Y87" s="2">
        <f t="shared" si="38"/>
        <v>3</v>
      </c>
      <c r="Z87" s="2">
        <f t="shared" si="40"/>
        <v>0.72000611273090498</v>
      </c>
      <c r="AA87" s="2">
        <v>10029</v>
      </c>
      <c r="AB87" s="2" t="e">
        <f t="shared" si="41"/>
        <v>#N/A</v>
      </c>
      <c r="AC87" s="2" t="e">
        <f t="shared" si="42"/>
        <v>#N/A</v>
      </c>
      <c r="AD87" s="2" t="e">
        <f t="shared" si="43"/>
        <v>#N/A</v>
      </c>
      <c r="AE87" s="2" t="e">
        <f t="shared" si="44"/>
        <v>#N/A</v>
      </c>
      <c r="AF87" s="2">
        <v>24167</v>
      </c>
      <c r="AG87" s="2">
        <v>13557</v>
      </c>
      <c r="AH87" t="s">
        <v>25</v>
      </c>
    </row>
    <row r="88" spans="1:34">
      <c r="A88" s="13">
        <f t="shared" si="47"/>
        <v>106</v>
      </c>
      <c r="B88" s="14">
        <f t="shared" si="46"/>
        <v>107</v>
      </c>
      <c r="C88">
        <v>7</v>
      </c>
      <c r="D88">
        <v>1</v>
      </c>
      <c r="E88">
        <v>4</v>
      </c>
      <c r="F88">
        <v>8</v>
      </c>
      <c r="G88">
        <v>9</v>
      </c>
      <c r="H88">
        <v>11</v>
      </c>
      <c r="I88">
        <v>5</v>
      </c>
      <c r="J88">
        <v>6</v>
      </c>
      <c r="K88">
        <v>6</v>
      </c>
      <c r="L88">
        <v>7</v>
      </c>
      <c r="S88" s="2">
        <f t="shared" si="34"/>
        <v>256</v>
      </c>
      <c r="T88" s="3">
        <f t="shared" si="45"/>
        <v>442.4</v>
      </c>
      <c r="U88" s="17">
        <f t="shared" si="35"/>
        <v>6.4</v>
      </c>
      <c r="V88" s="17">
        <f t="shared" si="48"/>
        <v>10.18</v>
      </c>
      <c r="W88" s="2">
        <f t="shared" si="36"/>
        <v>6.5</v>
      </c>
      <c r="X88" s="2">
        <f t="shared" si="37"/>
        <v>11</v>
      </c>
      <c r="Y88" s="2">
        <f t="shared" si="38"/>
        <v>1</v>
      </c>
      <c r="Z88" s="2">
        <f t="shared" si="40"/>
        <v>0.22941573387056163</v>
      </c>
      <c r="AA88" s="2">
        <v>10029</v>
      </c>
      <c r="AB88" s="2" t="e">
        <f t="shared" si="41"/>
        <v>#N/A</v>
      </c>
      <c r="AC88" s="2" t="e">
        <f t="shared" si="42"/>
        <v>#N/A</v>
      </c>
      <c r="AD88" s="2" t="e">
        <f t="shared" si="43"/>
        <v>#N/A</v>
      </c>
      <c r="AE88" s="2" t="e">
        <f t="shared" si="44"/>
        <v>#N/A</v>
      </c>
      <c r="AF88" s="2">
        <v>24167</v>
      </c>
      <c r="AG88" s="2">
        <v>13557</v>
      </c>
      <c r="AH88" t="s">
        <v>25</v>
      </c>
    </row>
    <row r="89" spans="1:34">
      <c r="A89" s="13">
        <f t="shared" si="47"/>
        <v>107</v>
      </c>
      <c r="B89" s="14">
        <f t="shared" si="46"/>
        <v>108</v>
      </c>
      <c r="C89">
        <v>11</v>
      </c>
      <c r="D89">
        <v>13</v>
      </c>
      <c r="E89">
        <v>11</v>
      </c>
      <c r="F89">
        <v>8</v>
      </c>
      <c r="G89">
        <v>11</v>
      </c>
      <c r="H89">
        <v>4</v>
      </c>
      <c r="I89">
        <v>17</v>
      </c>
      <c r="J89">
        <v>27</v>
      </c>
      <c r="K89">
        <v>15</v>
      </c>
      <c r="L89">
        <v>6</v>
      </c>
      <c r="M89">
        <v>9</v>
      </c>
      <c r="S89" s="2">
        <f t="shared" si="34"/>
        <v>528</v>
      </c>
      <c r="T89" s="3">
        <f t="shared" si="45"/>
        <v>550.4</v>
      </c>
      <c r="U89" s="17">
        <f t="shared" si="35"/>
        <v>12</v>
      </c>
      <c r="V89" s="17">
        <f t="shared" si="48"/>
        <v>13.156666666666666</v>
      </c>
      <c r="W89" s="2">
        <f t="shared" si="36"/>
        <v>11</v>
      </c>
      <c r="X89" s="2">
        <f t="shared" si="37"/>
        <v>27</v>
      </c>
      <c r="Y89" s="2">
        <f t="shared" si="38"/>
        <v>4</v>
      </c>
      <c r="Z89" s="2">
        <f t="shared" si="40"/>
        <v>-0.16837611310372241</v>
      </c>
      <c r="AA89" s="2">
        <v>10029</v>
      </c>
      <c r="AB89" s="2" t="e">
        <f t="shared" si="41"/>
        <v>#N/A</v>
      </c>
      <c r="AC89" s="2" t="e">
        <f t="shared" si="42"/>
        <v>#N/A</v>
      </c>
      <c r="AD89" s="2" t="e">
        <f t="shared" si="43"/>
        <v>#N/A</v>
      </c>
      <c r="AE89" s="2" t="e">
        <f t="shared" si="44"/>
        <v>#N/A</v>
      </c>
      <c r="AF89" s="2">
        <v>24167</v>
      </c>
      <c r="AG89" s="2">
        <v>13557</v>
      </c>
      <c r="AH89" t="s">
        <v>25</v>
      </c>
    </row>
    <row r="90" spans="1:34">
      <c r="A90" s="13">
        <f t="shared" si="47"/>
        <v>108</v>
      </c>
      <c r="B90" s="14">
        <f t="shared" si="46"/>
        <v>109</v>
      </c>
      <c r="C90">
        <v>17</v>
      </c>
      <c r="D90">
        <v>11</v>
      </c>
      <c r="E90">
        <v>15</v>
      </c>
      <c r="F90">
        <v>18</v>
      </c>
      <c r="G90">
        <v>13</v>
      </c>
      <c r="H90">
        <v>11</v>
      </c>
      <c r="I90">
        <v>22</v>
      </c>
      <c r="J90">
        <v>23</v>
      </c>
      <c r="K90">
        <v>23</v>
      </c>
      <c r="L90">
        <v>12</v>
      </c>
      <c r="S90" s="2">
        <f t="shared" si="34"/>
        <v>660</v>
      </c>
      <c r="T90" s="3">
        <f t="shared" si="45"/>
        <v>536.79999999999995</v>
      </c>
      <c r="U90" s="17">
        <f t="shared" ref="U90:U111" si="49">AVERAGE(C90:R90)</f>
        <v>16.5</v>
      </c>
      <c r="V90" s="17">
        <f t="shared" si="48"/>
        <v>13.012727272727272</v>
      </c>
      <c r="W90" s="2">
        <f t="shared" ref="W90:W111" si="50">MEDIAN(C90:R90)</f>
        <v>16</v>
      </c>
      <c r="X90" s="2">
        <f t="shared" ref="X90:X111" si="51">MAX(C90:R90)</f>
        <v>23</v>
      </c>
      <c r="Y90" s="2">
        <f t="shared" ref="Y90:Y111" si="52">MIN(C90:R90)</f>
        <v>11</v>
      </c>
      <c r="Z90" s="2">
        <f t="shared" si="40"/>
        <v>0.10846522890932808</v>
      </c>
      <c r="AA90" s="2">
        <v>10029</v>
      </c>
      <c r="AB90" s="2" t="e">
        <f t="shared" si="41"/>
        <v>#N/A</v>
      </c>
      <c r="AC90" s="2" t="e">
        <f t="shared" si="42"/>
        <v>#N/A</v>
      </c>
      <c r="AD90" s="2" t="e">
        <f t="shared" si="43"/>
        <v>#N/A</v>
      </c>
      <c r="AE90" s="2" t="e">
        <f t="shared" si="44"/>
        <v>#N/A</v>
      </c>
      <c r="AF90" s="2">
        <v>23051</v>
      </c>
      <c r="AG90" s="2">
        <v>12157</v>
      </c>
      <c r="AH90" t="s">
        <v>25</v>
      </c>
    </row>
    <row r="91" spans="1:34">
      <c r="A91" s="13">
        <f>A90+1</f>
        <v>109</v>
      </c>
      <c r="B91" s="14">
        <f t="shared" si="46"/>
        <v>110</v>
      </c>
      <c r="C91">
        <v>18</v>
      </c>
      <c r="D91">
        <v>22</v>
      </c>
      <c r="E91">
        <v>17</v>
      </c>
      <c r="F91">
        <v>22</v>
      </c>
      <c r="G91">
        <v>16</v>
      </c>
      <c r="H91">
        <v>16</v>
      </c>
      <c r="I91">
        <v>29</v>
      </c>
      <c r="J91">
        <v>28</v>
      </c>
      <c r="K91">
        <v>34</v>
      </c>
      <c r="L91">
        <v>16</v>
      </c>
      <c r="S91" s="2">
        <f t="shared" si="34"/>
        <v>872</v>
      </c>
      <c r="T91" s="3">
        <f t="shared" si="45"/>
        <v>617.6</v>
      </c>
      <c r="U91" s="17">
        <f t="shared" si="49"/>
        <v>21.8</v>
      </c>
      <c r="V91" s="17">
        <f t="shared" si="48"/>
        <v>14.732727272727271</v>
      </c>
      <c r="W91" s="2">
        <f t="shared" si="50"/>
        <v>20</v>
      </c>
      <c r="X91" s="2">
        <f t="shared" si="51"/>
        <v>34</v>
      </c>
      <c r="Y91" s="2">
        <f t="shared" si="52"/>
        <v>16</v>
      </c>
      <c r="Z91" s="2">
        <f t="shared" si="40"/>
        <v>-0.61839732715891349</v>
      </c>
      <c r="AA91" s="2">
        <v>10029</v>
      </c>
      <c r="AB91" s="2" t="e">
        <f t="shared" si="41"/>
        <v>#N/A</v>
      </c>
      <c r="AC91" s="2" t="e">
        <f t="shared" si="42"/>
        <v>#N/A</v>
      </c>
      <c r="AD91" s="2" t="e">
        <f t="shared" si="43"/>
        <v>#N/A</v>
      </c>
      <c r="AE91" s="2" t="e">
        <f t="shared" si="44"/>
        <v>#N/A</v>
      </c>
      <c r="AF91" s="2">
        <v>23051</v>
      </c>
      <c r="AG91" s="2">
        <v>12157</v>
      </c>
      <c r="AH91" t="s">
        <v>25</v>
      </c>
    </row>
    <row r="92" spans="1:34">
      <c r="A92" s="13">
        <f t="shared" ref="A92:A111" si="53">A91+1</f>
        <v>110</v>
      </c>
      <c r="B92" s="14">
        <f t="shared" ref="B92:B111" si="54">A92+1</f>
        <v>111</v>
      </c>
      <c r="C92">
        <v>24</v>
      </c>
      <c r="D92">
        <v>5</v>
      </c>
      <c r="E92">
        <v>3</v>
      </c>
      <c r="F92">
        <v>11</v>
      </c>
      <c r="G92">
        <v>7</v>
      </c>
      <c r="H92">
        <v>13</v>
      </c>
      <c r="I92">
        <v>8</v>
      </c>
      <c r="J92">
        <v>3</v>
      </c>
      <c r="K92">
        <v>2</v>
      </c>
      <c r="L92">
        <v>9</v>
      </c>
      <c r="M92">
        <v>7</v>
      </c>
      <c r="S92" s="2">
        <f t="shared" si="34"/>
        <v>368</v>
      </c>
      <c r="T92" s="3">
        <f t="shared" si="45"/>
        <v>591.20000000000005</v>
      </c>
      <c r="U92" s="17">
        <f t="shared" si="49"/>
        <v>8.3636363636363633</v>
      </c>
      <c r="V92" s="17">
        <f t="shared" si="48"/>
        <v>14.132727272727271</v>
      </c>
      <c r="W92" s="2">
        <f t="shared" si="50"/>
        <v>7</v>
      </c>
      <c r="X92" s="2">
        <f t="shared" si="51"/>
        <v>24</v>
      </c>
      <c r="Y92" s="2">
        <f t="shared" si="52"/>
        <v>2</v>
      </c>
      <c r="Z92" s="2">
        <f t="shared" si="40"/>
        <v>2.6377389901665009</v>
      </c>
      <c r="AA92" s="2">
        <v>10029</v>
      </c>
      <c r="AB92" s="2" t="e">
        <f t="shared" si="41"/>
        <v>#N/A</v>
      </c>
      <c r="AC92" s="2" t="e">
        <f t="shared" si="42"/>
        <v>#N/A</v>
      </c>
      <c r="AD92" s="2" t="e">
        <f t="shared" si="43"/>
        <v>#N/A</v>
      </c>
      <c r="AE92" s="2" t="e">
        <f t="shared" si="44"/>
        <v>#N/A</v>
      </c>
      <c r="AF92" s="2">
        <v>32303</v>
      </c>
      <c r="AG92" s="2">
        <v>31846</v>
      </c>
      <c r="AH92">
        <v>684500</v>
      </c>
    </row>
    <row r="93" spans="1:34">
      <c r="A93" s="13">
        <f t="shared" si="53"/>
        <v>111</v>
      </c>
      <c r="B93" s="14">
        <f t="shared" si="54"/>
        <v>112</v>
      </c>
      <c r="C93">
        <v>5</v>
      </c>
      <c r="D93">
        <v>24</v>
      </c>
      <c r="E93">
        <v>25</v>
      </c>
      <c r="F93">
        <v>18</v>
      </c>
      <c r="G93">
        <v>4</v>
      </c>
      <c r="H93">
        <v>3</v>
      </c>
      <c r="I93">
        <v>3</v>
      </c>
      <c r="J93">
        <v>17</v>
      </c>
      <c r="K93">
        <v>27</v>
      </c>
      <c r="L93">
        <v>17</v>
      </c>
      <c r="M93">
        <v>22</v>
      </c>
      <c r="S93" s="2">
        <f t="shared" si="34"/>
        <v>660</v>
      </c>
      <c r="T93" s="3">
        <f t="shared" si="45"/>
        <v>520.79999999999995</v>
      </c>
      <c r="U93" s="17">
        <f t="shared" si="49"/>
        <v>15</v>
      </c>
      <c r="V93" s="17">
        <f t="shared" si="48"/>
        <v>12.017342657342658</v>
      </c>
      <c r="W93" s="2">
        <f t="shared" si="50"/>
        <v>17</v>
      </c>
      <c r="X93" s="2">
        <f t="shared" si="51"/>
        <v>27</v>
      </c>
      <c r="Y93" s="2">
        <f t="shared" si="52"/>
        <v>3</v>
      </c>
      <c r="Z93" s="2">
        <f t="shared" si="40"/>
        <v>-1.1055415967851334</v>
      </c>
      <c r="AA93" s="2">
        <v>10029</v>
      </c>
      <c r="AB93" s="2" t="e">
        <f t="shared" si="41"/>
        <v>#N/A</v>
      </c>
      <c r="AC93" s="2" t="e">
        <f t="shared" si="42"/>
        <v>#N/A</v>
      </c>
      <c r="AD93" s="2" t="e">
        <f t="shared" si="43"/>
        <v>#N/A</v>
      </c>
      <c r="AE93" s="2" t="e">
        <f t="shared" si="44"/>
        <v>#N/A</v>
      </c>
      <c r="AF93" s="2">
        <v>32303</v>
      </c>
      <c r="AG93" s="2">
        <v>31846</v>
      </c>
      <c r="AH93">
        <v>684500</v>
      </c>
    </row>
    <row r="94" spans="1:34">
      <c r="A94" s="13">
        <f t="shared" si="53"/>
        <v>112</v>
      </c>
      <c r="B94" s="14">
        <f t="shared" si="54"/>
        <v>113</v>
      </c>
      <c r="C94">
        <v>13</v>
      </c>
      <c r="D94">
        <v>7</v>
      </c>
      <c r="E94">
        <v>6</v>
      </c>
      <c r="F94">
        <v>11</v>
      </c>
      <c r="G94">
        <v>14</v>
      </c>
      <c r="H94">
        <v>8</v>
      </c>
      <c r="I94">
        <v>5</v>
      </c>
      <c r="J94">
        <v>10</v>
      </c>
      <c r="K94">
        <v>13</v>
      </c>
      <c r="L94">
        <v>3</v>
      </c>
      <c r="M94">
        <v>9</v>
      </c>
      <c r="S94" s="2">
        <f t="shared" si="34"/>
        <v>396</v>
      </c>
      <c r="T94" s="3">
        <f t="shared" si="45"/>
        <v>441.6</v>
      </c>
      <c r="U94" s="17">
        <f t="shared" si="49"/>
        <v>9</v>
      </c>
      <c r="V94" s="17">
        <f t="shared" si="48"/>
        <v>9.4881118881118862</v>
      </c>
      <c r="W94" s="2">
        <f t="shared" si="50"/>
        <v>9</v>
      </c>
      <c r="X94" s="2">
        <f t="shared" si="51"/>
        <v>14</v>
      </c>
      <c r="Y94" s="2">
        <f t="shared" si="52"/>
        <v>3</v>
      </c>
      <c r="Z94" s="2">
        <f t="shared" si="40"/>
        <v>1.1726039399558574</v>
      </c>
      <c r="AA94" s="2">
        <v>10029</v>
      </c>
      <c r="AB94" s="2" t="e">
        <f t="shared" si="41"/>
        <v>#N/A</v>
      </c>
      <c r="AC94" s="2" t="e">
        <f t="shared" si="42"/>
        <v>#N/A</v>
      </c>
      <c r="AD94" s="2" t="e">
        <f t="shared" si="43"/>
        <v>#N/A</v>
      </c>
      <c r="AE94" s="2" t="e">
        <f t="shared" si="44"/>
        <v>#N/A</v>
      </c>
      <c r="AF94" s="2">
        <v>20365</v>
      </c>
      <c r="AG94" s="2">
        <v>25688</v>
      </c>
      <c r="AH94" t="s">
        <v>25</v>
      </c>
    </row>
    <row r="95" spans="1:34">
      <c r="A95" s="13">
        <f t="shared" si="53"/>
        <v>113</v>
      </c>
      <c r="B95" s="14">
        <f t="shared" si="54"/>
        <v>114</v>
      </c>
      <c r="C95">
        <v>6</v>
      </c>
      <c r="D95">
        <v>4</v>
      </c>
      <c r="E95">
        <v>7</v>
      </c>
      <c r="F95">
        <v>6</v>
      </c>
      <c r="G95">
        <v>7</v>
      </c>
      <c r="H95">
        <v>1</v>
      </c>
      <c r="I95">
        <v>3</v>
      </c>
      <c r="J95">
        <v>2</v>
      </c>
      <c r="K95">
        <v>9</v>
      </c>
      <c r="L95">
        <v>5</v>
      </c>
      <c r="M95">
        <v>12</v>
      </c>
      <c r="N95">
        <v>6</v>
      </c>
      <c r="O95">
        <v>9</v>
      </c>
      <c r="S95" s="2">
        <f t="shared" si="34"/>
        <v>308</v>
      </c>
      <c r="T95" s="3">
        <f t="shared" si="45"/>
        <v>554.4</v>
      </c>
      <c r="U95" s="17">
        <f t="shared" si="49"/>
        <v>5.9230769230769234</v>
      </c>
      <c r="V95" s="17">
        <f t="shared" si="48"/>
        <v>12.051748251748254</v>
      </c>
      <c r="W95" s="2">
        <f t="shared" si="50"/>
        <v>6</v>
      </c>
      <c r="X95" s="2">
        <f t="shared" si="51"/>
        <v>12</v>
      </c>
      <c r="Y95" s="2">
        <f t="shared" si="52"/>
        <v>1</v>
      </c>
      <c r="Z95" s="2">
        <f t="shared" si="40"/>
        <v>2.6334032657486073E-2</v>
      </c>
      <c r="AA95" s="2">
        <v>10029</v>
      </c>
      <c r="AB95" s="2" t="e">
        <f t="shared" si="41"/>
        <v>#N/A</v>
      </c>
      <c r="AC95" s="2" t="e">
        <f t="shared" si="42"/>
        <v>#N/A</v>
      </c>
      <c r="AD95" s="2" t="e">
        <f t="shared" si="43"/>
        <v>#N/A</v>
      </c>
      <c r="AE95" s="2" t="e">
        <f t="shared" si="44"/>
        <v>#N/A</v>
      </c>
      <c r="AF95" s="2">
        <v>20365</v>
      </c>
      <c r="AG95" s="2">
        <v>25688</v>
      </c>
      <c r="AH95" t="s">
        <v>25</v>
      </c>
    </row>
    <row r="96" spans="1:34">
      <c r="A96" s="13">
        <f t="shared" si="53"/>
        <v>114</v>
      </c>
      <c r="B96" s="14">
        <f t="shared" si="54"/>
        <v>115</v>
      </c>
      <c r="C96">
        <v>5</v>
      </c>
      <c r="D96">
        <v>6</v>
      </c>
      <c r="E96">
        <v>5</v>
      </c>
      <c r="F96">
        <v>11</v>
      </c>
      <c r="G96">
        <v>10</v>
      </c>
      <c r="H96">
        <v>12</v>
      </c>
      <c r="I96">
        <v>11</v>
      </c>
      <c r="J96">
        <v>6</v>
      </c>
      <c r="K96">
        <v>5</v>
      </c>
      <c r="L96">
        <v>15</v>
      </c>
      <c r="M96">
        <v>9</v>
      </c>
      <c r="N96">
        <v>16</v>
      </c>
      <c r="O96">
        <v>8</v>
      </c>
      <c r="S96" s="2">
        <f t="shared" si="34"/>
        <v>476</v>
      </c>
      <c r="T96" s="3">
        <f t="shared" si="45"/>
        <v>678.4</v>
      </c>
      <c r="U96" s="17">
        <f t="shared" si="49"/>
        <v>9.1538461538461533</v>
      </c>
      <c r="V96" s="17">
        <f t="shared" si="48"/>
        <v>14.869930069930069</v>
      </c>
      <c r="W96" s="2">
        <f t="shared" si="50"/>
        <v>9</v>
      </c>
      <c r="X96" s="2">
        <f t="shared" si="51"/>
        <v>16</v>
      </c>
      <c r="Y96" s="2">
        <f t="shared" si="52"/>
        <v>5</v>
      </c>
      <c r="Z96" s="2">
        <f t="shared" si="40"/>
        <v>-1.149717139717386</v>
      </c>
      <c r="AA96" s="2">
        <v>10029</v>
      </c>
      <c r="AB96" s="2" t="e">
        <f t="shared" si="41"/>
        <v>#N/A</v>
      </c>
      <c r="AC96" s="2" t="e">
        <f t="shared" si="42"/>
        <v>#N/A</v>
      </c>
      <c r="AD96" s="2" t="e">
        <f t="shared" si="43"/>
        <v>#N/A</v>
      </c>
      <c r="AE96" s="2" t="e">
        <f t="shared" si="44"/>
        <v>#N/A</v>
      </c>
      <c r="AF96" s="2">
        <v>20365</v>
      </c>
      <c r="AG96" s="2">
        <v>25688</v>
      </c>
      <c r="AH96" t="s">
        <v>25</v>
      </c>
    </row>
    <row r="97" spans="1:34">
      <c r="A97" s="13">
        <f t="shared" si="53"/>
        <v>115</v>
      </c>
      <c r="B97" s="14">
        <f t="shared" si="54"/>
        <v>116</v>
      </c>
      <c r="C97">
        <v>20</v>
      </c>
      <c r="D97">
        <v>27</v>
      </c>
      <c r="E97">
        <v>30</v>
      </c>
      <c r="F97">
        <v>29</v>
      </c>
      <c r="G97">
        <v>16</v>
      </c>
      <c r="H97">
        <v>9</v>
      </c>
      <c r="I97">
        <v>5</v>
      </c>
      <c r="J97">
        <v>9</v>
      </c>
      <c r="K97">
        <v>21</v>
      </c>
      <c r="L97">
        <v>11</v>
      </c>
      <c r="M97">
        <v>56</v>
      </c>
      <c r="S97" s="2">
        <f t="shared" si="34"/>
        <v>932</v>
      </c>
      <c r="T97" s="3">
        <f t="shared" si="45"/>
        <v>697.6</v>
      </c>
      <c r="U97" s="17">
        <f t="shared" si="49"/>
        <v>21.181818181818183</v>
      </c>
      <c r="V97" s="17">
        <f t="shared" si="48"/>
        <v>15.529930069930069</v>
      </c>
      <c r="W97" s="2">
        <f t="shared" si="50"/>
        <v>20</v>
      </c>
      <c r="X97" s="2">
        <f t="shared" si="51"/>
        <v>56</v>
      </c>
      <c r="Y97" s="2">
        <f t="shared" si="52"/>
        <v>5</v>
      </c>
      <c r="Z97" s="2">
        <f t="shared" si="40"/>
        <v>-8.6034249466648102E-2</v>
      </c>
      <c r="AA97" s="2">
        <v>10029</v>
      </c>
      <c r="AB97" s="2" t="e">
        <f t="shared" si="41"/>
        <v>#N/A</v>
      </c>
      <c r="AC97" s="2" t="e">
        <f t="shared" si="42"/>
        <v>#N/A</v>
      </c>
      <c r="AD97" s="2" t="e">
        <f t="shared" si="43"/>
        <v>#N/A</v>
      </c>
      <c r="AE97" s="2" t="e">
        <f t="shared" si="44"/>
        <v>#N/A</v>
      </c>
      <c r="AF97" s="2">
        <v>44474</v>
      </c>
      <c r="AG97" s="2">
        <v>31232</v>
      </c>
      <c r="AH97" t="s">
        <v>25</v>
      </c>
    </row>
    <row r="98" spans="1:34">
      <c r="A98" s="13">
        <f t="shared" si="53"/>
        <v>116</v>
      </c>
      <c r="B98" s="14">
        <f t="shared" si="54"/>
        <v>117</v>
      </c>
      <c r="C98">
        <v>26</v>
      </c>
      <c r="D98">
        <v>25</v>
      </c>
      <c r="E98">
        <v>31</v>
      </c>
      <c r="F98">
        <v>28</v>
      </c>
      <c r="G98">
        <v>34</v>
      </c>
      <c r="H98">
        <v>37</v>
      </c>
      <c r="I98">
        <v>33</v>
      </c>
      <c r="J98">
        <v>26</v>
      </c>
      <c r="K98">
        <v>21</v>
      </c>
      <c r="L98">
        <v>27</v>
      </c>
      <c r="M98">
        <v>32</v>
      </c>
      <c r="S98" s="2">
        <f t="shared" ref="S98:S129" si="55">SUM(C98:R98)*4</f>
        <v>1280</v>
      </c>
      <c r="T98" s="3">
        <f t="shared" si="45"/>
        <v>720</v>
      </c>
      <c r="U98" s="17">
        <f t="shared" si="49"/>
        <v>29.09090909090909</v>
      </c>
      <c r="V98" s="17">
        <f t="shared" si="48"/>
        <v>16.254405594405593</v>
      </c>
      <c r="W98" s="2">
        <f t="shared" si="50"/>
        <v>28</v>
      </c>
      <c r="X98" s="2">
        <f t="shared" si="51"/>
        <v>37</v>
      </c>
      <c r="Y98" s="2">
        <f t="shared" si="52"/>
        <v>21</v>
      </c>
      <c r="Z98" s="2">
        <f t="shared" si="40"/>
        <v>-0.6897247020435423</v>
      </c>
      <c r="AA98" s="2">
        <v>10029</v>
      </c>
      <c r="AB98" s="2" t="e">
        <f t="shared" si="41"/>
        <v>#N/A</v>
      </c>
      <c r="AC98" s="2" t="e">
        <f t="shared" si="42"/>
        <v>#N/A</v>
      </c>
      <c r="AD98" s="2" t="e">
        <f t="shared" si="43"/>
        <v>#N/A</v>
      </c>
      <c r="AE98" s="2" t="e">
        <f t="shared" si="44"/>
        <v>#N/A</v>
      </c>
      <c r="AF98" s="2">
        <v>44474</v>
      </c>
      <c r="AG98" s="2">
        <v>31232</v>
      </c>
      <c r="AH98" t="s">
        <v>25</v>
      </c>
    </row>
    <row r="99" spans="1:34">
      <c r="A99" s="13">
        <f t="shared" si="53"/>
        <v>117</v>
      </c>
      <c r="B99" s="14">
        <f t="shared" si="54"/>
        <v>118</v>
      </c>
      <c r="C99">
        <v>42</v>
      </c>
      <c r="D99">
        <v>36</v>
      </c>
      <c r="E99">
        <v>7</v>
      </c>
      <c r="F99">
        <v>4</v>
      </c>
      <c r="G99">
        <v>5</v>
      </c>
      <c r="H99">
        <v>6</v>
      </c>
      <c r="I99">
        <v>10</v>
      </c>
      <c r="J99">
        <v>7</v>
      </c>
      <c r="K99">
        <v>3</v>
      </c>
      <c r="L99">
        <v>3</v>
      </c>
      <c r="S99" s="2">
        <f t="shared" si="55"/>
        <v>492</v>
      </c>
      <c r="T99" s="3">
        <f t="shared" si="45"/>
        <v>786.4</v>
      </c>
      <c r="U99" s="17">
        <f t="shared" si="49"/>
        <v>12.3</v>
      </c>
      <c r="V99" s="17">
        <f t="shared" si="48"/>
        <v>18.463636363636365</v>
      </c>
      <c r="W99" s="2">
        <f t="shared" si="50"/>
        <v>6.5</v>
      </c>
      <c r="X99" s="2">
        <f t="shared" si="51"/>
        <v>42</v>
      </c>
      <c r="Y99" s="2">
        <f t="shared" si="52"/>
        <v>3</v>
      </c>
      <c r="Z99" s="2">
        <f t="shared" si="40"/>
        <v>2.1894535536880899</v>
      </c>
      <c r="AA99" s="2">
        <v>10035</v>
      </c>
      <c r="AB99" s="2" t="e">
        <f t="shared" si="41"/>
        <v>#N/A</v>
      </c>
      <c r="AC99" s="2" t="e">
        <f t="shared" si="42"/>
        <v>#N/A</v>
      </c>
      <c r="AD99" s="2" t="e">
        <f t="shared" si="43"/>
        <v>#N/A</v>
      </c>
      <c r="AE99" s="2" t="e">
        <f t="shared" si="44"/>
        <v>#N/A</v>
      </c>
      <c r="AF99" s="2">
        <v>16539</v>
      </c>
      <c r="AG99" s="2">
        <v>17013</v>
      </c>
      <c r="AH99" t="s">
        <v>25</v>
      </c>
    </row>
    <row r="100" spans="1:34">
      <c r="A100" s="13">
        <f t="shared" si="53"/>
        <v>118</v>
      </c>
      <c r="B100" s="14">
        <f t="shared" si="54"/>
        <v>119</v>
      </c>
      <c r="C100">
        <v>8</v>
      </c>
      <c r="D100">
        <v>9</v>
      </c>
      <c r="E100">
        <v>10</v>
      </c>
      <c r="F100">
        <v>14</v>
      </c>
      <c r="G100">
        <v>7</v>
      </c>
      <c r="H100">
        <v>10</v>
      </c>
      <c r="I100">
        <v>8</v>
      </c>
      <c r="J100">
        <v>8</v>
      </c>
      <c r="K100">
        <v>10</v>
      </c>
      <c r="L100">
        <v>9</v>
      </c>
      <c r="M100">
        <v>12</v>
      </c>
      <c r="S100" s="2">
        <f t="shared" si="55"/>
        <v>420</v>
      </c>
      <c r="T100" s="3">
        <f t="shared" si="45"/>
        <v>684.8</v>
      </c>
      <c r="U100" s="17">
        <f t="shared" si="49"/>
        <v>9.545454545454545</v>
      </c>
      <c r="V100" s="17">
        <f t="shared" si="48"/>
        <v>16.347272727272728</v>
      </c>
      <c r="W100" s="2">
        <f t="shared" si="50"/>
        <v>9</v>
      </c>
      <c r="X100" s="2">
        <f t="shared" si="51"/>
        <v>14</v>
      </c>
      <c r="Y100" s="2">
        <f t="shared" si="52"/>
        <v>7</v>
      </c>
      <c r="Z100" s="2">
        <f t="shared" si="40"/>
        <v>-0.80317450514460764</v>
      </c>
      <c r="AA100" s="2">
        <v>10035</v>
      </c>
      <c r="AB100" s="2" t="e">
        <f t="shared" si="41"/>
        <v>#N/A</v>
      </c>
      <c r="AC100" s="2" t="e">
        <f t="shared" si="42"/>
        <v>#N/A</v>
      </c>
      <c r="AD100" s="2" t="e">
        <f t="shared" si="43"/>
        <v>#N/A</v>
      </c>
      <c r="AE100" s="2" t="e">
        <f t="shared" si="44"/>
        <v>#N/A</v>
      </c>
      <c r="AF100" s="2">
        <v>16539</v>
      </c>
      <c r="AG100" s="2">
        <v>17013</v>
      </c>
      <c r="AH100" t="s">
        <v>25</v>
      </c>
    </row>
    <row r="101" spans="1:34">
      <c r="A101" s="13">
        <f t="shared" si="53"/>
        <v>119</v>
      </c>
      <c r="B101" s="14">
        <f t="shared" si="54"/>
        <v>120</v>
      </c>
      <c r="C101">
        <v>24</v>
      </c>
      <c r="D101">
        <v>28</v>
      </c>
      <c r="E101">
        <v>18</v>
      </c>
      <c r="F101">
        <v>10</v>
      </c>
      <c r="G101">
        <v>34</v>
      </c>
      <c r="H101">
        <v>35</v>
      </c>
      <c r="I101">
        <v>13</v>
      </c>
      <c r="J101">
        <v>10</v>
      </c>
      <c r="K101">
        <v>14</v>
      </c>
      <c r="L101">
        <v>16</v>
      </c>
      <c r="S101" s="2">
        <f t="shared" si="55"/>
        <v>808</v>
      </c>
      <c r="T101" s="3">
        <f t="shared" si="45"/>
        <v>496</v>
      </c>
      <c r="U101" s="17">
        <f t="shared" si="49"/>
        <v>20.2</v>
      </c>
      <c r="V101" s="17">
        <f t="shared" si="48"/>
        <v>12.056363636363637</v>
      </c>
      <c r="W101" s="2">
        <f t="shared" si="50"/>
        <v>17</v>
      </c>
      <c r="X101" s="2">
        <f t="shared" si="51"/>
        <v>35</v>
      </c>
      <c r="Y101" s="2">
        <f t="shared" si="52"/>
        <v>10</v>
      </c>
      <c r="Z101" s="2">
        <f t="shared" si="40"/>
        <v>0.42337369193050717</v>
      </c>
      <c r="AA101" s="2">
        <v>10035</v>
      </c>
      <c r="AB101" s="2" t="e">
        <f t="shared" si="41"/>
        <v>#N/A</v>
      </c>
      <c r="AC101" s="2" t="e">
        <f t="shared" si="42"/>
        <v>#N/A</v>
      </c>
      <c r="AD101" s="2" t="e">
        <f t="shared" si="43"/>
        <v>#N/A</v>
      </c>
      <c r="AE101" s="2" t="e">
        <f t="shared" si="44"/>
        <v>#N/A</v>
      </c>
      <c r="AF101" s="2">
        <v>14671</v>
      </c>
      <c r="AG101" s="2">
        <v>23311</v>
      </c>
      <c r="AH101" t="s">
        <v>25</v>
      </c>
    </row>
    <row r="102" spans="1:34">
      <c r="A102" s="13">
        <f t="shared" si="53"/>
        <v>120</v>
      </c>
      <c r="B102" s="14">
        <f t="shared" si="54"/>
        <v>121</v>
      </c>
      <c r="C102">
        <v>7</v>
      </c>
      <c r="D102">
        <v>16</v>
      </c>
      <c r="E102">
        <v>10</v>
      </c>
      <c r="F102">
        <v>9</v>
      </c>
      <c r="G102">
        <v>4</v>
      </c>
      <c r="H102">
        <v>4</v>
      </c>
      <c r="I102">
        <v>15</v>
      </c>
      <c r="J102">
        <v>19</v>
      </c>
      <c r="K102">
        <v>14</v>
      </c>
      <c r="L102">
        <v>8</v>
      </c>
      <c r="S102" s="2">
        <f t="shared" si="55"/>
        <v>424</v>
      </c>
      <c r="T102" s="3">
        <f t="shared" si="45"/>
        <v>586.4</v>
      </c>
      <c r="U102" s="17">
        <f t="shared" si="49"/>
        <v>10.6</v>
      </c>
      <c r="V102" s="17">
        <f t="shared" si="48"/>
        <v>13.887272727272727</v>
      </c>
      <c r="W102" s="2">
        <f t="shared" si="50"/>
        <v>9.5</v>
      </c>
      <c r="X102" s="2">
        <f t="shared" si="51"/>
        <v>19</v>
      </c>
      <c r="Y102" s="2">
        <f t="shared" si="52"/>
        <v>4</v>
      </c>
      <c r="Z102" s="2">
        <f t="shared" si="40"/>
        <v>-0.73423531480320381</v>
      </c>
      <c r="AA102" s="2">
        <v>10035</v>
      </c>
      <c r="AB102" s="2" t="e">
        <f t="shared" si="41"/>
        <v>#N/A</v>
      </c>
      <c r="AC102" s="2" t="e">
        <f t="shared" si="42"/>
        <v>#N/A</v>
      </c>
      <c r="AD102" s="2" t="e">
        <f t="shared" si="43"/>
        <v>#N/A</v>
      </c>
      <c r="AE102" s="2" t="e">
        <f t="shared" si="44"/>
        <v>#N/A</v>
      </c>
      <c r="AF102" s="2">
        <v>14671</v>
      </c>
      <c r="AG102" s="2">
        <v>23311</v>
      </c>
      <c r="AH102" t="s">
        <v>25</v>
      </c>
    </row>
    <row r="103" spans="1:34">
      <c r="A103" s="13">
        <f t="shared" si="53"/>
        <v>121</v>
      </c>
      <c r="B103" s="14">
        <f t="shared" si="54"/>
        <v>122</v>
      </c>
      <c r="C103">
        <v>3</v>
      </c>
      <c r="D103">
        <v>5</v>
      </c>
      <c r="E103">
        <v>6</v>
      </c>
      <c r="F103">
        <v>2</v>
      </c>
      <c r="G103">
        <v>5</v>
      </c>
      <c r="H103">
        <v>5</v>
      </c>
      <c r="I103">
        <v>4</v>
      </c>
      <c r="J103">
        <v>13</v>
      </c>
      <c r="K103">
        <v>17</v>
      </c>
      <c r="L103">
        <v>10</v>
      </c>
      <c r="M103">
        <v>14</v>
      </c>
      <c r="S103" s="2">
        <f t="shared" si="55"/>
        <v>336</v>
      </c>
      <c r="T103" s="3">
        <f t="shared" si="45"/>
        <v>570.4</v>
      </c>
      <c r="U103" s="17">
        <f t="shared" si="49"/>
        <v>7.6363636363636367</v>
      </c>
      <c r="V103" s="17">
        <f t="shared" si="48"/>
        <v>13.523636363636365</v>
      </c>
      <c r="W103" s="2">
        <f t="shared" si="50"/>
        <v>5</v>
      </c>
      <c r="X103" s="2">
        <f t="shared" si="51"/>
        <v>17</v>
      </c>
      <c r="Y103" s="2">
        <f t="shared" si="52"/>
        <v>2</v>
      </c>
      <c r="Z103" s="2">
        <f t="shared" si="40"/>
        <v>-0.9676182600551857</v>
      </c>
      <c r="AA103" s="2">
        <v>10035</v>
      </c>
      <c r="AB103" s="2" t="e">
        <f t="shared" si="41"/>
        <v>#N/A</v>
      </c>
      <c r="AC103" s="2" t="e">
        <f t="shared" si="42"/>
        <v>#N/A</v>
      </c>
      <c r="AD103" s="2" t="e">
        <f t="shared" si="43"/>
        <v>#N/A</v>
      </c>
      <c r="AE103" s="2" t="e">
        <f t="shared" si="44"/>
        <v>#N/A</v>
      </c>
      <c r="AF103" s="2">
        <v>17262</v>
      </c>
      <c r="AG103" s="2">
        <v>9048</v>
      </c>
      <c r="AH103" t="s">
        <v>25</v>
      </c>
    </row>
    <row r="104" spans="1:34">
      <c r="A104" s="13">
        <f t="shared" si="53"/>
        <v>122</v>
      </c>
      <c r="B104" s="14">
        <f t="shared" si="54"/>
        <v>123</v>
      </c>
      <c r="C104">
        <v>15</v>
      </c>
      <c r="D104">
        <v>16</v>
      </c>
      <c r="E104">
        <v>8</v>
      </c>
      <c r="F104">
        <v>12</v>
      </c>
      <c r="G104">
        <v>4</v>
      </c>
      <c r="H104">
        <v>48</v>
      </c>
      <c r="I104">
        <v>30</v>
      </c>
      <c r="J104">
        <v>25</v>
      </c>
      <c r="K104">
        <v>32</v>
      </c>
      <c r="L104">
        <v>24</v>
      </c>
      <c r="M104">
        <v>22</v>
      </c>
      <c r="S104" s="2">
        <f t="shared" si="55"/>
        <v>944</v>
      </c>
      <c r="T104" s="3">
        <f t="shared" si="45"/>
        <v>773.6</v>
      </c>
      <c r="U104" s="17">
        <f t="shared" si="49"/>
        <v>21.454545454545453</v>
      </c>
      <c r="V104" s="17">
        <f t="shared" si="48"/>
        <v>17.083636363636362</v>
      </c>
      <c r="W104" s="2">
        <f t="shared" si="50"/>
        <v>22</v>
      </c>
      <c r="X104" s="2">
        <f t="shared" si="51"/>
        <v>48</v>
      </c>
      <c r="Y104" s="2">
        <f t="shared" si="52"/>
        <v>4</v>
      </c>
      <c r="Z104" s="2">
        <f t="shared" si="40"/>
        <v>-0.54291882144994585</v>
      </c>
      <c r="AA104" s="2">
        <v>10035</v>
      </c>
      <c r="AB104" s="2" t="e">
        <f t="shared" si="41"/>
        <v>#N/A</v>
      </c>
      <c r="AC104" s="2" t="e">
        <f t="shared" si="42"/>
        <v>#N/A</v>
      </c>
      <c r="AD104" s="2" t="e">
        <f t="shared" si="43"/>
        <v>#N/A</v>
      </c>
      <c r="AE104" s="2" t="e">
        <f t="shared" si="44"/>
        <v>#N/A</v>
      </c>
      <c r="AF104" s="2">
        <v>17262</v>
      </c>
      <c r="AG104" s="2">
        <v>9048</v>
      </c>
      <c r="AH104" t="s">
        <v>25</v>
      </c>
    </row>
    <row r="105" spans="1:34">
      <c r="A105" s="13">
        <f t="shared" si="53"/>
        <v>123</v>
      </c>
      <c r="B105" s="14">
        <f t="shared" si="54"/>
        <v>124</v>
      </c>
      <c r="C105">
        <v>5</v>
      </c>
      <c r="D105">
        <v>5</v>
      </c>
      <c r="E105">
        <v>5</v>
      </c>
      <c r="F105">
        <v>7</v>
      </c>
      <c r="G105">
        <v>2</v>
      </c>
      <c r="H105">
        <v>4</v>
      </c>
      <c r="I105">
        <v>11</v>
      </c>
      <c r="J105">
        <v>11</v>
      </c>
      <c r="K105">
        <v>16</v>
      </c>
      <c r="L105">
        <v>7</v>
      </c>
      <c r="M105">
        <v>12</v>
      </c>
      <c r="S105" s="2">
        <f t="shared" si="55"/>
        <v>340</v>
      </c>
      <c r="T105" s="3">
        <f t="shared" si="45"/>
        <v>1051.2</v>
      </c>
      <c r="U105" s="17">
        <f t="shared" si="49"/>
        <v>7.7272727272727275</v>
      </c>
      <c r="V105" s="17">
        <f t="shared" si="48"/>
        <v>22.513636363636362</v>
      </c>
      <c r="W105" s="2">
        <f t="shared" si="50"/>
        <v>7</v>
      </c>
      <c r="X105" s="2">
        <f t="shared" si="51"/>
        <v>16</v>
      </c>
      <c r="Y105" s="2">
        <f t="shared" si="52"/>
        <v>2</v>
      </c>
      <c r="Z105" s="2">
        <f t="shared" si="40"/>
        <v>-0.67763092717893836</v>
      </c>
      <c r="AA105" s="2">
        <v>10035</v>
      </c>
      <c r="AB105" s="2" t="e">
        <f t="shared" si="41"/>
        <v>#N/A</v>
      </c>
      <c r="AC105" s="2" t="e">
        <f t="shared" si="42"/>
        <v>#N/A</v>
      </c>
      <c r="AD105" s="2" t="e">
        <f t="shared" si="43"/>
        <v>#N/A</v>
      </c>
      <c r="AE105" s="2" t="e">
        <f t="shared" si="44"/>
        <v>#N/A</v>
      </c>
      <c r="AF105" s="2">
        <v>21375</v>
      </c>
      <c r="AG105" s="2">
        <v>16582</v>
      </c>
      <c r="AH105" t="s">
        <v>25</v>
      </c>
    </row>
    <row r="106" spans="1:34">
      <c r="A106" s="13">
        <f t="shared" si="53"/>
        <v>124</v>
      </c>
      <c r="B106" s="14">
        <f t="shared" si="54"/>
        <v>125</v>
      </c>
      <c r="C106">
        <v>24</v>
      </c>
      <c r="D106">
        <v>34</v>
      </c>
      <c r="E106">
        <v>38</v>
      </c>
      <c r="F106">
        <v>41</v>
      </c>
      <c r="G106">
        <v>27</v>
      </c>
      <c r="H106">
        <v>16</v>
      </c>
      <c r="I106">
        <v>30</v>
      </c>
      <c r="J106">
        <v>54</v>
      </c>
      <c r="K106">
        <v>27</v>
      </c>
      <c r="L106">
        <v>44</v>
      </c>
      <c r="M106">
        <v>55</v>
      </c>
      <c r="N106">
        <v>66</v>
      </c>
      <c r="S106" s="2">
        <f t="shared" si="55"/>
        <v>1824</v>
      </c>
      <c r="T106" s="3">
        <f t="shared" si="45"/>
        <v>1128.8</v>
      </c>
      <c r="U106" s="17">
        <f t="shared" si="49"/>
        <v>38</v>
      </c>
      <c r="V106" s="17">
        <f t="shared" si="48"/>
        <v>24.003030303030304</v>
      </c>
      <c r="W106" s="2">
        <f t="shared" si="50"/>
        <v>36</v>
      </c>
      <c r="X106" s="2">
        <f t="shared" si="51"/>
        <v>66</v>
      </c>
      <c r="Y106" s="2">
        <f t="shared" si="52"/>
        <v>16</v>
      </c>
      <c r="Z106" s="2">
        <f t="shared" si="40"/>
        <v>-0.9949366763261821</v>
      </c>
      <c r="AA106" s="2">
        <v>10035</v>
      </c>
      <c r="AB106" s="2" t="e">
        <f t="shared" si="41"/>
        <v>#N/A</v>
      </c>
      <c r="AC106" s="2" t="e">
        <f t="shared" si="42"/>
        <v>#N/A</v>
      </c>
      <c r="AD106" s="2" t="e">
        <f t="shared" si="43"/>
        <v>#N/A</v>
      </c>
      <c r="AE106" s="2" t="e">
        <f t="shared" si="44"/>
        <v>#N/A</v>
      </c>
      <c r="AF106" s="2">
        <v>21375</v>
      </c>
      <c r="AG106" s="2">
        <v>16582</v>
      </c>
      <c r="AH106" t="s">
        <v>25</v>
      </c>
    </row>
    <row r="107" spans="1:34">
      <c r="A107" s="13">
        <f t="shared" si="53"/>
        <v>125</v>
      </c>
      <c r="B107" s="14">
        <f t="shared" si="54"/>
        <v>126</v>
      </c>
      <c r="C107">
        <v>27</v>
      </c>
      <c r="D107">
        <v>64</v>
      </c>
      <c r="E107">
        <v>61</v>
      </c>
      <c r="F107">
        <v>35</v>
      </c>
      <c r="G107">
        <v>33</v>
      </c>
      <c r="H107">
        <v>41</v>
      </c>
      <c r="I107">
        <v>43</v>
      </c>
      <c r="J107">
        <v>31</v>
      </c>
      <c r="K107">
        <v>28</v>
      </c>
      <c r="L107">
        <v>28</v>
      </c>
      <c r="M107">
        <v>37</v>
      </c>
      <c r="N107">
        <v>25</v>
      </c>
      <c r="S107" s="2">
        <f t="shared" si="55"/>
        <v>1812</v>
      </c>
      <c r="T107" s="3">
        <f t="shared" si="45"/>
        <v>1024.8</v>
      </c>
      <c r="U107" s="17">
        <f t="shared" si="49"/>
        <v>37.75</v>
      </c>
      <c r="V107" s="17">
        <f t="shared" si="48"/>
        <v>21.639393939393937</v>
      </c>
      <c r="W107" s="2">
        <f t="shared" si="50"/>
        <v>34</v>
      </c>
      <c r="X107" s="2">
        <f t="shared" si="51"/>
        <v>64</v>
      </c>
      <c r="Y107" s="2">
        <f t="shared" si="52"/>
        <v>25</v>
      </c>
      <c r="Z107" s="2">
        <f t="shared" si="40"/>
        <v>-0.87476225018232656</v>
      </c>
      <c r="AA107" s="2">
        <v>10035</v>
      </c>
      <c r="AB107" s="2" t="e">
        <f t="shared" si="41"/>
        <v>#N/A</v>
      </c>
      <c r="AC107" s="2" t="e">
        <f t="shared" si="42"/>
        <v>#N/A</v>
      </c>
      <c r="AD107" s="2" t="e">
        <f t="shared" si="43"/>
        <v>#N/A</v>
      </c>
      <c r="AE107" s="2" t="e">
        <f t="shared" si="44"/>
        <v>#N/A</v>
      </c>
      <c r="AF107" s="2">
        <v>21375</v>
      </c>
      <c r="AG107" s="2">
        <v>16582</v>
      </c>
      <c r="AH107" t="s">
        <v>25</v>
      </c>
    </row>
    <row r="108" spans="1:34">
      <c r="A108" s="13">
        <f t="shared" si="53"/>
        <v>126</v>
      </c>
      <c r="B108" s="14">
        <f t="shared" si="54"/>
        <v>127</v>
      </c>
      <c r="C108">
        <v>19</v>
      </c>
      <c r="D108">
        <v>32</v>
      </c>
      <c r="E108">
        <v>34</v>
      </c>
      <c r="F108">
        <v>24</v>
      </c>
      <c r="G108">
        <v>2</v>
      </c>
      <c r="H108">
        <v>2</v>
      </c>
      <c r="I108">
        <v>5</v>
      </c>
      <c r="J108">
        <v>13</v>
      </c>
      <c r="K108">
        <v>16</v>
      </c>
      <c r="L108">
        <v>14</v>
      </c>
      <c r="M108">
        <v>11</v>
      </c>
      <c r="N108">
        <v>9</v>
      </c>
      <c r="S108" s="2">
        <f t="shared" si="55"/>
        <v>724</v>
      </c>
      <c r="T108" s="3">
        <f t="shared" si="45"/>
        <v>1105.5999999999999</v>
      </c>
      <c r="U108" s="17">
        <f t="shared" si="49"/>
        <v>15.083333333333334</v>
      </c>
      <c r="V108" s="17">
        <f t="shared" si="48"/>
        <v>23.813939393939393</v>
      </c>
      <c r="W108" s="2">
        <f t="shared" si="50"/>
        <v>13.5</v>
      </c>
      <c r="X108" s="2">
        <f t="shared" si="51"/>
        <v>34</v>
      </c>
      <c r="Y108" s="2">
        <f t="shared" si="52"/>
        <v>2</v>
      </c>
      <c r="Z108" s="2">
        <f t="shared" si="40"/>
        <v>0.38484533727702686</v>
      </c>
      <c r="AA108" s="2">
        <v>10035</v>
      </c>
      <c r="AB108" s="2" t="e">
        <f t="shared" si="41"/>
        <v>#N/A</v>
      </c>
      <c r="AC108" s="2" t="e">
        <f t="shared" si="42"/>
        <v>#N/A</v>
      </c>
      <c r="AD108" s="2" t="e">
        <f t="shared" si="43"/>
        <v>#N/A</v>
      </c>
      <c r="AE108" s="2" t="e">
        <f t="shared" si="44"/>
        <v>#N/A</v>
      </c>
      <c r="AF108" s="2">
        <v>19397</v>
      </c>
      <c r="AG108" s="2">
        <v>12267</v>
      </c>
      <c r="AH108" t="s">
        <v>25</v>
      </c>
    </row>
    <row r="109" spans="1:34">
      <c r="A109" s="13">
        <f t="shared" si="53"/>
        <v>127</v>
      </c>
      <c r="B109" s="14">
        <f t="shared" si="54"/>
        <v>128</v>
      </c>
      <c r="C109">
        <v>22</v>
      </c>
      <c r="D109">
        <v>1</v>
      </c>
      <c r="E109">
        <v>0</v>
      </c>
      <c r="F109">
        <v>8</v>
      </c>
      <c r="G109">
        <v>14</v>
      </c>
      <c r="H109">
        <v>2</v>
      </c>
      <c r="I109">
        <v>10</v>
      </c>
      <c r="J109">
        <v>12</v>
      </c>
      <c r="K109">
        <v>9</v>
      </c>
      <c r="L109">
        <v>10</v>
      </c>
      <c r="M109">
        <v>18</v>
      </c>
      <c r="S109" s="2">
        <f t="shared" si="55"/>
        <v>424</v>
      </c>
      <c r="T109" s="3">
        <f t="shared" si="45"/>
        <v>816</v>
      </c>
      <c r="U109" s="17">
        <f t="shared" si="49"/>
        <v>9.6363636363636367</v>
      </c>
      <c r="V109" s="17">
        <f t="shared" si="48"/>
        <v>18.093939393939394</v>
      </c>
      <c r="W109" s="2">
        <f t="shared" si="50"/>
        <v>10</v>
      </c>
      <c r="X109" s="2">
        <f t="shared" si="51"/>
        <v>22</v>
      </c>
      <c r="Y109" s="2">
        <f t="shared" si="52"/>
        <v>0</v>
      </c>
      <c r="Z109" s="2">
        <f t="shared" si="40"/>
        <v>1.8784100365861285</v>
      </c>
      <c r="AA109" s="2">
        <v>10035</v>
      </c>
      <c r="AB109" s="2" t="e">
        <f t="shared" si="41"/>
        <v>#N/A</v>
      </c>
      <c r="AC109" s="2" t="e">
        <f t="shared" si="42"/>
        <v>#N/A</v>
      </c>
      <c r="AD109" s="2" t="e">
        <f t="shared" si="43"/>
        <v>#N/A</v>
      </c>
      <c r="AE109" s="2" t="e">
        <f t="shared" si="44"/>
        <v>#N/A</v>
      </c>
      <c r="AF109" s="2">
        <v>19397</v>
      </c>
      <c r="AG109" s="2">
        <v>12267</v>
      </c>
      <c r="AH109" t="s">
        <v>25</v>
      </c>
    </row>
    <row r="110" spans="1:34">
      <c r="A110" s="13">
        <f t="shared" si="53"/>
        <v>128</v>
      </c>
      <c r="B110" s="14">
        <f t="shared" si="54"/>
        <v>129</v>
      </c>
      <c r="C110">
        <v>22</v>
      </c>
      <c r="D110">
        <v>46</v>
      </c>
      <c r="E110">
        <v>42</v>
      </c>
      <c r="F110">
        <v>6</v>
      </c>
      <c r="G110">
        <v>9</v>
      </c>
      <c r="H110">
        <v>16</v>
      </c>
      <c r="I110">
        <v>11</v>
      </c>
      <c r="J110">
        <v>6</v>
      </c>
      <c r="K110">
        <v>14</v>
      </c>
      <c r="L110">
        <v>14</v>
      </c>
      <c r="S110" s="2">
        <f t="shared" si="55"/>
        <v>744</v>
      </c>
      <c r="T110" s="3">
        <f>AVERAGE(S108:S111)</f>
        <v>567</v>
      </c>
      <c r="U110" s="17">
        <f t="shared" si="49"/>
        <v>18.600000000000001</v>
      </c>
      <c r="V110" s="17">
        <f>AVERAGE(U108, U109,U110,U111)</f>
        <v>13.179924242424242</v>
      </c>
      <c r="W110" s="2">
        <f t="shared" si="50"/>
        <v>14</v>
      </c>
      <c r="X110" s="2">
        <f t="shared" si="51"/>
        <v>46</v>
      </c>
      <c r="Y110" s="2">
        <f t="shared" si="52"/>
        <v>6</v>
      </c>
      <c r="Z110" s="2">
        <f t="shared" si="40"/>
        <v>0.25158281244936004</v>
      </c>
      <c r="AA110" s="2">
        <v>10035</v>
      </c>
      <c r="AB110" s="2" t="e">
        <f t="shared" si="41"/>
        <v>#N/A</v>
      </c>
      <c r="AC110" s="2" t="e">
        <f t="shared" si="42"/>
        <v>#N/A</v>
      </c>
      <c r="AD110" s="2" t="e">
        <f t="shared" si="43"/>
        <v>#N/A</v>
      </c>
      <c r="AE110" s="2" t="e">
        <f t="shared" si="44"/>
        <v>#N/A</v>
      </c>
      <c r="AF110" s="2">
        <v>13889</v>
      </c>
      <c r="AG110" s="2">
        <v>12918</v>
      </c>
      <c r="AH110" t="s">
        <v>25</v>
      </c>
    </row>
    <row r="111" spans="1:34">
      <c r="A111" s="13">
        <f t="shared" si="53"/>
        <v>129</v>
      </c>
      <c r="B111" s="14">
        <f t="shared" si="54"/>
        <v>130</v>
      </c>
      <c r="C111">
        <v>10</v>
      </c>
      <c r="D111">
        <v>11</v>
      </c>
      <c r="E111">
        <v>10</v>
      </c>
      <c r="F111">
        <v>9</v>
      </c>
      <c r="G111">
        <v>5</v>
      </c>
      <c r="H111">
        <v>10</v>
      </c>
      <c r="I111">
        <v>7</v>
      </c>
      <c r="J111">
        <v>15</v>
      </c>
      <c r="K111">
        <v>14</v>
      </c>
      <c r="L111">
        <v>3</v>
      </c>
      <c r="S111" s="2">
        <f t="shared" si="55"/>
        <v>376</v>
      </c>
      <c r="T111" s="3">
        <f>AVERAGE(S109:S111)</f>
        <v>514.66666666666663</v>
      </c>
      <c r="U111" s="17">
        <f t="shared" si="49"/>
        <v>9.4</v>
      </c>
      <c r="V111" s="17">
        <f>AVERAGE(U109, U110,U111)</f>
        <v>12.545454545454547</v>
      </c>
      <c r="W111" s="2">
        <f t="shared" si="50"/>
        <v>10</v>
      </c>
      <c r="X111" s="2">
        <f t="shared" si="51"/>
        <v>15</v>
      </c>
      <c r="Y111" s="2">
        <f t="shared" si="52"/>
        <v>3</v>
      </c>
      <c r="Z111" s="2">
        <f t="shared" si="40"/>
        <v>0.17149858514250874</v>
      </c>
      <c r="AA111" s="2">
        <v>10035</v>
      </c>
      <c r="AB111" s="2" t="e">
        <f t="shared" si="41"/>
        <v>#N/A</v>
      </c>
      <c r="AC111" s="2" t="e">
        <f t="shared" si="42"/>
        <v>#N/A</v>
      </c>
      <c r="AD111" s="2" t="e">
        <f t="shared" si="43"/>
        <v>#N/A</v>
      </c>
      <c r="AE111" s="2" t="e">
        <f t="shared" si="44"/>
        <v>#N/A</v>
      </c>
      <c r="AF111" s="2">
        <v>13889</v>
      </c>
      <c r="AG111" s="2">
        <v>12918</v>
      </c>
      <c r="AH111" t="s">
        <v>25</v>
      </c>
    </row>
    <row r="112" spans="1:34">
      <c r="Z112" s="2"/>
    </row>
    <row r="127" ht="18" customHeight="1"/>
    <row r="132" spans="22:23">
      <c r="V132" s="20"/>
      <c r="W132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Harrison</dc:creator>
  <cp:lastModifiedBy>Walker Harrison</cp:lastModifiedBy>
  <dcterms:created xsi:type="dcterms:W3CDTF">2016-06-25T20:50:35Z</dcterms:created>
  <dcterms:modified xsi:type="dcterms:W3CDTF">2016-09-29T08:26:56Z</dcterms:modified>
</cp:coreProperties>
</file>