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cha\Desktop\"/>
    </mc:Choice>
  </mc:AlternateContent>
  <xr:revisionPtr revIDLastSave="0" documentId="8_{17292D3A-942C-44CC-AD68-A664F46442FF}" xr6:coauthVersionLast="43" xr6:coauthVersionMax="43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Kickstarter Data " sheetId="1" r:id="rId1"/>
    <sheet name="By Category " sheetId="9" r:id="rId2"/>
    <sheet name="By Sub Category " sheetId="10" r:id="rId3"/>
    <sheet name="By Date Created" sheetId="11" r:id="rId4"/>
    <sheet name="Number of Backers " sheetId="14" r:id="rId5"/>
    <sheet name="Bonus Goal " sheetId="15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5" l="1"/>
  <c r="E4" i="15"/>
  <c r="G4" i="15" s="1"/>
  <c r="E5" i="15"/>
  <c r="G5" i="15" s="1"/>
  <c r="E6" i="15"/>
  <c r="H6" i="15" s="1"/>
  <c r="E7" i="15"/>
  <c r="E8" i="15"/>
  <c r="G8" i="15" s="1"/>
  <c r="E9" i="15"/>
  <c r="G9" i="15" s="1"/>
  <c r="E10" i="15"/>
  <c r="H10" i="15" s="1"/>
  <c r="E11" i="15"/>
  <c r="E12" i="15"/>
  <c r="G12" i="15" s="1"/>
  <c r="E13" i="15"/>
  <c r="G13" i="15" s="1"/>
  <c r="E2" i="15"/>
  <c r="G3" i="15"/>
  <c r="H2" i="15"/>
  <c r="H4" i="15"/>
  <c r="H5" i="15"/>
  <c r="H7" i="15"/>
  <c r="H8" i="15"/>
  <c r="H9" i="15"/>
  <c r="H11" i="15"/>
  <c r="H12" i="15"/>
  <c r="H13" i="15"/>
  <c r="G7" i="15"/>
  <c r="G11" i="15"/>
  <c r="F4" i="15"/>
  <c r="F5" i="15"/>
  <c r="F7" i="15"/>
  <c r="F8" i="15"/>
  <c r="F9" i="15"/>
  <c r="F11" i="15"/>
  <c r="F12" i="15"/>
  <c r="F13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7" i="15"/>
  <c r="D5" i="15"/>
  <c r="C7" i="15"/>
  <c r="D6" i="15"/>
  <c r="C6" i="15"/>
  <c r="C5" i="15"/>
  <c r="D4" i="15"/>
  <c r="C4" i="15"/>
  <c r="D3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G10" i="15" l="1"/>
  <c r="G6" i="15"/>
  <c r="F10" i="15"/>
  <c r="F6" i="15"/>
  <c r="F3" i="15"/>
  <c r="H3" i="15"/>
  <c r="F2" i="15"/>
  <c r="G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</calcChain>
</file>

<file path=xl/sharedStrings.xml><?xml version="1.0" encoding="utf-8"?>
<sst xmlns="http://schemas.openxmlformats.org/spreadsheetml/2006/main" count="33102" uniqueCount="8441">
  <si>
    <t>id</t>
  </si>
  <si>
    <t>name</t>
  </si>
  <si>
    <t>GIRLS STATE a new musical comedy TV project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</si>
  <si>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</si>
  <si>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</si>
  <si>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</si>
  <si>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</si>
  <si>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</si>
  <si>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</si>
  <si>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</si>
  <si>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</si>
  <si>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</si>
  <si>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</si>
  <si>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</si>
  <si>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</si>
  <si>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</si>
  <si>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</si>
  <si>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</si>
  <si>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</si>
  <si>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</si>
  <si>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</si>
  <si>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</si>
  <si>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</si>
  <si>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</si>
  <si>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</si>
  <si>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</si>
  <si>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</si>
  <si>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</si>
  <si>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</si>
  <si>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</si>
  <si>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</si>
  <si>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</si>
  <si>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</si>
  <si>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</si>
  <si>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</si>
  <si>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</si>
  <si>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</si>
  <si>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</si>
  <si>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</si>
  <si>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</si>
  <si>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</si>
  <si>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</si>
  <si>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</si>
  <si>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</si>
  <si>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</si>
  <si>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</si>
  <si>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</si>
  <si>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</si>
  <si>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</si>
  <si>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</si>
  <si>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</si>
  <si>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</si>
  <si>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</si>
  <si>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</si>
  <si>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</si>
  <si>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</si>
  <si>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</si>
  <si>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</si>
  <si>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</si>
  <si>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</si>
  <si>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</si>
  <si>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</si>
  <si>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</si>
  <si>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</si>
  <si>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</si>
  <si>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</si>
  <si>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</si>
  <si>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</si>
  <si>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</si>
  <si>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</si>
  <si>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</si>
  <si>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</si>
  <si>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</si>
  <si>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</si>
  <si>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</si>
  <si>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</si>
  <si>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</si>
  <si>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</si>
  <si>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</si>
  <si>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</si>
  <si>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</si>
  <si>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</si>
  <si>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</si>
  <si>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</si>
  <si>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</si>
  <si>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</si>
  <si>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</si>
  <si>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</si>
  <si>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</si>
  <si>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</si>
  <si>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</si>
  <si>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</si>
  <si>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</si>
  <si>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</si>
  <si>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</si>
  <si>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</si>
  <si>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</si>
  <si>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</si>
  <si>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</si>
  <si>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</si>
  <si>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</si>
  <si>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</si>
  <si>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</si>
  <si>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</si>
  <si>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</si>
  <si>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</si>
  <si>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</si>
  <si>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</si>
  <si>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</si>
  <si>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</si>
  <si>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</si>
  <si>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</si>
  <si>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</si>
  <si>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</si>
  <si>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</si>
  <si>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</si>
  <si>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</si>
  <si>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</si>
  <si>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</si>
  <si>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</si>
  <si>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</si>
  <si>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</si>
  <si>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</si>
  <si>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</si>
  <si>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</si>
  <si>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</si>
  <si>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</si>
  <si>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</si>
  <si>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</si>
  <si>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</si>
  <si>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</si>
  <si>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</si>
  <si>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</si>
  <si>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</si>
  <si>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</si>
  <si>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</si>
  <si>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</si>
  <si>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</si>
  <si>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</si>
  <si>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</si>
  <si>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</si>
  <si>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</si>
  <si>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</si>
  <si>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</si>
  <si>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</si>
  <si>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</si>
  <si>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</si>
  <si>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</si>
  <si>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</si>
  <si>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</si>
  <si>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</si>
  <si>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</si>
  <si>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</si>
  <si>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</si>
  <si>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</si>
  <si>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</si>
  <si>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</si>
  <si>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</si>
  <si>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</si>
  <si>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</si>
  <si>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</si>
  <si>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</si>
  <si>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</si>
  <si>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</si>
  <si>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</si>
  <si>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</si>
  <si>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</si>
  <si>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</si>
  <si>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</si>
  <si>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</si>
  <si>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</si>
  <si>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</si>
  <si>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</si>
  <si>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</si>
  <si>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</si>
  <si>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</si>
  <si>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</si>
  <si>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</si>
  <si>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</si>
  <si>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</si>
  <si>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</si>
  <si>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</si>
  <si>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</si>
  <si>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</si>
  <si>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</si>
  <si>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</si>
  <si>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</si>
  <si>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</si>
  <si>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</si>
  <si>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</si>
  <si>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</si>
  <si>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</si>
  <si>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</si>
  <si>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</si>
  <si>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</si>
  <si>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</si>
  <si>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</si>
  <si>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</si>
  <si>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</si>
  <si>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</si>
  <si>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</si>
  <si>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</si>
  <si>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</si>
  <si>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</si>
  <si>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</si>
  <si>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</si>
  <si>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</si>
  <si>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</si>
  <si>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</si>
  <si>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</si>
  <si>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</si>
  <si>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</si>
  <si>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</si>
  <si>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</si>
  <si>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</si>
  <si>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</si>
  <si>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</si>
  <si>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</si>
  <si>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</si>
  <si>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</si>
  <si>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</si>
  <si>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</si>
  <si>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</si>
  <si>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</si>
  <si>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</si>
  <si>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</si>
  <si>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</si>
  <si>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</si>
  <si>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</si>
  <si>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</si>
  <si>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</si>
  <si>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</si>
  <si>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</si>
  <si>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</si>
  <si>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</si>
  <si>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</si>
  <si>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</si>
  <si>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</si>
  <si>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</si>
  <si>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</si>
  <si>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</si>
  <si>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</si>
  <si>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</si>
  <si>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</si>
  <si>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</si>
  <si>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</si>
  <si>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</si>
  <si>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</si>
  <si>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</si>
  <si>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</si>
  <si>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</si>
  <si>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</si>
  <si>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</si>
  <si>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</si>
  <si>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</si>
  <si>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</si>
  <si>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</si>
  <si>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</si>
  <si>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</si>
  <si>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</si>
  <si>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</si>
  <si>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</si>
  <si>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</si>
  <si>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</si>
  <si>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</si>
  <si>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</si>
  <si>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</si>
  <si>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</si>
  <si>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</si>
  <si>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</si>
  <si>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</si>
  <si>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</si>
  <si>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</si>
  <si>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</si>
  <si>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</si>
  <si>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</si>
  <si>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</si>
  <si>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</si>
  <si>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</si>
  <si>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</si>
  <si>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</si>
  <si>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</si>
  <si>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</si>
  <si>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</si>
  <si>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</si>
  <si>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</si>
  <si>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</si>
  <si>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</si>
  <si>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</si>
  <si>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</si>
  <si>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</si>
  <si>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</si>
  <si>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</si>
  <si>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</si>
  <si>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</si>
  <si>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</si>
  <si>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</si>
  <si>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</si>
  <si>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</si>
  <si>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</si>
  <si>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</si>
  <si>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</si>
  <si>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</si>
  <si>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</si>
  <si>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</si>
  <si>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</si>
  <si>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</si>
  <si>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</si>
  <si>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</si>
  <si>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</si>
  <si>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</si>
  <si>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</si>
  <si>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</si>
  <si>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</si>
  <si>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</si>
  <si>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</si>
  <si>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</si>
  <si>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</si>
  <si>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</si>
  <si>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</si>
  <si>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</si>
  <si>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</si>
  <si>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</si>
  <si>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</si>
  <si>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</si>
  <si>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</si>
  <si>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</si>
  <si>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</si>
  <si>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</si>
  <si>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</si>
  <si>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</si>
  <si>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</si>
  <si>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</si>
  <si>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</si>
  <si>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</si>
  <si>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</si>
  <si>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</si>
  <si>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</si>
  <si>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</si>
  <si>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</si>
  <si>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</si>
  <si>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</si>
  <si>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</si>
  <si>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</si>
  <si>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</si>
  <si>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</si>
  <si>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</si>
  <si>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</si>
  <si>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</si>
  <si>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</si>
  <si>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</si>
  <si>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</si>
  <si>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</si>
  <si>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</si>
  <si>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</si>
  <si>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</si>
  <si>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</si>
  <si>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</si>
  <si>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</si>
  <si>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</si>
  <si>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</si>
  <si>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</si>
  <si>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</si>
  <si>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</si>
  <si>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</si>
  <si>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</si>
  <si>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</si>
  <si>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</si>
  <si>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</si>
  <si>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</si>
  <si>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</si>
  <si>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</si>
  <si>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</si>
  <si>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</si>
  <si>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</si>
  <si>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</si>
  <si>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</si>
  <si>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</si>
  <si>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</si>
  <si>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</si>
  <si>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</si>
  <si>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</si>
  <si>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</si>
  <si>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</si>
  <si>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</si>
  <si>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</si>
  <si>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</si>
  <si>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</si>
  <si>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</si>
  <si>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</si>
  <si>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</si>
  <si>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</si>
  <si>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</si>
  <si>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</si>
  <si>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</si>
  <si>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</si>
  <si>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</si>
  <si>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</si>
  <si>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</si>
  <si>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</si>
  <si>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</si>
  <si>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</si>
  <si>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</si>
  <si>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</si>
  <si>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</si>
  <si>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</si>
  <si>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</si>
  <si>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</si>
  <si>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</si>
  <si>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</si>
  <si>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</si>
  <si>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</si>
  <si>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</si>
  <si>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</si>
  <si>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</si>
  <si>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</si>
  <si>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</si>
  <si>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</si>
  <si>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</si>
  <si>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</si>
  <si>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</si>
  <si>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</si>
  <si>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</si>
  <si>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</si>
  <si>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</si>
  <si>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</si>
  <si>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</si>
  <si>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</si>
  <si>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</si>
  <si>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</si>
  <si>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</si>
  <si>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</si>
  <si>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</si>
  <si>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</si>
  <si>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</si>
  <si>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</si>
  <si>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</si>
  <si>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</si>
  <si>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</si>
  <si>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</si>
  <si>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</si>
  <si>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</si>
  <si>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</si>
  <si>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</si>
  <si>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</si>
  <si>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</si>
  <si>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</si>
  <si>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</si>
  <si>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</si>
  <si>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</si>
  <si>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</si>
  <si>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</si>
  <si>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</si>
  <si>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</si>
  <si>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</si>
  <si>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</si>
  <si>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</si>
  <si>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</si>
  <si>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</si>
  <si>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</si>
  <si>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</si>
  <si>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</si>
  <si>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</si>
  <si>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</si>
  <si>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</si>
  <si>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</si>
  <si>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</si>
  <si>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</si>
  <si>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</si>
  <si>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</si>
  <si>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</si>
  <si>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</si>
  <si>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</si>
  <si>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</si>
  <si>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</si>
  <si>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</si>
  <si>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</si>
  <si>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</si>
  <si>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</si>
  <si>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</si>
  <si>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</si>
  <si>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</si>
  <si>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</si>
  <si>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</si>
  <si>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</si>
  <si>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</si>
  <si>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</si>
  <si>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</si>
  <si>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</si>
  <si>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</si>
  <si>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</si>
  <si>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</si>
  <si>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</si>
  <si>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</si>
  <si>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</si>
  <si>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</si>
  <si>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</si>
  <si>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</si>
  <si>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</si>
  <si>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</si>
  <si>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</si>
  <si>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</si>
  <si>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</si>
  <si>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</si>
  <si>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</si>
  <si>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</si>
  <si>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</si>
  <si>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</si>
  <si>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</si>
  <si>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</si>
  <si>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</si>
  <si>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</si>
  <si>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</si>
  <si>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</si>
  <si>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</si>
  <si>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</si>
  <si>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</si>
  <si>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</si>
  <si>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</si>
  <si>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</si>
  <si>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</si>
  <si>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</si>
  <si>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</si>
  <si>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</si>
  <si>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</si>
  <si>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</si>
  <si>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</si>
  <si>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</si>
  <si>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</si>
  <si>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</si>
  <si>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</si>
  <si>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</si>
  <si>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</si>
  <si>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</si>
  <si>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</si>
  <si>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</si>
  <si>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</si>
  <si>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</si>
  <si>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</si>
  <si>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</si>
  <si>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</si>
  <si>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</si>
  <si>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</si>
  <si>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</si>
  <si>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</si>
  <si>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</si>
  <si>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</si>
  <si>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</si>
  <si>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</si>
  <si>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</si>
  <si>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</si>
  <si>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</si>
  <si>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</si>
  <si>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</si>
  <si>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</si>
  <si>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</si>
  <si>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</si>
  <si>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</si>
  <si>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</si>
  <si>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</si>
  <si>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</si>
  <si>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</si>
  <si>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</si>
  <si>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</si>
  <si>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</si>
  <si>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</si>
  <si>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</si>
  <si>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</si>
  <si>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</si>
  <si>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</si>
  <si>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</si>
  <si>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</si>
  <si>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</si>
  <si>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</si>
  <si>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</si>
  <si>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</si>
  <si>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</si>
  <si>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</si>
  <si>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</si>
  <si>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</si>
  <si>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</si>
  <si>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</si>
  <si>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</si>
  <si>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</si>
  <si>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</si>
  <si>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</si>
  <si>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</si>
  <si>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</si>
  <si>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</si>
  <si>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</si>
  <si>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</si>
  <si>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</si>
  <si>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</si>
  <si>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</si>
  <si>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</si>
  <si>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</si>
  <si>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</si>
  <si>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</si>
  <si>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</si>
  <si>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</si>
  <si>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</si>
  <si>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</si>
  <si>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</si>
  <si>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</si>
  <si>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</si>
  <si>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</si>
  <si>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</si>
  <si>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</si>
  <si>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</si>
  <si>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</si>
  <si>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</si>
  <si>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</si>
  <si>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</si>
  <si>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</si>
  <si>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</si>
  <si>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</si>
  <si>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</si>
  <si>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</si>
  <si>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</si>
  <si>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</si>
  <si>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</si>
  <si>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</si>
  <si>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</si>
  <si>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</si>
  <si>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</si>
  <si>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</si>
  <si>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</si>
  <si>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</si>
  <si>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</si>
  <si>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</si>
  <si>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</si>
  <si>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</si>
  <si>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</si>
  <si>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</si>
  <si>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</si>
  <si>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</si>
  <si>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</si>
  <si>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</si>
  <si>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</si>
  <si>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</si>
  <si>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</si>
  <si>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</si>
  <si>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</si>
  <si>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</si>
  <si>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</si>
  <si>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</si>
  <si>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</si>
  <si>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</si>
  <si>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</si>
  <si>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</si>
  <si>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</si>
  <si>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</si>
  <si>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</si>
  <si>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</si>
  <si>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</si>
  <si>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</si>
  <si>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</si>
  <si>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</si>
  <si>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</si>
  <si>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</si>
  <si>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</si>
  <si>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</si>
  <si>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</si>
  <si>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</si>
  <si>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</si>
  <si>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</si>
  <si>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</si>
  <si>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</si>
  <si>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</si>
  <si>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</si>
  <si>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</si>
  <si>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</si>
  <si>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</si>
  <si>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</si>
  <si>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</si>
  <si>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</si>
  <si>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</si>
  <si>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</si>
  <si>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</si>
  <si>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</si>
  <si>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</si>
  <si>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</si>
  <si>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</si>
  <si>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</si>
  <si>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</si>
  <si>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</si>
  <si>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</si>
  <si>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</si>
  <si>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</si>
  <si>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</si>
  <si>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</si>
  <si>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</si>
  <si>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</si>
  <si>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</si>
  <si>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</si>
  <si>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</si>
  <si>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</si>
  <si>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</si>
  <si>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</si>
  <si>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</si>
  <si>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</si>
  <si>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</si>
  <si>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</si>
  <si>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</si>
  <si>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</si>
  <si>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</si>
  <si>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</si>
  <si>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</si>
  <si>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</si>
  <si>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</si>
  <si>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</si>
  <si>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</si>
  <si>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</si>
  <si>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</si>
  <si>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</si>
  <si>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</si>
  <si>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</si>
  <si>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</si>
  <si>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</si>
  <si>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</si>
  <si>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</si>
  <si>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</si>
  <si>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</si>
  <si>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</si>
  <si>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</si>
  <si>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</si>
  <si>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</si>
  <si>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</si>
  <si>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</si>
  <si>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</si>
  <si>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</si>
  <si>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</si>
  <si>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</si>
  <si>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</si>
  <si>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</si>
  <si>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</si>
  <si>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</si>
  <si>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</si>
  <si>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</si>
  <si>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</si>
  <si>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</si>
  <si>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</si>
  <si>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</si>
  <si>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</si>
  <si>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</si>
  <si>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</si>
  <si>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</si>
  <si>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</si>
  <si>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</si>
  <si>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</si>
  <si>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</si>
  <si>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</si>
  <si>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</si>
  <si>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</si>
  <si>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</si>
  <si>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</si>
  <si>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</si>
  <si>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</si>
  <si>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</si>
  <si>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</si>
  <si>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</si>
  <si>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</si>
  <si>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</si>
  <si>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</si>
  <si>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</si>
  <si>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</si>
  <si>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</si>
  <si>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</si>
  <si>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</si>
  <si>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</si>
  <si>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</si>
  <si>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</si>
  <si>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</si>
  <si>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</si>
  <si>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</si>
  <si>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</si>
  <si>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</si>
  <si>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</si>
  <si>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</si>
  <si>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</si>
  <si>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</si>
  <si>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</si>
  <si>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</si>
  <si>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</si>
  <si>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</si>
  <si>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</si>
  <si>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</si>
  <si>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</si>
  <si>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</si>
  <si>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</si>
  <si>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</si>
  <si>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</si>
  <si>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</si>
  <si>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</si>
  <si>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</si>
  <si>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</si>
  <si>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</si>
  <si>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</si>
  <si>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</si>
  <si>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</si>
  <si>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</si>
  <si>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</si>
  <si>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</si>
  <si>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</si>
  <si>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</si>
  <si>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</si>
  <si>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</si>
  <si>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</si>
  <si>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</si>
  <si>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</si>
  <si>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</si>
  <si>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</si>
  <si>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</si>
  <si>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</si>
  <si>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</si>
  <si>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</si>
  <si>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</si>
  <si>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</si>
  <si>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</si>
  <si>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</si>
  <si>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</si>
  <si>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</si>
  <si>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</si>
  <si>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</si>
  <si>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</si>
  <si>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</si>
  <si>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</si>
  <si>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</si>
  <si>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</si>
  <si>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</si>
  <si>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</si>
  <si>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</si>
  <si>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</si>
  <si>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</si>
  <si>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</si>
  <si>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</si>
  <si>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</si>
  <si>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</si>
  <si>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</si>
  <si>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</si>
  <si>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</si>
  <si>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</si>
  <si>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</si>
  <si>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</si>
  <si>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</si>
  <si>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</si>
  <si>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</si>
  <si>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</si>
  <si>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</si>
  <si>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</si>
  <si>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</si>
  <si>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</si>
  <si>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</si>
  <si>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</si>
  <si>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</si>
  <si>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</si>
  <si>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</si>
  <si>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</si>
  <si>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</si>
  <si>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</si>
  <si>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</si>
  <si>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</si>
  <si>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</si>
  <si>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</si>
  <si>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</si>
  <si>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</si>
  <si>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</si>
  <si>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</si>
  <si>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</si>
  <si>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</si>
  <si>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</si>
  <si>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</si>
  <si>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</si>
  <si>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</si>
  <si>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</si>
  <si>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</si>
  <si>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</si>
  <si>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</si>
  <si>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</si>
  <si>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</si>
  <si>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</si>
  <si>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</si>
  <si>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</si>
  <si>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</si>
  <si>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</si>
  <si>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</si>
  <si>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</si>
  <si>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</si>
  <si>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</si>
  <si>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</si>
  <si>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</si>
  <si>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</si>
  <si>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</si>
  <si>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</si>
  <si>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</si>
  <si>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</si>
  <si>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</si>
  <si>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</si>
  <si>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</si>
  <si>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</si>
  <si>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</si>
  <si>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</si>
  <si>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</si>
  <si>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</si>
  <si>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</si>
  <si>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</si>
  <si>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</si>
  <si>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</si>
  <si>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</si>
  <si>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</si>
  <si>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</si>
  <si>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</si>
  <si>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</si>
  <si>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</si>
  <si>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</si>
  <si>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</si>
  <si>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</si>
  <si>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</si>
  <si>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</si>
  <si>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</si>
  <si>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</si>
  <si>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</si>
  <si>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</si>
  <si>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</si>
  <si>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</si>
  <si>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</si>
  <si>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</si>
  <si>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</si>
  <si>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</si>
  <si>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</si>
  <si>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</si>
  <si>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</si>
  <si>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</si>
  <si>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</si>
  <si>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</si>
  <si>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</si>
  <si>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</si>
  <si>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</si>
  <si>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</si>
  <si>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</si>
  <si>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</si>
  <si>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</si>
  <si>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</si>
  <si>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</si>
  <si>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</si>
  <si>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</si>
  <si>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</si>
  <si>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</si>
  <si>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</si>
  <si>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</si>
  <si>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</si>
  <si>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</si>
  <si>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</si>
  <si>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</si>
  <si>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</si>
  <si>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</si>
  <si>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</si>
  <si>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</si>
  <si>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</si>
  <si>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</si>
  <si>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</si>
  <si>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</si>
  <si>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</si>
  <si>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</si>
  <si>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</si>
  <si>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</si>
  <si>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</si>
  <si>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</si>
  <si>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</si>
  <si>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</si>
  <si>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</si>
  <si>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</si>
  <si>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</si>
  <si>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</si>
  <si>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</si>
  <si>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</si>
  <si>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</si>
  <si>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</si>
  <si>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</si>
  <si>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</si>
  <si>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</si>
  <si>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</si>
  <si>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</si>
  <si>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</si>
  <si>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</si>
  <si>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</si>
  <si>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</si>
  <si>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</si>
  <si>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</si>
  <si>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</si>
  <si>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</si>
  <si>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</si>
  <si>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</si>
  <si>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</si>
  <si>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</si>
  <si>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</si>
  <si>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</si>
  <si>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</si>
  <si>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</si>
  <si>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</si>
  <si>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</si>
  <si>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</si>
  <si>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</si>
  <si>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</si>
  <si>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</si>
  <si>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</si>
  <si>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</si>
  <si>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</si>
  <si>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</si>
  <si>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</si>
  <si>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</si>
  <si>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</si>
  <si>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</si>
  <si>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</si>
  <si>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</si>
  <si>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</si>
  <si>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</si>
  <si>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</si>
  <si>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</si>
  <si>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</si>
  <si>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</si>
  <si>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</si>
  <si>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</si>
  <si>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</si>
  <si>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</si>
  <si>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</si>
  <si>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</si>
  <si>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</si>
  <si>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</si>
  <si>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</si>
  <si>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</si>
  <si>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</si>
  <si>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</si>
  <si>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</si>
  <si>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</si>
  <si>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</si>
  <si>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</si>
  <si>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</si>
  <si>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</si>
  <si>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</si>
  <si>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</si>
  <si>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</si>
  <si>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</si>
  <si>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</si>
  <si>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</si>
  <si>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</si>
  <si>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</si>
  <si>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</si>
  <si>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</si>
  <si>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</si>
  <si>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</si>
  <si>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</si>
  <si>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</si>
  <si>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</si>
  <si>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</si>
  <si>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</si>
  <si>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</si>
  <si>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</si>
  <si>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</si>
  <si>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</si>
  <si>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</si>
  <si>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</si>
  <si>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</si>
  <si>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</si>
  <si>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</si>
  <si>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</si>
  <si>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</si>
  <si>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</si>
  <si>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</si>
  <si>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</si>
  <si>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</si>
  <si>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</si>
  <si>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</si>
  <si>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</si>
  <si>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</si>
  <si>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</si>
  <si>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</si>
  <si>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</si>
  <si>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</si>
  <si>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</si>
  <si>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</si>
  <si>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</si>
  <si>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</si>
  <si>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</si>
  <si>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</si>
  <si>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</si>
  <si>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</si>
  <si>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</si>
  <si>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</si>
  <si>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</si>
  <si>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</si>
  <si>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</si>
  <si>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</si>
  <si>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</si>
  <si>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</si>
  <si>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</si>
  <si>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</si>
  <si>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</si>
  <si>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</si>
  <si>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</si>
  <si>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</si>
  <si>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</si>
  <si>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</si>
  <si>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</si>
  <si>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</si>
  <si>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</si>
  <si>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</si>
  <si>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</si>
  <si>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</si>
  <si>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</si>
  <si>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</si>
  <si>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</si>
  <si>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</si>
  <si>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</si>
  <si>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</si>
  <si>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</si>
  <si>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</si>
  <si>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</si>
  <si>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</si>
  <si>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</si>
  <si>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</si>
  <si>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</si>
  <si>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</si>
  <si>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</si>
  <si>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</si>
  <si>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</si>
  <si>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</si>
  <si>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</si>
  <si>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</si>
  <si>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</si>
  <si>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</si>
  <si>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</si>
  <si>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</si>
  <si>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</si>
  <si>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</si>
  <si>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</si>
  <si>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</si>
  <si>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</si>
  <si>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</si>
  <si>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</si>
  <si>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</si>
  <si>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</si>
  <si>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</si>
  <si>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</si>
  <si>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</si>
  <si>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</si>
  <si>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</si>
  <si>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</si>
  <si>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</si>
  <si>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</si>
  <si>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</si>
  <si>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</si>
  <si>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</si>
  <si>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</si>
  <si>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</si>
  <si>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</si>
  <si>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</si>
  <si>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</si>
  <si>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</si>
  <si>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</si>
  <si>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</si>
  <si>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</si>
  <si>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</si>
  <si>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</si>
  <si>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</si>
  <si>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</si>
  <si>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</si>
  <si>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</si>
  <si>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</si>
  <si>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</si>
  <si>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</si>
  <si>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</si>
  <si>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</si>
  <si>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</si>
  <si>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</si>
  <si>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</si>
  <si>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</si>
  <si>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</si>
  <si>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</si>
  <si>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</si>
  <si>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</si>
  <si>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</si>
  <si>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</si>
  <si>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</si>
  <si>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</si>
  <si>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</si>
  <si>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</si>
  <si>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</si>
  <si>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</si>
  <si>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</si>
  <si>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</si>
  <si>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</si>
  <si>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</si>
  <si>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</si>
  <si>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</si>
  <si>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</si>
  <si>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</si>
  <si>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</si>
  <si>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</si>
  <si>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</si>
  <si>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</si>
  <si>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</si>
  <si>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</si>
  <si>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</si>
  <si>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</si>
  <si>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</si>
  <si>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</si>
  <si>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</si>
  <si>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</si>
  <si>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</si>
  <si>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</si>
  <si>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</si>
  <si>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</si>
  <si>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</si>
  <si>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</si>
  <si>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</si>
  <si>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</si>
  <si>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</si>
  <si>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</si>
  <si>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</si>
  <si>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</si>
  <si>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</si>
  <si>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</si>
  <si>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</si>
  <si>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</si>
  <si>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</si>
  <si>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</si>
  <si>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</si>
  <si>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</si>
  <si>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</si>
  <si>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</si>
  <si>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</si>
  <si>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</si>
  <si>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</si>
  <si>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</si>
  <si>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</si>
  <si>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</si>
  <si>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</si>
  <si>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</si>
  <si>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</si>
  <si>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</si>
  <si>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</si>
  <si>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</si>
  <si>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</si>
  <si>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</si>
  <si>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</si>
  <si>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</si>
  <si>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</si>
  <si>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</si>
  <si>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</si>
  <si>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</si>
  <si>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</si>
  <si>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</si>
  <si>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</si>
  <si>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</si>
  <si>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</si>
  <si>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</si>
  <si>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</si>
  <si>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</si>
  <si>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</si>
  <si>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</si>
  <si>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</si>
  <si>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</si>
  <si>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</si>
  <si>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</si>
  <si>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</si>
  <si>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</si>
  <si>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</si>
  <si>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</si>
  <si>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</si>
  <si>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</si>
  <si>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</si>
  <si>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</si>
  <si>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</si>
  <si>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</si>
  <si>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</si>
  <si>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</si>
  <si>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</si>
  <si>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</si>
  <si>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</si>
  <si>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</si>
  <si>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</si>
  <si>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</si>
  <si>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</si>
  <si>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</si>
  <si>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</si>
  <si>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</si>
  <si>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</si>
  <si>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</si>
  <si>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</si>
  <si>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</si>
  <si>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</si>
  <si>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</si>
  <si>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</si>
  <si>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</si>
  <si>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</si>
  <si>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</si>
  <si>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</si>
  <si>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</si>
  <si>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</si>
  <si>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</si>
  <si>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</si>
  <si>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</si>
  <si>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</si>
  <si>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</si>
  <si>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</si>
  <si>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</si>
  <si>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</si>
  <si>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</si>
  <si>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</si>
  <si>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</si>
  <si>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</si>
  <si>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</si>
  <si>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</si>
  <si>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</si>
  <si>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</si>
  <si>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</si>
  <si>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</si>
  <si>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</si>
  <si>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</si>
  <si>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</si>
  <si>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</si>
  <si>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</si>
  <si>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</si>
  <si>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</si>
  <si>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</si>
  <si>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</si>
  <si>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</si>
  <si>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</si>
  <si>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</si>
  <si>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</si>
  <si>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</si>
  <si>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</si>
  <si>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</si>
  <si>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</si>
  <si>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</si>
  <si>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</si>
  <si>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</si>
  <si>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</si>
  <si>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</si>
  <si>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</si>
  <si>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</si>
  <si>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</si>
  <si>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</si>
  <si>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</si>
  <si>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</si>
  <si>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</si>
  <si>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</si>
  <si>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</si>
  <si>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</si>
  <si>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</si>
  <si>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</si>
  <si>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</si>
  <si>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</si>
  <si>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</si>
  <si>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</si>
  <si>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</si>
  <si>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</si>
  <si>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</si>
  <si>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</si>
  <si>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</si>
  <si>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</si>
  <si>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</si>
  <si>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</si>
  <si>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</si>
  <si>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</si>
  <si>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</si>
  <si>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</si>
  <si>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</si>
  <si>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</si>
  <si>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</si>
  <si>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</si>
  <si>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</si>
  <si>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</si>
  <si>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</si>
  <si>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</si>
  <si>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</si>
  <si>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</si>
  <si>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</si>
  <si>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</si>
  <si>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</si>
  <si>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</si>
  <si>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</si>
  <si>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</si>
  <si>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</si>
  <si>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</si>
  <si>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</si>
  <si>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</si>
  <si>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</si>
  <si>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</si>
  <si>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</si>
  <si>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</si>
  <si>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</si>
  <si>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</si>
  <si>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</si>
  <si>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</si>
  <si>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</si>
  <si>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</si>
  <si>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</si>
  <si>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</si>
  <si>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</si>
  <si>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</si>
  <si>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</si>
  <si>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</si>
  <si>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</si>
  <si>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</si>
  <si>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</si>
  <si>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</si>
  <si>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</si>
  <si>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</si>
  <si>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</si>
  <si>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</si>
  <si>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</si>
  <si>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</si>
  <si>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</si>
  <si>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</si>
  <si>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</si>
  <si>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</si>
  <si>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</si>
  <si>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</si>
  <si>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</si>
  <si>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</si>
  <si>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</si>
  <si>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</si>
  <si>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</si>
  <si>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</si>
  <si>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</si>
  <si>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</si>
  <si>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</si>
  <si>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</si>
  <si>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</si>
  <si>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</si>
  <si>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</si>
  <si>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</si>
  <si>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</si>
  <si>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</si>
  <si>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</si>
  <si>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</si>
  <si>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</si>
  <si>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</si>
  <si>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</si>
  <si>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</si>
  <si>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</si>
  <si>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</si>
  <si>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</si>
  <si>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</si>
  <si>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</si>
  <si>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</si>
  <si>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</si>
  <si>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</si>
  <si>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</si>
  <si>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</si>
  <si>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</si>
  <si>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</si>
  <si>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</si>
  <si>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</si>
  <si>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</si>
  <si>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</si>
  <si>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</si>
  <si>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</si>
  <si>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</si>
  <si>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</si>
  <si>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</si>
  <si>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</si>
  <si>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</si>
  <si>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</si>
  <si>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</si>
  <si>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</si>
  <si>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</si>
  <si>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</si>
  <si>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</si>
  <si>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</si>
  <si>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</si>
  <si>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</si>
  <si>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</si>
  <si>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</si>
  <si>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</si>
  <si>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</si>
  <si>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</si>
  <si>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</si>
  <si>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</si>
  <si>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</si>
  <si>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</si>
  <si>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</si>
  <si>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</si>
  <si>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</si>
  <si>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</si>
  <si>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</si>
  <si>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</si>
  <si>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</si>
  <si>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</si>
  <si>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</si>
  <si>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</si>
  <si>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</si>
  <si>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</si>
  <si>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</si>
  <si>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</si>
  <si>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</si>
  <si>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</si>
  <si>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</si>
  <si>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</si>
  <si>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</si>
  <si>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</si>
  <si>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</si>
  <si>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</si>
  <si>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</si>
  <si>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</si>
  <si>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</si>
  <si>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</si>
  <si>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</si>
  <si>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</si>
  <si>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</si>
  <si>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</si>
  <si>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</si>
  <si>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</si>
  <si>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</si>
  <si>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</si>
  <si>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</si>
  <si>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</si>
  <si>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</si>
  <si>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</si>
  <si>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</si>
  <si>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</si>
  <si>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</si>
  <si>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</si>
  <si>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</si>
  <si>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</si>
  <si>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</si>
  <si>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</si>
  <si>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</si>
  <si>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</si>
  <si>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</si>
  <si>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</si>
  <si>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</si>
  <si>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</si>
  <si>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</si>
  <si>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</si>
  <si>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</si>
  <si>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</si>
  <si>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</si>
  <si>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</si>
  <si>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</si>
  <si>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</si>
  <si>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</si>
  <si>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</si>
  <si>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</si>
  <si>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</si>
  <si>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</si>
  <si>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</si>
  <si>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</si>
  <si>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</si>
  <si>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</si>
  <si>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</si>
  <si>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</si>
  <si>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</si>
  <si>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</si>
  <si>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</si>
  <si>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</si>
  <si>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</si>
  <si>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</si>
  <si>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</si>
  <si>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</si>
  <si>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</si>
  <si>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</si>
  <si>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</si>
  <si>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</si>
  <si>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</si>
  <si>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</si>
  <si>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</si>
  <si>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</si>
  <si>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</si>
  <si>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</si>
  <si>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</si>
  <si>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</si>
  <si>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</si>
  <si>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</si>
  <si>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</si>
  <si>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</si>
  <si>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</si>
  <si>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</si>
  <si>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</si>
  <si>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</si>
  <si>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</si>
  <si>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</si>
  <si>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</si>
  <si>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</si>
  <si>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</si>
  <si>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</si>
  <si>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</si>
  <si>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</si>
  <si>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</si>
  <si>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</si>
  <si>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</si>
  <si>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</si>
  <si>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</si>
  <si>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</si>
  <si>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</si>
  <si>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</si>
  <si>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</si>
  <si>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</si>
  <si>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</si>
  <si>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</si>
  <si>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</si>
  <si>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</si>
  <si>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</si>
  <si>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</si>
  <si>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</si>
  <si>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</si>
  <si>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</si>
  <si>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</si>
  <si>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</si>
  <si>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</si>
  <si>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</si>
  <si>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</si>
  <si>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</si>
  <si>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</si>
  <si>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</si>
  <si>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</si>
  <si>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</si>
  <si>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</si>
  <si>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</si>
  <si>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</si>
  <si>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</si>
  <si>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</si>
  <si>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</si>
  <si>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</si>
  <si>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</si>
  <si>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</si>
  <si>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</si>
  <si>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</si>
  <si>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</si>
  <si>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</si>
  <si>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</si>
  <si>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</si>
  <si>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</si>
  <si>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</si>
  <si>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</si>
  <si>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</si>
  <si>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</si>
  <si>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</si>
  <si>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</si>
  <si>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</si>
  <si>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</si>
  <si>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</si>
  <si>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</si>
  <si>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</si>
  <si>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</si>
  <si>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</si>
  <si>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</si>
  <si>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</si>
  <si>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</si>
  <si>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</si>
  <si>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</si>
  <si>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</si>
  <si>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</si>
  <si>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</si>
  <si>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</si>
  <si>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</si>
  <si>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</si>
  <si>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</si>
  <si>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</si>
  <si>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</si>
  <si>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</si>
  <si>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</si>
  <si>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</si>
  <si>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</si>
  <si>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</si>
  <si>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</si>
  <si>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</si>
  <si>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</si>
  <si>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</si>
  <si>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</si>
  <si>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</si>
  <si>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</si>
  <si>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</si>
  <si>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</si>
  <si>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</si>
  <si>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</si>
  <si>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</si>
  <si>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</si>
  <si>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</si>
  <si>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</si>
  <si>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</si>
  <si>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</si>
  <si>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</si>
  <si>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</si>
  <si>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</si>
  <si>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</si>
  <si>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</si>
  <si>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</si>
  <si>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</si>
  <si>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</si>
  <si>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</si>
  <si>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</si>
  <si>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</si>
  <si>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</si>
  <si>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</si>
  <si>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</si>
  <si>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</si>
  <si>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</si>
  <si>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</si>
  <si>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</si>
  <si>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</si>
  <si>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</si>
  <si>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</si>
  <si>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</si>
  <si>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</si>
  <si>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</si>
  <si>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</si>
  <si>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</si>
  <si>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</si>
  <si>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</si>
  <si>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</si>
  <si>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</si>
  <si>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</si>
  <si>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</si>
  <si>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</si>
  <si>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</si>
  <si>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</si>
  <si>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</si>
  <si>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</si>
  <si>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</si>
  <si>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</si>
  <si>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</si>
  <si>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</si>
  <si>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</si>
  <si>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</si>
  <si>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</si>
  <si>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</si>
  <si>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</si>
  <si>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</si>
  <si>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</si>
  <si>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</si>
  <si>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</si>
  <si>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</si>
  <si>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</si>
  <si>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</si>
  <si>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</si>
  <si>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</si>
  <si>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</si>
  <si>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</si>
  <si>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</si>
  <si>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</si>
  <si>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</si>
  <si>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</si>
  <si>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</si>
  <si>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</si>
  <si>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</si>
  <si>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</si>
  <si>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</si>
  <si>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</si>
  <si>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</si>
  <si>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</si>
  <si>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</si>
  <si>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</si>
  <si>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</si>
  <si>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</si>
  <si>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</si>
  <si>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</si>
  <si>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</si>
  <si>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</si>
  <si>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</si>
  <si>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</si>
  <si>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</si>
  <si>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</si>
  <si>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</si>
  <si>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</si>
  <si>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</si>
  <si>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</si>
  <si>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</si>
  <si>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</si>
  <si>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</si>
  <si>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</si>
  <si>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</si>
  <si>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</si>
  <si>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</si>
  <si>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</si>
  <si>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</si>
  <si>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</si>
  <si>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</si>
  <si>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</si>
  <si>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</si>
  <si>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</si>
  <si>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</si>
  <si>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</si>
  <si>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</si>
  <si>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</si>
  <si>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</si>
  <si>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</si>
  <si>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</si>
  <si>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</si>
  <si>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</si>
  <si>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</si>
  <si>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</si>
  <si>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</si>
  <si>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</si>
  <si>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</si>
  <si>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</si>
  <si>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</si>
  <si>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</si>
  <si>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</si>
  <si>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</si>
  <si>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</si>
  <si>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</si>
  <si>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</si>
  <si>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</si>
  <si>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</si>
  <si>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</si>
  <si>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</si>
  <si>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</si>
  <si>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</si>
  <si>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</si>
  <si>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</si>
  <si>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</si>
  <si>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</si>
  <si>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</si>
  <si>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</si>
  <si>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</si>
  <si>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</si>
  <si>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</si>
  <si>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</si>
  <si>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</si>
  <si>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</si>
  <si>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</si>
  <si>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</si>
  <si>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</si>
  <si>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</si>
  <si>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</si>
  <si>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</si>
  <si>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</si>
  <si>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</si>
  <si>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</si>
  <si>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</si>
  <si>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</si>
  <si>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</si>
  <si>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</si>
  <si>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</si>
  <si>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</si>
  <si>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</si>
  <si>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</si>
  <si>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</si>
  <si>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</si>
  <si>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</si>
  <si>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</si>
  <si>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</si>
  <si>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</si>
  <si>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</si>
  <si>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</si>
  <si>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</si>
  <si>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</si>
  <si>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</si>
  <si>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</si>
  <si>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</si>
  <si>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</si>
  <si>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</si>
  <si>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</si>
  <si>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</si>
  <si>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</si>
  <si>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</si>
  <si>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</si>
  <si>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</si>
  <si>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</si>
  <si>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</si>
  <si>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</si>
  <si>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</si>
  <si>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</si>
  <si>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</si>
  <si>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</si>
  <si>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</si>
  <si>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</si>
  <si>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</si>
  <si>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</si>
  <si>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</si>
  <si>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</si>
  <si>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</si>
  <si>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</si>
  <si>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</si>
  <si>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</si>
  <si>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</si>
  <si>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</si>
  <si>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</si>
  <si>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</si>
  <si>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</si>
  <si>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</si>
  <si>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</si>
  <si>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</si>
  <si>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</si>
  <si>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</si>
  <si>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</si>
  <si>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</si>
  <si>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</si>
  <si>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</si>
  <si>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</si>
  <si>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</si>
  <si>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</si>
  <si>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</si>
  <si>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</si>
  <si>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</si>
  <si>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</si>
  <si>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</si>
  <si>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</si>
  <si>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</si>
  <si>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</si>
  <si>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</si>
  <si>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</si>
  <si>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</si>
  <si>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</si>
  <si>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</si>
  <si>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</si>
  <si>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</si>
  <si>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</si>
  <si>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</si>
  <si>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</si>
  <si>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</si>
  <si>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</si>
  <si>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</si>
  <si>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</si>
  <si>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</si>
  <si>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</si>
  <si>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</si>
  <si>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</si>
  <si>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</si>
  <si>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</si>
  <si>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</si>
  <si>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</si>
  <si>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</si>
  <si>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</si>
  <si>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</si>
  <si>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</si>
  <si>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</si>
  <si>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</si>
  <si>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</si>
  <si>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</si>
  <si>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</si>
  <si>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</si>
  <si>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</si>
  <si>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</si>
  <si>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</si>
  <si>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</si>
  <si>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</si>
  <si>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</si>
  <si>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</si>
  <si>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</si>
  <si>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</si>
  <si>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</si>
  <si>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</si>
  <si>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</si>
  <si>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</si>
  <si>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</si>
  <si>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</si>
  <si>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</si>
  <si>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</si>
  <si>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</si>
  <si>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</si>
  <si>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</si>
  <si>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</si>
  <si>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</si>
  <si>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</si>
  <si>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</si>
  <si>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</si>
  <si>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</si>
  <si>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</si>
  <si>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</si>
  <si>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</si>
  <si>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</si>
  <si>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</si>
  <si>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</si>
  <si>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</si>
  <si>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</si>
  <si>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</si>
  <si>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</si>
  <si>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</si>
  <si>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</si>
  <si>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</si>
  <si>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</si>
  <si>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</si>
  <si>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</si>
  <si>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</si>
  <si>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</si>
  <si>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</si>
  <si>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</si>
  <si>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</si>
  <si>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</si>
  <si>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</si>
  <si>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</si>
  <si>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</si>
  <si>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</si>
  <si>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</si>
  <si>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</si>
  <si>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</si>
  <si>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</si>
  <si>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</si>
  <si>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</si>
  <si>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</si>
  <si>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</si>
  <si>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</si>
  <si>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</si>
  <si>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</si>
  <si>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</si>
  <si>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</si>
  <si>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</si>
  <si>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</si>
  <si>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</si>
  <si>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</si>
  <si>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</si>
  <si>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</si>
  <si>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</si>
  <si>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</si>
  <si>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</si>
  <si>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</si>
  <si>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</si>
  <si>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</si>
  <si>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</si>
  <si>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</si>
  <si>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</si>
  <si>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</si>
  <si>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</si>
  <si>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</si>
  <si>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</si>
  <si>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</si>
  <si>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</si>
  <si>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</si>
  <si>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</si>
  <si>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</si>
  <si>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</si>
  <si>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</si>
  <si>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</si>
  <si>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</si>
  <si>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</si>
  <si>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</si>
  <si>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</si>
  <si>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</si>
  <si>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</si>
  <si>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</si>
  <si>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</si>
  <si>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</si>
  <si>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</si>
  <si>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</si>
  <si>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</si>
  <si>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</si>
  <si>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</si>
  <si>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</si>
  <si>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</si>
  <si>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</si>
  <si>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</si>
  <si>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</si>
  <si>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</si>
  <si>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</si>
  <si>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</si>
  <si>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</si>
  <si>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</si>
  <si>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</si>
  <si>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</si>
  <si>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</si>
  <si>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</si>
  <si>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</si>
  <si>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</si>
  <si>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</si>
  <si>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</si>
  <si>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</si>
  <si>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</si>
  <si>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</si>
  <si>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</si>
  <si>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</si>
  <si>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</si>
  <si>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</si>
  <si>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</si>
  <si>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</si>
  <si>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</si>
  <si>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</si>
  <si>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</si>
  <si>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</si>
  <si>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</si>
  <si>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</si>
  <si>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</si>
  <si>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</si>
  <si>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</si>
  <si>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</si>
  <si>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</si>
  <si>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</si>
  <si>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</si>
  <si>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</si>
  <si>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</si>
  <si>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</si>
  <si>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</si>
  <si>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</si>
  <si>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</si>
  <si>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</si>
  <si>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</si>
  <si>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</si>
  <si>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</si>
  <si>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</si>
  <si>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</si>
  <si>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</si>
  <si>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</si>
  <si>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</si>
  <si>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</si>
  <si>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</si>
  <si>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</si>
  <si>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</si>
  <si>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</si>
  <si>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</si>
  <si>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</si>
  <si>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</si>
  <si>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</si>
  <si>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</si>
  <si>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</si>
  <si>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</si>
  <si>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</si>
  <si>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</si>
  <si>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</si>
  <si>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</si>
  <si>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</si>
  <si>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</si>
  <si>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</si>
  <si>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</si>
  <si>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</si>
  <si>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</si>
  <si>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</si>
  <si>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</si>
  <si>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</si>
  <si>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</si>
  <si>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</si>
  <si>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</si>
  <si>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</si>
  <si>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</si>
  <si>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</si>
  <si>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</si>
  <si>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</si>
  <si>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</si>
  <si>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</si>
  <si>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</si>
  <si>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</si>
  <si>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</si>
  <si>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</si>
  <si>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</si>
  <si>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</si>
  <si>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</si>
  <si>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</si>
  <si>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</si>
  <si>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</si>
  <si>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</si>
  <si>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</si>
  <si>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</si>
  <si>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</si>
  <si>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</si>
  <si>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</si>
  <si>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</si>
  <si>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</si>
  <si>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</si>
  <si>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</si>
  <si>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</si>
  <si>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</si>
  <si>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</si>
  <si>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</si>
  <si>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</si>
  <si>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</si>
  <si>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</si>
  <si>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</si>
  <si>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</si>
  <si>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</si>
  <si>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</si>
  <si>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</si>
  <si>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</si>
  <si>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</si>
  <si>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</si>
  <si>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</si>
  <si>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</si>
  <si>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</si>
  <si>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</si>
  <si>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</si>
  <si>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</si>
  <si>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</si>
  <si>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</si>
  <si>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</si>
  <si>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</si>
  <si>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</si>
  <si>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</si>
  <si>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</si>
  <si>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</si>
  <si>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</si>
  <si>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</si>
  <si>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</si>
  <si>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</si>
  <si>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</si>
  <si>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</si>
  <si>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</si>
  <si>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</si>
  <si>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</si>
  <si>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</si>
  <si>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</si>
  <si>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</si>
  <si>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</si>
  <si>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</si>
  <si>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</si>
  <si>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</si>
  <si>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</si>
  <si>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</si>
  <si>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</si>
  <si>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</si>
  <si>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</si>
  <si>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</si>
  <si>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</si>
  <si>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</si>
  <si>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</si>
  <si>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</si>
  <si>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</si>
  <si>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</si>
  <si>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</si>
  <si>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</si>
  <si>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</si>
  <si>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</si>
  <si>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</si>
  <si>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</si>
  <si>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</si>
  <si>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</si>
  <si>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</si>
  <si>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</si>
  <si>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</si>
  <si>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</si>
  <si>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</si>
  <si>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</si>
  <si>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</si>
  <si>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</si>
  <si>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</si>
  <si>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</si>
  <si>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</si>
  <si>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</si>
  <si>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</si>
  <si>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</si>
  <si>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</si>
  <si>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</si>
  <si>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</si>
  <si>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</si>
  <si>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</si>
  <si>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</si>
  <si>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</si>
  <si>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</si>
  <si>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</si>
  <si>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</si>
  <si>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</si>
  <si>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</si>
  <si>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</si>
  <si>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</si>
  <si>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</si>
  <si>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</si>
  <si>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</si>
  <si>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</si>
  <si>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</si>
  <si>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</si>
  <si>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</si>
  <si>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</si>
  <si>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</si>
  <si>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</si>
  <si>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</si>
  <si>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</si>
  <si>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</si>
  <si>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</si>
  <si>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</si>
  <si>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</si>
  <si>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</si>
  <si>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</si>
  <si>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</si>
  <si>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</si>
  <si>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</si>
  <si>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</si>
  <si>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</si>
  <si>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</si>
  <si>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</si>
  <si>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</si>
  <si>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</si>
  <si>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</si>
  <si>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</si>
  <si>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</si>
  <si>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</si>
  <si>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</si>
  <si>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</si>
  <si>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</si>
  <si>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</si>
  <si>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</si>
  <si>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</si>
  <si>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</si>
  <si>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</si>
  <si>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</si>
  <si>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</si>
  <si>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</si>
  <si>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</si>
  <si>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</si>
  <si>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</si>
  <si>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</si>
  <si>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</si>
  <si>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</si>
  <si>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</si>
  <si>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</si>
  <si>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</si>
  <si>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</si>
  <si>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</si>
  <si>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</si>
  <si>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</si>
  <si>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</si>
  <si>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</si>
  <si>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</si>
  <si>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</si>
  <si>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</si>
  <si>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</si>
  <si>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</si>
  <si>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</si>
  <si>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</si>
  <si>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</si>
  <si>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</si>
  <si>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</si>
  <si>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</si>
  <si>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</si>
  <si>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</si>
  <si>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</si>
  <si>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</si>
  <si>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</si>
  <si>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</si>
  <si>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</si>
  <si>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</si>
  <si>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</si>
  <si>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</si>
  <si>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</si>
  <si>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</si>
  <si>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</si>
  <si>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</si>
  <si>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</si>
  <si>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</si>
  <si>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</si>
  <si>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</si>
  <si>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</si>
  <si>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</si>
  <si>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</si>
  <si>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</si>
  <si>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</si>
  <si>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</si>
  <si>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</si>
  <si>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</si>
  <si>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</si>
  <si>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</si>
  <si>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</si>
  <si>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</si>
  <si>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</si>
  <si>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</si>
  <si>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</si>
  <si>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</si>
  <si>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</si>
  <si>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</si>
  <si>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</si>
  <si>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</si>
  <si>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</si>
  <si>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</si>
  <si>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</si>
  <si>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</si>
  <si>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</si>
  <si>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</si>
  <si>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</si>
  <si>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</si>
  <si>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</si>
  <si>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</si>
  <si>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</si>
  <si>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</si>
  <si>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</si>
  <si>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</si>
  <si>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</si>
  <si>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</si>
  <si>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</si>
  <si>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</si>
  <si>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</si>
  <si>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</si>
  <si>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</si>
  <si>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</si>
  <si>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</si>
  <si>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</si>
  <si>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</si>
  <si>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</si>
  <si>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</si>
  <si>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</si>
  <si>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</si>
  <si>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</si>
  <si>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</si>
  <si>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</si>
  <si>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</si>
  <si>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</si>
  <si>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</si>
  <si>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</si>
  <si>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</si>
  <si>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</si>
  <si>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</si>
  <si>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</si>
  <si>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</si>
  <si>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</si>
  <si>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</si>
  <si>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</si>
  <si>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</si>
  <si>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</si>
  <si>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</si>
  <si>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</si>
  <si>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</si>
  <si>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</si>
  <si>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</si>
  <si>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</si>
  <si>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</si>
  <si>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</si>
  <si>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</si>
  <si>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</si>
  <si>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</si>
  <si>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</si>
  <si>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</si>
  <si>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</si>
  <si>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</si>
  <si>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</si>
  <si>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</si>
  <si>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</si>
  <si>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</si>
  <si>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</si>
  <si>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</si>
  <si>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</si>
  <si>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</si>
  <si>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</si>
  <si>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</si>
  <si>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</si>
  <si>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</si>
  <si>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</si>
  <si>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</si>
  <si>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</si>
  <si>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</si>
  <si>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</si>
  <si>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</si>
  <si>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</si>
  <si>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</si>
  <si>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</si>
  <si>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</si>
  <si>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</si>
  <si>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</si>
  <si>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</si>
  <si>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</si>
  <si>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</si>
  <si>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</si>
  <si>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</si>
  <si>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</si>
  <si>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</si>
  <si>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</si>
  <si>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</si>
  <si>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</si>
  <si>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</si>
  <si>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</si>
  <si>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</si>
  <si>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</si>
  <si>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</si>
  <si>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</si>
  <si>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</si>
  <si>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</si>
  <si>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</si>
  <si>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</si>
  <si>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</si>
  <si>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</si>
  <si>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</si>
  <si>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</si>
  <si>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</si>
  <si>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</si>
  <si>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</si>
  <si>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</si>
  <si>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</si>
  <si>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</si>
  <si>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</si>
  <si>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</si>
  <si>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</si>
  <si>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</si>
  <si>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</si>
  <si>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</si>
  <si>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</si>
  <si>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</si>
  <si>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</si>
  <si>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</si>
  <si>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</si>
  <si>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</si>
  <si>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</si>
  <si>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</si>
  <si>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</si>
  <si>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</si>
  <si>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</si>
  <si>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</si>
  <si>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</si>
  <si>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</si>
  <si>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</si>
  <si>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</si>
  <si>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</si>
  <si>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</si>
  <si>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</si>
  <si>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</si>
  <si>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</si>
  <si>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</si>
  <si>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</si>
  <si>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</si>
  <si>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</si>
  <si>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</si>
  <si>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</si>
  <si>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</si>
  <si>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</si>
  <si>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</si>
  <si>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</si>
  <si>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</si>
  <si>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</si>
  <si>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</si>
  <si>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</si>
  <si>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</si>
  <si>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</si>
  <si>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</si>
  <si>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</si>
  <si>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</si>
  <si>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</si>
  <si>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</si>
  <si>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</si>
  <si>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</si>
  <si>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</si>
  <si>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</si>
  <si>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</si>
  <si>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</si>
  <si>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</si>
  <si>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</si>
  <si>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</si>
  <si>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</si>
  <si>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</si>
  <si>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</si>
  <si>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</si>
  <si>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</si>
  <si>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</si>
  <si>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</si>
  <si>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</si>
  <si>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</si>
  <si>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</si>
  <si>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</si>
  <si>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</si>
  <si>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</si>
  <si>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</si>
  <si>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</si>
  <si>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</si>
  <si>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</si>
  <si>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</si>
  <si>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</si>
  <si>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</si>
  <si>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</si>
  <si>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</si>
  <si>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</si>
  <si>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</si>
  <si>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</si>
  <si>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</si>
  <si>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</si>
  <si>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</si>
  <si>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</si>
  <si>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</si>
  <si>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</si>
  <si>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</si>
  <si>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</si>
  <si>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</si>
  <si>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</si>
  <si>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</si>
  <si>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</si>
  <si>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</si>
  <si>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</si>
  <si>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</si>
  <si>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</si>
  <si>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</si>
  <si>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</si>
  <si>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</si>
  <si>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</si>
  <si>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</si>
  <si>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</si>
  <si>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</si>
  <si>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</si>
  <si>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</si>
  <si>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</si>
  <si>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</si>
  <si>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</si>
  <si>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</si>
  <si>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</si>
  <si>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</si>
  <si>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</si>
  <si>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</si>
  <si>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</si>
  <si>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</si>
  <si>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</si>
  <si>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</si>
  <si>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</si>
  <si>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</si>
  <si>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</si>
  <si>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</si>
  <si>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</si>
  <si>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</si>
  <si>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</si>
  <si>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</si>
  <si>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</si>
  <si>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</si>
  <si>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</si>
  <si>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</si>
  <si>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</si>
  <si>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</si>
  <si>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</si>
  <si>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</si>
  <si>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</si>
  <si>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</si>
  <si>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</si>
  <si>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</si>
  <si>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</si>
  <si>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</si>
  <si>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</si>
  <si>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</si>
  <si>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</si>
  <si>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</si>
  <si>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</si>
  <si>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</si>
  <si>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</si>
  <si>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</si>
  <si>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</si>
  <si>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</si>
  <si>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</si>
  <si>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</si>
  <si>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</si>
  <si>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</si>
  <si>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</si>
  <si>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</si>
  <si>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</si>
  <si>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</si>
  <si>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</si>
  <si>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</si>
  <si>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</si>
  <si>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</si>
  <si>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</si>
  <si>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</si>
  <si>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</si>
  <si>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</si>
  <si>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</si>
  <si>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</si>
  <si>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</si>
  <si>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</si>
  <si>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</si>
  <si>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</si>
  <si>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</si>
  <si>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</si>
  <si>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</si>
  <si>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</si>
  <si>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</si>
  <si>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</si>
  <si>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</si>
  <si>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</si>
  <si>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</si>
  <si>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</si>
  <si>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</si>
  <si>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</si>
  <si>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</si>
  <si>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</si>
  <si>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</si>
  <si>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</si>
  <si>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</si>
  <si>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</si>
  <si>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</si>
  <si>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</si>
  <si>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</si>
  <si>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</si>
  <si>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</si>
  <si>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</si>
  <si>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</si>
  <si>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</si>
  <si>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</si>
  <si>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</si>
  <si>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</si>
  <si>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</si>
  <si>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</si>
  <si>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</si>
  <si>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</si>
  <si>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</si>
  <si>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</si>
  <si>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</si>
  <si>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</si>
  <si>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</si>
  <si>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</si>
  <si>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</si>
  <si>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</si>
  <si>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</si>
  <si>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</si>
  <si>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</si>
  <si>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</si>
  <si>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</si>
  <si>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</si>
  <si>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</si>
  <si>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</si>
  <si>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</si>
  <si>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</si>
  <si>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</si>
  <si>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</si>
  <si>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</si>
  <si>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</si>
  <si>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</si>
  <si>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</si>
  <si>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</si>
  <si>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</si>
  <si>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</si>
  <si>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</si>
  <si>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</si>
  <si>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</si>
  <si>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</si>
  <si>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</si>
  <si>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</si>
  <si>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</si>
  <si>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</si>
  <si>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</si>
  <si>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</si>
  <si>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</si>
  <si>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</si>
  <si>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</si>
  <si>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</si>
  <si>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</si>
  <si>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</si>
  <si>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</si>
  <si>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</si>
  <si>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</si>
  <si>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</si>
  <si>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</si>
  <si>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</si>
  <si>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</si>
  <si>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</si>
  <si>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</si>
  <si>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</si>
  <si>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</si>
  <si>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</si>
  <si>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</si>
  <si>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</si>
  <si>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</si>
  <si>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</si>
  <si>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</si>
  <si>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</si>
  <si>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</si>
  <si>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</si>
  <si>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</si>
  <si>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</si>
  <si>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</si>
  <si>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</si>
  <si>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</si>
  <si>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</si>
  <si>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</si>
  <si>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</si>
  <si>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</si>
  <si>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</si>
  <si>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</si>
  <si>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</si>
  <si>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</si>
  <si>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</si>
  <si>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</si>
  <si>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</si>
  <si>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</si>
  <si>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</si>
  <si>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</si>
  <si>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</si>
  <si>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</si>
  <si>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</si>
  <si>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</si>
  <si>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</si>
  <si>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</si>
  <si>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</si>
  <si>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</si>
  <si>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</si>
  <si>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</si>
  <si>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</si>
  <si>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</si>
  <si>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</si>
  <si>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</si>
  <si>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</si>
  <si>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</si>
  <si>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</si>
  <si>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</si>
  <si>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</si>
  <si>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</si>
  <si>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</si>
  <si>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</si>
  <si>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</si>
  <si>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</si>
  <si>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</si>
  <si>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</si>
  <si>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</si>
  <si>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</si>
  <si>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</si>
  <si>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</si>
  <si>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</si>
  <si>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</si>
  <si>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</si>
  <si>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</si>
  <si>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</si>
  <si>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</si>
  <si>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</si>
  <si>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</si>
  <si>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</si>
  <si>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</si>
  <si>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</si>
  <si>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</si>
  <si>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</si>
  <si>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</si>
  <si>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</si>
  <si>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</si>
  <si>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</si>
  <si>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</si>
  <si>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</si>
  <si>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</si>
  <si>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</si>
  <si>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</si>
  <si>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</si>
  <si>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</si>
  <si>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</si>
  <si>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</si>
  <si>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</si>
  <si>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</si>
  <si>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</si>
  <si>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</si>
  <si>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</si>
  <si>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</si>
  <si>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</si>
  <si>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</si>
  <si>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</si>
  <si>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</si>
  <si>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</si>
  <si>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</si>
  <si>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</si>
  <si>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</si>
  <si>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</si>
  <si>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</si>
  <si>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</si>
  <si>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</si>
  <si>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</si>
  <si>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</si>
  <si>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</si>
  <si>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</si>
  <si>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</si>
  <si>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</si>
  <si>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</si>
  <si>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</si>
  <si>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</si>
  <si>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</si>
  <si>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</si>
  <si>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</si>
  <si>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</si>
  <si>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</si>
  <si>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</si>
  <si>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</si>
  <si>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</si>
  <si>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</si>
  <si>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</si>
  <si>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</si>
  <si>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</si>
  <si>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</si>
  <si>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</si>
  <si>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</si>
  <si>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</si>
  <si>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</si>
  <si>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</si>
  <si>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</si>
  <si>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</si>
  <si>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</si>
  <si>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</si>
  <si>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</si>
  <si>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</si>
  <si>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</si>
  <si>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</si>
  <si>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</si>
  <si>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</si>
  <si>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</si>
  <si>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</si>
  <si>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</si>
  <si>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</si>
  <si>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</si>
  <si>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</si>
  <si>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</si>
  <si>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</si>
  <si>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</si>
  <si>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</si>
  <si>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</si>
  <si>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</si>
  <si>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</si>
  <si>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</si>
  <si>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</si>
  <si>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</si>
  <si>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</si>
  <si>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</si>
  <si>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</si>
  <si>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</si>
  <si>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</si>
  <si>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</si>
  <si>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</si>
  <si>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</si>
  <si>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</si>
  <si>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</si>
  <si>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</si>
  <si>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</si>
  <si>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</si>
  <si>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</si>
  <si>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</si>
  <si>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</si>
  <si>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</si>
  <si>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</si>
  <si>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</si>
  <si>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</si>
  <si>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</si>
  <si>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</si>
  <si>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</si>
  <si>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</si>
  <si>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</si>
  <si>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</si>
  <si>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</si>
  <si>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</si>
  <si>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</si>
  <si>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</si>
  <si>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</si>
  <si>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</si>
  <si>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</si>
  <si>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</si>
  <si>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</si>
  <si>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</si>
  <si>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</si>
  <si>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</si>
  <si>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</si>
  <si>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</si>
  <si>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</si>
  <si>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</si>
  <si>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</si>
  <si>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</si>
  <si>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</si>
  <si>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</si>
  <si>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</si>
  <si>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</si>
  <si>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</si>
  <si>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</si>
  <si>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</si>
  <si>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</si>
  <si>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</si>
  <si>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</si>
  <si>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</si>
  <si>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</si>
  <si>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</si>
  <si>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</si>
  <si>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</si>
  <si>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</si>
  <si>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</si>
  <si>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</si>
  <si>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</si>
  <si>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</si>
  <si>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</si>
  <si>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</si>
  <si>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</si>
  <si>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</si>
  <si>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</si>
  <si>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</si>
  <si>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</si>
  <si>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</si>
  <si>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</si>
  <si>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</si>
  <si>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</si>
  <si>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</si>
  <si>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</si>
  <si>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</si>
  <si>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</si>
  <si>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</si>
  <si>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</si>
  <si>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</si>
  <si>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</si>
  <si>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</si>
  <si>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</si>
  <si>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</si>
  <si>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</si>
  <si>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</si>
  <si>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</si>
  <si>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</si>
  <si>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</si>
  <si>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</si>
  <si>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</si>
  <si>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</si>
  <si>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</si>
  <si>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</si>
  <si>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</si>
  <si>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</si>
  <si>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</si>
  <si>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</si>
  <si>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</si>
  <si>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</si>
  <si>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</si>
  <si>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</si>
  <si>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</si>
  <si>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</si>
  <si>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</si>
  <si>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</si>
  <si>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</si>
  <si>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</si>
  <si>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</si>
  <si>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</si>
  <si>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</si>
  <si>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</si>
  <si>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</si>
  <si>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</si>
  <si>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</si>
  <si>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</si>
  <si>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</si>
  <si>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</si>
  <si>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</si>
  <si>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</si>
  <si>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</si>
  <si>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</si>
  <si>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</si>
  <si>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</si>
  <si>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</si>
  <si>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</si>
  <si>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</si>
  <si>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</si>
  <si>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</si>
  <si>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</si>
  <si>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</si>
  <si>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</si>
  <si>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</si>
  <si>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</si>
  <si>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</si>
  <si>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</si>
  <si>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</si>
  <si>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</si>
  <si>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</si>
  <si>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</si>
  <si>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</si>
  <si>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</si>
  <si>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</si>
  <si>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</si>
  <si>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</si>
  <si>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</si>
  <si>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</si>
  <si>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</si>
  <si>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</si>
  <si>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</si>
  <si>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</si>
  <si>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</si>
  <si>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</si>
  <si>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</si>
  <si>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</si>
  <si>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</si>
  <si>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</si>
  <si>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</si>
  <si>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</si>
  <si>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</si>
  <si>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</si>
  <si>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</si>
  <si>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</si>
  <si>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</si>
  <si>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</si>
  <si>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</si>
  <si>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</si>
  <si>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</si>
  <si>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</si>
  <si>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</si>
  <si>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</si>
  <si>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</si>
  <si>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</si>
  <si>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</si>
  <si>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</si>
  <si>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</si>
  <si>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</si>
  <si>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</si>
  <si>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</si>
  <si>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</si>
  <si>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</si>
  <si>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</si>
  <si>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</si>
  <si>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</si>
  <si>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</si>
  <si>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</si>
  <si>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</si>
  <si>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</si>
  <si>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</si>
  <si>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</si>
  <si>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</si>
  <si>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</si>
  <si>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</si>
  <si>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</si>
  <si>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</si>
  <si>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</si>
  <si>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</si>
  <si>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</si>
  <si>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</si>
  <si>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</si>
  <si>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</si>
  <si>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</si>
  <si>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</si>
  <si>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</si>
  <si>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</si>
  <si>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</si>
  <si>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</si>
  <si>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</si>
  <si>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</si>
  <si>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</si>
  <si>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</si>
  <si>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</si>
  <si>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</si>
  <si>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</si>
  <si>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</si>
  <si>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</si>
  <si>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</si>
  <si>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</si>
  <si>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</si>
  <si>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</si>
  <si>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</si>
  <si>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</si>
  <si>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</si>
  <si>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</si>
  <si>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</si>
  <si>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</si>
  <si>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</si>
  <si>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</si>
  <si>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</si>
  <si>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</si>
  <si>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</si>
  <si>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</si>
  <si>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</si>
  <si>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</si>
  <si>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</si>
  <si>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</si>
  <si>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</si>
  <si>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</si>
  <si>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</si>
  <si>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</si>
  <si>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</si>
  <si>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</si>
  <si>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</si>
  <si>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</si>
  <si>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</si>
  <si>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</si>
  <si>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</si>
  <si>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</si>
  <si>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</si>
  <si>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</si>
  <si>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</si>
  <si>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</si>
  <si>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</si>
  <si>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</si>
  <si>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</si>
  <si>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</si>
  <si>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</si>
  <si>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</si>
  <si>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</si>
  <si>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</si>
  <si>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</si>
  <si>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</si>
  <si>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</si>
  <si>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</si>
  <si>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</si>
  <si>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</si>
  <si>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</si>
  <si>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</si>
  <si>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</si>
  <si>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</si>
  <si>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</si>
  <si>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</si>
  <si>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</si>
  <si>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</si>
  <si>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</si>
  <si>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</si>
  <si>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</si>
  <si>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</si>
  <si>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</si>
  <si>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</si>
  <si>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</si>
  <si>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</si>
  <si>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</si>
  <si>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</si>
  <si>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</si>
  <si>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</si>
  <si>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</si>
  <si>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</si>
  <si>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</si>
  <si>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</si>
  <si>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</si>
  <si>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</si>
  <si>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</si>
  <si>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</si>
  <si>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</si>
  <si>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</si>
  <si>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</si>
  <si>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</si>
  <si>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</si>
  <si>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</si>
  <si>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</si>
  <si>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</si>
  <si>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</si>
  <si>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</si>
  <si>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</si>
  <si>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</si>
  <si>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</si>
  <si>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</si>
  <si>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</si>
  <si>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</si>
  <si>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</si>
  <si>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</si>
  <si>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</si>
  <si>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</si>
  <si>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</si>
  <si>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</si>
  <si>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</si>
  <si>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</si>
  <si>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</si>
  <si>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</si>
  <si>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</si>
  <si>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</si>
  <si>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</si>
  <si>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</si>
  <si>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</si>
  <si>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</si>
  <si>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</si>
  <si>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</si>
  <si>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</si>
  <si>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</si>
  <si>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</si>
  <si>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</si>
  <si>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</si>
  <si>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</si>
  <si>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</si>
  <si>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</si>
  <si>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</si>
  <si>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</si>
  <si>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</si>
  <si>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</si>
  <si>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</si>
  <si>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</si>
  <si>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</si>
  <si>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</si>
  <si>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</si>
  <si>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</si>
  <si>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</si>
  <si>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</si>
  <si>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</si>
  <si>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</si>
  <si>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</si>
  <si>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</si>
  <si>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</si>
  <si>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</si>
  <si>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</si>
  <si>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</si>
  <si>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</si>
  <si>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</si>
  <si>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</si>
  <si>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</si>
  <si>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</si>
  <si>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</si>
  <si>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</si>
  <si>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</si>
  <si>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</si>
  <si>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</si>
  <si>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</si>
  <si>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</si>
  <si>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</si>
  <si>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</si>
  <si>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</si>
  <si>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</si>
  <si>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</si>
  <si>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</si>
  <si>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</si>
  <si>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</si>
  <si>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</si>
  <si>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</si>
  <si>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</si>
  <si>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</si>
  <si>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</si>
  <si>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</si>
  <si>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</si>
  <si>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</si>
  <si>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</si>
  <si>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</si>
  <si>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</si>
  <si>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</si>
  <si>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</si>
  <si>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</si>
  <si>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</si>
  <si>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</si>
  <si>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</si>
  <si>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</si>
  <si>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</si>
  <si>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</si>
  <si>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</si>
  <si>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</si>
  <si>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</si>
  <si>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</si>
  <si>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</si>
  <si>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</si>
  <si>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</si>
  <si>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</si>
  <si>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</si>
  <si>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</si>
  <si>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</si>
  <si>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</si>
  <si>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</si>
  <si>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</si>
  <si>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</si>
  <si>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</si>
  <si>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</si>
  <si>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</si>
  <si>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</si>
  <si>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</si>
  <si>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</si>
  <si>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</si>
  <si>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</si>
  <si>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</si>
  <si>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</si>
  <si>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</si>
  <si>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</si>
  <si>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</si>
  <si>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</si>
  <si>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</si>
  <si>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</si>
  <si>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</si>
  <si>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</si>
  <si>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</si>
  <si>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</si>
  <si>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</si>
  <si>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</si>
  <si>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</si>
  <si>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</si>
  <si>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</si>
  <si>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</si>
  <si>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</si>
  <si>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</si>
  <si>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</si>
  <si>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</si>
  <si>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</si>
  <si>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</si>
  <si>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</si>
  <si>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</si>
  <si>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</si>
  <si>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</si>
  <si>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</si>
  <si>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</si>
  <si>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</si>
  <si>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</si>
  <si>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</si>
  <si>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</si>
  <si>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</si>
  <si>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</si>
  <si>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</si>
  <si>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</si>
  <si>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</si>
  <si>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</si>
  <si>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</si>
  <si>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</si>
  <si>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</si>
  <si>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</si>
  <si>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</si>
  <si>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</si>
  <si>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</si>
  <si>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</si>
  <si>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</si>
  <si>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</si>
  <si>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</si>
  <si>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</si>
  <si>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</si>
  <si>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</si>
  <si>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</si>
  <si>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</si>
  <si>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</si>
  <si>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</si>
  <si>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</si>
  <si>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</si>
  <si>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</si>
  <si>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</si>
  <si>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</si>
  <si>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</si>
  <si>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</si>
  <si>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</si>
  <si>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</si>
  <si>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</si>
  <si>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</si>
  <si>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</si>
  <si>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</si>
  <si>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</si>
  <si>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</si>
  <si>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</si>
  <si>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</si>
  <si>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</si>
  <si>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</si>
  <si>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</si>
  <si>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</si>
  <si>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</si>
  <si>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</si>
  <si>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</si>
  <si>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</si>
  <si>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</si>
  <si>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</si>
  <si>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</si>
  <si>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</si>
  <si>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</si>
  <si>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</si>
  <si>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</si>
  <si>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</si>
  <si>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</si>
  <si>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</si>
  <si>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</si>
  <si>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</si>
  <si>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</si>
  <si>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</si>
  <si>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</si>
  <si>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</si>
  <si>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</si>
  <si>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</si>
  <si>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</si>
  <si>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</si>
  <si>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</si>
  <si>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</si>
  <si>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</si>
  <si>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</si>
  <si>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</si>
  <si>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</si>
  <si>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</si>
  <si>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</si>
  <si>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</si>
  <si>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</si>
  <si>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</si>
  <si>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</si>
  <si>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</si>
  <si>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</si>
  <si>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</si>
  <si>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</si>
  <si>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</si>
  <si>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</si>
  <si>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</si>
  <si>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</si>
  <si>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</si>
  <si>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</si>
  <si>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</si>
  <si>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</si>
  <si>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</si>
  <si>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</si>
  <si>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</si>
  <si>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</si>
  <si>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</si>
  <si>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</si>
  <si>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</si>
  <si>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</si>
  <si>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</si>
  <si>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</si>
  <si>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</si>
  <si>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</si>
  <si>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</si>
  <si>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</si>
  <si>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</si>
  <si>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</si>
  <si>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</si>
  <si>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</si>
  <si>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</si>
  <si>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</si>
  <si>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</si>
  <si>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</si>
  <si>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</si>
  <si>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</si>
  <si>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</si>
  <si>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</si>
  <si>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</si>
  <si>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</si>
  <si>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</si>
  <si>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</si>
  <si>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</si>
  <si>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</si>
  <si>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</si>
  <si>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</si>
  <si>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</si>
  <si>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</si>
  <si>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</si>
  <si>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</si>
  <si>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</si>
  <si>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</si>
  <si>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</si>
  <si>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</si>
  <si>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</si>
  <si>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</si>
  <si>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</si>
  <si>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</si>
  <si>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</si>
  <si>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</si>
  <si>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</si>
  <si>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</si>
  <si>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</si>
  <si>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</si>
  <si>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</si>
  <si>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</si>
  <si>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</si>
  <si>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</si>
  <si>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</si>
  <si>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</si>
  <si>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</si>
  <si>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</si>
  <si>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</si>
  <si>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</si>
  <si>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</si>
  <si>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</si>
  <si>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</si>
  <si>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</si>
  <si>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</si>
  <si>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</si>
  <si>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</si>
  <si>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</si>
  <si>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</si>
  <si>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</si>
  <si>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</si>
  <si>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</si>
  <si>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</si>
  <si>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</si>
  <si>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</si>
  <si>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</si>
  <si>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</si>
  <si>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</si>
  <si>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</si>
  <si>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</si>
  <si>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</si>
  <si>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</si>
  <si>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</si>
  <si>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</si>
  <si>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</si>
  <si>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</si>
  <si>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</si>
  <si>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</si>
  <si>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</si>
  <si>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</si>
  <si>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</si>
  <si>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</si>
  <si>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</si>
  <si>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</si>
  <si>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</si>
  <si>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</si>
  <si>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</si>
  <si>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</si>
  <si>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</si>
  <si>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</si>
  <si>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</si>
  <si>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</si>
  <si>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</si>
  <si>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</si>
  <si>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</si>
  <si>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</si>
  <si>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</si>
  <si>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</si>
  <si>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</si>
  <si>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</si>
  <si>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</si>
  <si>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</si>
  <si>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</si>
  <si>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</si>
  <si>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</si>
  <si>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</si>
  <si>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</si>
  <si>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</si>
  <si>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</si>
  <si>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</si>
  <si>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</si>
  <si>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</si>
  <si>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</si>
  <si>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</si>
  <si>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</si>
  <si>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</si>
  <si>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</si>
  <si>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</si>
  <si>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</si>
  <si>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</si>
  <si>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</si>
  <si>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</si>
  <si>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</si>
  <si>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</si>
  <si>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</si>
  <si>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</si>
  <si>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</si>
  <si>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</si>
  <si>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</si>
  <si>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</si>
  <si>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</si>
  <si>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</si>
  <si>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</si>
  <si>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</si>
  <si>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</si>
  <si>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</si>
  <si>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</si>
  <si>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</si>
  <si>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</si>
  <si>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</si>
  <si>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</si>
  <si>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</si>
  <si>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</si>
  <si>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</si>
  <si>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</si>
  <si>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</si>
  <si>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</si>
  <si>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</si>
  <si>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</si>
  <si>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</si>
  <si>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</si>
  <si>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</si>
  <si>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</si>
  <si>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</si>
  <si>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</si>
  <si>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</si>
  <si>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</si>
  <si>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</si>
  <si>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</si>
  <si>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</si>
  <si>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</si>
  <si>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</si>
  <si>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</si>
  <si>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</si>
  <si>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</si>
  <si>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</si>
  <si>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</si>
  <si>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</si>
  <si>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</si>
  <si>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</si>
  <si>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</si>
  <si>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</si>
  <si>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</si>
  <si>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</si>
  <si>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</si>
  <si>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</si>
  <si>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</si>
  <si>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</si>
  <si>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</si>
  <si>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</si>
  <si>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</si>
  <si>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</si>
  <si>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</si>
  <si>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</si>
  <si>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</si>
  <si>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</si>
  <si>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</si>
  <si>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</si>
  <si>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</si>
  <si>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</si>
  <si>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</si>
  <si>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</si>
  <si>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</si>
  <si>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</si>
  <si>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</si>
  <si>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</si>
  <si>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</si>
  <si>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</si>
  <si>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</si>
  <si>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</si>
  <si>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</si>
  <si>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</si>
  <si>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</si>
  <si>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</si>
  <si>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</si>
  <si>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</si>
  <si>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</si>
  <si>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</si>
  <si>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</si>
  <si>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</si>
  <si>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</si>
  <si>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</si>
  <si>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</si>
  <si>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</si>
  <si>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</si>
  <si>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</si>
  <si>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</si>
  <si>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</si>
  <si>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</si>
  <si>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</si>
  <si>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</si>
  <si>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</si>
  <si>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</si>
  <si>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</si>
  <si>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</si>
  <si>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</si>
  <si>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</si>
  <si>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</si>
  <si>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</si>
  <si>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</si>
  <si>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</si>
  <si>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</si>
  <si>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</si>
  <si>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</si>
  <si>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</si>
  <si>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</si>
  <si>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</si>
  <si>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</si>
  <si>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</si>
  <si>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</si>
  <si>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</si>
  <si>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</si>
  <si>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</si>
  <si>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</si>
  <si>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</si>
  <si>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</si>
  <si>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</si>
  <si>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</si>
  <si>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</si>
  <si>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</si>
  <si>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</si>
  <si>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</si>
  <si>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</si>
  <si>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</si>
  <si>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</si>
  <si>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</si>
  <si>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</si>
  <si>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</si>
  <si>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</si>
  <si>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</si>
  <si>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</si>
  <si>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</si>
  <si>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</si>
  <si>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</si>
  <si>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</si>
  <si>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</si>
  <si>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</si>
  <si>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</si>
  <si>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</si>
  <si>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</si>
  <si>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</si>
  <si>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</si>
  <si>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</si>
  <si>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</si>
  <si>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</si>
  <si>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</si>
  <si>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</si>
  <si>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</si>
  <si>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</si>
  <si>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</si>
  <si>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</si>
  <si>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</si>
  <si>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</si>
  <si>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</si>
  <si>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</si>
  <si>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</si>
  <si>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</si>
  <si>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</si>
  <si>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</si>
  <si>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</si>
  <si>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</si>
  <si>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</si>
  <si>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</si>
  <si>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</si>
  <si>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</si>
  <si>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</si>
  <si>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</si>
  <si>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</si>
  <si>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</si>
  <si>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</si>
  <si>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</si>
  <si>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</si>
  <si>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</si>
  <si>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</si>
  <si>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</si>
  <si>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</si>
  <si>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</si>
  <si>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</si>
  <si>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</si>
  <si>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</si>
  <si>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</si>
  <si>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</si>
  <si>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</si>
  <si>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</si>
  <si>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</si>
  <si>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</si>
  <si>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</si>
  <si>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</si>
  <si>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</si>
  <si>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</si>
  <si>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</si>
  <si>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</si>
  <si>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</si>
  <si>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</si>
  <si>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</si>
  <si>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</si>
  <si>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</si>
  <si>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</si>
  <si>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</si>
  <si>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</si>
  <si>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</si>
  <si>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</si>
  <si>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</si>
  <si>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</si>
  <si>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</si>
  <si>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</si>
  <si>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</si>
  <si>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</si>
  <si>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</si>
  <si>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</si>
  <si>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</si>
  <si>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</si>
  <si>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</si>
  <si>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</si>
  <si>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</si>
  <si>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</si>
  <si>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</si>
  <si>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</si>
  <si>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</si>
  <si>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</si>
  <si>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</si>
  <si>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</si>
  <si>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</si>
  <si>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</si>
  <si>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</si>
  <si>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</si>
  <si>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</si>
  <si>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</si>
  <si>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</si>
  <si>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</si>
  <si>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</si>
  <si>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</si>
  <si>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</si>
  <si>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</si>
  <si>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</si>
  <si>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</si>
  <si>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</si>
  <si>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</si>
  <si>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</si>
  <si>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</si>
  <si>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</si>
  <si>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</si>
  <si>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</si>
  <si>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</si>
  <si>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</si>
  <si>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</si>
  <si>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</si>
  <si>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</si>
  <si>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</si>
  <si>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</si>
  <si>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</si>
  <si>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</si>
  <si>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</si>
  <si>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</si>
  <si>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</si>
  <si>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</si>
  <si>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</si>
  <si>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</si>
  <si>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</si>
  <si>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</si>
  <si>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</si>
  <si>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</si>
  <si>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</si>
  <si>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</si>
  <si>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</si>
  <si>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</si>
  <si>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</si>
  <si>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</si>
  <si>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</si>
  <si>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</si>
  <si>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</si>
  <si>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</si>
  <si>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</si>
  <si>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</si>
  <si>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</si>
  <si>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</si>
  <si>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</si>
  <si>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</si>
  <si>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</si>
  <si>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</si>
  <si>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</si>
  <si>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</si>
  <si>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</si>
  <si>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</si>
  <si>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</si>
  <si>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</si>
  <si>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</si>
  <si>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</si>
  <si>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</si>
  <si>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</si>
  <si>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</si>
  <si>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</si>
  <si>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</si>
  <si>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</si>
  <si>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</si>
  <si>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</si>
  <si>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</si>
  <si>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</si>
  <si>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</si>
  <si>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</si>
  <si>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</si>
  <si>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</si>
  <si>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</si>
  <si>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</si>
  <si>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</si>
  <si>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</si>
  <si>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</si>
  <si>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</si>
  <si>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</si>
  <si>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</si>
  <si>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</si>
  <si>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</si>
  <si>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</si>
  <si>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</si>
  <si>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</si>
  <si>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</si>
  <si>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</si>
  <si>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</si>
  <si>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</si>
  <si>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</si>
  <si>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</si>
  <si>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</si>
  <si>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</si>
  <si>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</si>
  <si>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</si>
  <si>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</si>
  <si>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</si>
  <si>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</si>
  <si>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</si>
  <si>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</si>
  <si>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</si>
  <si>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</si>
  <si>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</si>
  <si>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</si>
  <si>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</si>
  <si>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</si>
  <si>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</si>
  <si>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</si>
  <si>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</si>
  <si>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</si>
  <si>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</si>
  <si>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</si>
  <si>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</si>
  <si>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</si>
  <si>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</si>
  <si>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</si>
  <si>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</si>
  <si>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</si>
  <si>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</si>
  <si>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</si>
  <si>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</si>
  <si>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</si>
  <si>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</si>
  <si>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</si>
  <si>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</si>
  <si>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</si>
  <si>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</si>
  <si>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</si>
  <si>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</si>
  <si>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</si>
  <si>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</si>
  <si>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</si>
  <si>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</si>
  <si>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</si>
  <si>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</si>
  <si>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</si>
  <si>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</si>
  <si>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</si>
  <si>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</si>
  <si>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</si>
  <si>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</si>
  <si>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</si>
  <si>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</si>
  <si>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</si>
  <si>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</si>
  <si>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</si>
  <si>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</si>
  <si>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</si>
  <si>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</si>
  <si>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</si>
  <si>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</si>
  <si>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</si>
  <si>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</si>
  <si>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</si>
  <si>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</si>
  <si>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</si>
  <si>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</si>
  <si>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</si>
  <si>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</si>
  <si>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</si>
  <si>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</si>
  <si>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</si>
  <si>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</si>
  <si>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</si>
  <si>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</si>
  <si>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</si>
  <si>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</si>
  <si>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</si>
  <si>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</si>
  <si>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</si>
  <si>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</si>
  <si>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</si>
  <si>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</si>
  <si>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</si>
  <si>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</si>
  <si>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</si>
  <si>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</si>
  <si>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</si>
  <si>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</si>
  <si>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</si>
  <si>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</si>
  <si>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</si>
  <si>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</si>
  <si>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</si>
  <si>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</si>
  <si>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</si>
  <si>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</si>
  <si>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</si>
  <si>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</si>
  <si>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</si>
  <si>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</si>
  <si>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</si>
  <si>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</si>
  <si>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</si>
  <si>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</si>
  <si>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</si>
  <si>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</si>
  <si>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</si>
  <si>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</si>
  <si>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</si>
  <si>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</si>
  <si>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</si>
  <si>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</si>
  <si>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</si>
  <si>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</si>
  <si>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</si>
  <si>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</si>
  <si>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</si>
  <si>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</si>
  <si>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</si>
  <si>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</si>
  <si>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</si>
  <si>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</si>
  <si>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</si>
  <si>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</si>
  <si>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</si>
  <si>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</si>
  <si>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</si>
  <si>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</si>
  <si>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</si>
  <si>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</si>
  <si>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</si>
  <si>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</si>
  <si>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</si>
  <si>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</si>
  <si>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</si>
  <si>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</si>
  <si>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</si>
  <si>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</si>
  <si>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</si>
  <si>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</si>
  <si>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</si>
  <si>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</si>
  <si>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</si>
  <si>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</si>
  <si>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</si>
  <si>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</si>
  <si>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</si>
  <si>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</si>
  <si>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</si>
  <si>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</si>
  <si>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</si>
  <si>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</si>
  <si>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</si>
  <si>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</si>
  <si>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</si>
  <si>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</si>
  <si>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</si>
  <si>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</si>
  <si>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</si>
  <si>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</si>
  <si>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</si>
  <si>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</si>
  <si>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</si>
  <si>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</si>
  <si>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</si>
  <si>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</si>
  <si>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</si>
  <si>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</si>
  <si>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</si>
  <si>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</si>
  <si>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</si>
  <si>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</si>
  <si>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</si>
  <si>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</si>
  <si>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</si>
  <si>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</si>
  <si>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</si>
  <si>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</si>
  <si>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</si>
  <si>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</si>
  <si>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</si>
  <si>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</si>
  <si>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</si>
  <si>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</si>
  <si>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</si>
  <si>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</si>
  <si>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</si>
  <si>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</si>
  <si>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</si>
  <si>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</si>
  <si>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</si>
  <si>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</si>
  <si>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</si>
  <si>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</si>
  <si>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</si>
  <si>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</si>
  <si>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</si>
  <si>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</si>
  <si>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</si>
  <si>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</si>
  <si>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</si>
  <si>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</si>
  <si>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</si>
  <si>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</si>
  <si>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</si>
  <si>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</si>
  <si>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</si>
  <si>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</si>
  <si>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</si>
  <si>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</si>
  <si>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</si>
  <si>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</si>
  <si>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</si>
  <si>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</si>
  <si>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</si>
  <si>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</si>
  <si>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</si>
  <si>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</si>
  <si>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</si>
  <si>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</si>
  <si>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</si>
  <si>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</si>
  <si>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</si>
  <si>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</si>
  <si>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</si>
  <si>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</si>
  <si>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</si>
  <si>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</si>
  <si>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</si>
  <si>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</si>
  <si>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</si>
  <si>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</si>
  <si>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</si>
  <si>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</si>
  <si>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</si>
  <si>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</si>
  <si>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</si>
  <si>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</si>
  <si>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</si>
  <si>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</si>
  <si>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</si>
  <si>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</si>
  <si>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</si>
  <si>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</si>
  <si>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</si>
  <si>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</si>
  <si>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</si>
  <si>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</si>
  <si>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</si>
  <si>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</si>
  <si>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</si>
  <si>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</si>
  <si>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</si>
  <si>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</si>
  <si>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</si>
  <si>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</si>
  <si>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</si>
  <si>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</si>
  <si>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</si>
  <si>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</si>
  <si>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</si>
  <si>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</si>
  <si>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</si>
  <si>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</si>
  <si>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</si>
  <si>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</si>
  <si>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</si>
  <si>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</si>
  <si>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</si>
  <si>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</si>
  <si>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</si>
  <si>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</si>
  <si>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</si>
  <si>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</si>
  <si>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</si>
  <si>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</si>
  <si>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</si>
  <si>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</si>
  <si>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</si>
  <si>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</si>
  <si>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</si>
  <si>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</si>
  <si>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</si>
  <si>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</si>
  <si>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</si>
  <si>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</si>
  <si>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</si>
  <si>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</si>
  <si>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</si>
  <si>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</si>
  <si>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</si>
  <si>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</si>
  <si>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</si>
  <si>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</si>
  <si>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</si>
  <si>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</si>
  <si>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</si>
  <si>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</si>
  <si>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</si>
  <si>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</si>
  <si>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</si>
  <si>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</si>
  <si>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</si>
  <si>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</si>
  <si>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</si>
  <si>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</si>
  <si>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</si>
  <si>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</si>
  <si>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</si>
  <si>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</si>
  <si>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</si>
  <si>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</si>
  <si>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</si>
  <si>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</si>
  <si>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</si>
  <si>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</si>
  <si>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</si>
  <si>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</si>
  <si>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</si>
  <si>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</si>
  <si>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</si>
  <si>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</si>
  <si>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</si>
  <si>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</si>
  <si>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</si>
  <si>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</si>
  <si>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</si>
  <si>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</si>
  <si>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</si>
  <si>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</si>
  <si>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</si>
  <si>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</si>
  <si>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</si>
  <si>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</si>
  <si>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</si>
  <si>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</si>
  <si>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</si>
  <si>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</si>
  <si>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</si>
  <si>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</si>
  <si>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</si>
  <si>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</si>
  <si>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</si>
  <si>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</si>
  <si>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</si>
  <si>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</si>
  <si>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</si>
  <si>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</si>
  <si>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</si>
  <si>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</si>
  <si>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</si>
  <si>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</si>
  <si>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</si>
  <si>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</si>
  <si>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</si>
  <si>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</si>
  <si>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</si>
  <si>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</si>
  <si>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</si>
  <si>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</si>
  <si>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</si>
  <si>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</si>
  <si>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</si>
  <si>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</si>
  <si>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</si>
  <si>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</si>
  <si>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</si>
  <si>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</si>
  <si>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</si>
  <si>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</si>
  <si>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</si>
  <si>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</si>
  <si>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</si>
  <si>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</si>
  <si>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</si>
  <si>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</si>
  <si>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</si>
  <si>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</si>
  <si>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</si>
  <si>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</si>
  <si>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</si>
  <si>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</si>
  <si>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</si>
  <si>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</si>
  <si>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</si>
  <si>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</si>
  <si>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</si>
  <si>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</si>
  <si>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</si>
  <si>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</si>
  <si>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</si>
  <si>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</si>
  <si>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</si>
  <si>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</si>
  <si>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</si>
  <si>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</si>
  <si>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</si>
  <si>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</si>
  <si>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</si>
  <si>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</si>
  <si>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</si>
  <si>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</si>
  <si>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</si>
  <si>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</si>
  <si>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</si>
  <si>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</si>
  <si>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</si>
  <si>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</si>
  <si>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</si>
  <si>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</si>
  <si>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</si>
  <si>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</si>
  <si>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</si>
  <si>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</si>
  <si>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</si>
  <si>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</si>
  <si>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</si>
  <si>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</si>
  <si>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</si>
  <si>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</si>
  <si>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</si>
  <si>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</si>
  <si>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</si>
  <si>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</si>
  <si>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</si>
  <si>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</si>
  <si>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</si>
  <si>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</si>
  <si>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</si>
  <si>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</si>
  <si>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</si>
  <si>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</si>
  <si>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</si>
  <si>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</si>
  <si>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</si>
  <si>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</si>
  <si>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</si>
  <si>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</si>
  <si>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</si>
  <si>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</si>
  <si>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</si>
  <si>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</si>
  <si>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</si>
  <si>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</si>
  <si>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</si>
  <si>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</si>
  <si>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</si>
  <si>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</si>
  <si>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</si>
  <si>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</si>
  <si>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</si>
  <si>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</si>
  <si>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</si>
  <si>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</si>
  <si>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</si>
  <si>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</si>
  <si>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</si>
  <si>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</si>
  <si>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</si>
  <si>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</si>
  <si>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</si>
  <si>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</si>
  <si>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</si>
  <si>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</si>
  <si>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</si>
  <si>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</si>
  <si>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</si>
  <si>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</si>
  <si>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</si>
  <si>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</si>
  <si>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</si>
  <si>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</si>
  <si>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</si>
  <si>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</si>
  <si>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</si>
  <si>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</si>
  <si>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</si>
  <si>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</si>
  <si>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</si>
  <si>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</si>
  <si>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</si>
  <si>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</si>
  <si>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</si>
  <si>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</si>
  <si>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</si>
  <si>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</si>
  <si>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</si>
  <si>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</si>
  <si>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</si>
  <si>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</si>
  <si>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</si>
  <si>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</si>
  <si>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</si>
  <si>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</si>
  <si>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</si>
  <si>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</si>
  <si>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</si>
  <si>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</si>
  <si>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</si>
  <si>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</si>
  <si>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</si>
  <si>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</si>
  <si>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</si>
  <si>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</si>
  <si>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</si>
  <si>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</si>
  <si>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</si>
  <si>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</si>
  <si>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</si>
  <si>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</si>
  <si>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</si>
  <si>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</si>
  <si>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</si>
  <si>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</si>
  <si>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</si>
  <si>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</si>
  <si>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</si>
  <si>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</si>
  <si>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</si>
  <si>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</si>
  <si>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</si>
  <si>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</si>
  <si>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</si>
  <si>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</si>
  <si>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</si>
  <si>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</si>
  <si>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</si>
  <si>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</si>
  <si>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</si>
  <si>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</si>
  <si>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</si>
  <si>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</si>
  <si>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</si>
  <si>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</si>
  <si>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</si>
  <si>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</si>
  <si>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</si>
  <si>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</si>
  <si>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</si>
  <si>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</si>
  <si>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</si>
  <si>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</si>
  <si>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</si>
  <si>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</si>
  <si>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</si>
  <si>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</si>
  <si>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</si>
  <si>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</si>
  <si>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</si>
  <si>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</si>
  <si>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</si>
  <si>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</si>
  <si>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</si>
  <si>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</si>
  <si>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</si>
  <si>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</si>
  <si>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</si>
  <si>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</si>
  <si>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</si>
  <si>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</si>
  <si>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</si>
  <si>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</si>
  <si>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</si>
  <si>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</si>
  <si>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</si>
  <si>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</si>
  <si>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</si>
  <si>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</si>
  <si>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</si>
  <si>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</si>
  <si>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</si>
  <si>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</si>
  <si>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</si>
  <si>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</si>
  <si>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</si>
  <si>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</si>
  <si>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</si>
  <si>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</si>
  <si>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</si>
  <si>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</si>
  <si>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</si>
  <si>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</si>
  <si>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</si>
  <si>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</si>
  <si>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</si>
  <si>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</si>
  <si>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</si>
  <si>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</si>
  <si>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</si>
  <si>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</si>
  <si>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</si>
  <si>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</si>
  <si>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</si>
  <si>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</si>
  <si>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</si>
  <si>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</si>
  <si>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</si>
  <si>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</si>
  <si>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</si>
  <si>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</si>
  <si>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</si>
  <si>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</si>
  <si>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</si>
  <si>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</si>
  <si>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</si>
  <si>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</si>
  <si>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</si>
  <si>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</si>
  <si>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</si>
  <si>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</si>
  <si>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</si>
  <si>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</si>
  <si>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</si>
  <si>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</si>
  <si>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</si>
  <si>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</si>
  <si>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</si>
  <si>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</si>
  <si>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</si>
  <si>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</si>
  <si>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</si>
  <si>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</si>
  <si>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</si>
  <si>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</si>
  <si>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</si>
  <si>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</si>
  <si>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</si>
  <si>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</si>
  <si>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</si>
  <si>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</si>
  <si>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</si>
  <si>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</si>
  <si>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</si>
  <si>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</si>
  <si>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</si>
  <si>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</si>
  <si>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</si>
  <si>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</si>
  <si>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</si>
  <si>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</si>
  <si>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</si>
  <si>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</si>
  <si>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</si>
  <si>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</si>
  <si>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</si>
  <si>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</si>
  <si>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</si>
  <si>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</si>
  <si>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</si>
  <si>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</si>
  <si>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</si>
  <si>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</si>
  <si>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</si>
  <si>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</si>
  <si>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</si>
  <si>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</si>
  <si>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</si>
  <si>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</si>
  <si>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</si>
  <si>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</si>
  <si>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</si>
  <si>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</si>
  <si>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</si>
  <si>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</si>
  <si>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</si>
  <si>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</si>
  <si>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</si>
  <si>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</si>
  <si>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</si>
  <si>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</si>
  <si>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</si>
  <si>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</si>
  <si>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</si>
  <si>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</si>
  <si>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</si>
  <si>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</si>
  <si>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</si>
  <si>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</si>
  <si>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</si>
  <si>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</si>
  <si>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</si>
  <si>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</si>
  <si>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</si>
  <si>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</si>
  <si>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</si>
  <si>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</si>
  <si>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</si>
  <si>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</si>
  <si>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</si>
  <si>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</si>
  <si>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</si>
  <si>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</si>
  <si>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</si>
  <si>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</si>
  <si>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</si>
  <si>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</si>
  <si>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</si>
  <si>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</si>
  <si>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</si>
  <si>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</si>
  <si>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</si>
  <si>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</si>
  <si>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</si>
  <si>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</si>
  <si>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</si>
  <si>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</si>
  <si>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</si>
  <si>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</si>
  <si>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</si>
  <si>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</si>
  <si>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</si>
  <si>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</si>
  <si>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</si>
  <si>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</si>
  <si>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</si>
  <si>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</si>
  <si>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</si>
  <si>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</si>
  <si>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</si>
  <si>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</si>
  <si>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</si>
  <si>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</si>
  <si>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</si>
  <si>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</si>
  <si>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</si>
  <si>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</si>
  <si>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</si>
  <si>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</si>
  <si>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</si>
  <si>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</si>
  <si>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</si>
  <si>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</si>
  <si>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</si>
  <si>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</si>
  <si>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</si>
  <si>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</si>
  <si>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</si>
  <si>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</si>
  <si>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</si>
  <si>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</si>
  <si>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</si>
  <si>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</si>
  <si>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</si>
  <si>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</si>
  <si>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</si>
  <si>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</si>
  <si>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</si>
  <si>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</si>
  <si>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</si>
  <si>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</si>
  <si>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</si>
  <si>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</si>
  <si>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</si>
  <si>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</si>
  <si>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</si>
  <si>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</si>
  <si>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</si>
  <si>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</si>
  <si>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</si>
  <si>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</si>
  <si>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</si>
  <si>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</si>
  <si>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</si>
  <si>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</si>
  <si>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</si>
  <si>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</si>
  <si>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</si>
  <si>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</si>
  <si>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</si>
  <si>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</si>
  <si>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</si>
  <si>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</si>
  <si>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</si>
  <si>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</si>
  <si>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</si>
  <si>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</si>
  <si>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</si>
  <si>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</si>
  <si>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</si>
  <si>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</si>
  <si>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</si>
  <si>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</si>
  <si>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</si>
  <si>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</si>
  <si>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</si>
  <si>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</si>
  <si>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</si>
  <si>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</si>
  <si>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</si>
  <si>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</si>
  <si>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</si>
  <si>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</si>
  <si>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</si>
  <si>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</si>
  <si>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</si>
  <si>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</si>
  <si>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</si>
  <si>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</si>
  <si>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</si>
  <si>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</si>
  <si>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</si>
  <si>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</si>
  <si>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</si>
  <si>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</si>
  <si>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</si>
  <si>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</si>
  <si>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</si>
  <si>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</si>
  <si>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</si>
  <si>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</si>
  <si>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</si>
  <si>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</si>
  <si>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</si>
  <si>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</si>
  <si>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</si>
  <si>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</si>
  <si>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</si>
  <si>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</si>
  <si>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</si>
  <si>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</si>
  <si>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</si>
  <si>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</si>
  <si>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</si>
  <si>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</si>
  <si>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</si>
  <si>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</si>
  <si>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</si>
  <si>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</si>
  <si>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</si>
  <si>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</si>
  <si>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</si>
  <si>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</si>
  <si>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</si>
  <si>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</si>
  <si>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</si>
  <si>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</si>
  <si>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</si>
  <si>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</si>
  <si>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</si>
  <si>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</si>
  <si>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</si>
  <si>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</si>
  <si>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</si>
  <si>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</si>
  <si>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</si>
  <si>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</si>
  <si>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</si>
  <si>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</si>
  <si>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</si>
  <si>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</si>
  <si>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</si>
  <si>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</si>
  <si>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</si>
  <si>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</si>
  <si>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</si>
  <si>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</si>
  <si>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</si>
  <si>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</si>
  <si>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</si>
  <si>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</si>
  <si>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</si>
  <si>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</si>
  <si>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</si>
  <si>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</si>
  <si>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</si>
  <si>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</si>
  <si>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</si>
  <si>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</si>
  <si>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</si>
  <si>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</si>
  <si>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</si>
  <si>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</si>
  <si>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</si>
  <si>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</si>
  <si>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</si>
  <si>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</si>
  <si>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</si>
  <si>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</si>
  <si>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</si>
  <si>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</si>
  <si>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</si>
  <si>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</si>
  <si>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</si>
  <si>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</si>
  <si>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</si>
  <si>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</si>
  <si>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</si>
  <si>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</si>
  <si>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</si>
  <si>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</si>
  <si>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</si>
  <si>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</si>
  <si>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</si>
  <si>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</si>
  <si>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</si>
  <si>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</si>
  <si>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</si>
  <si>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</si>
  <si>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</si>
  <si>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</si>
  <si>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</si>
  <si>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</si>
  <si>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</si>
  <si>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</si>
  <si>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</si>
  <si>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</si>
  <si>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</si>
  <si>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</si>
  <si>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</si>
  <si>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</si>
  <si>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</si>
  <si>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</si>
  <si>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</si>
  <si>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</si>
  <si>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</si>
  <si>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</si>
  <si>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</si>
  <si>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</si>
  <si>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</si>
  <si>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</si>
  <si>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</si>
  <si>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</si>
  <si>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</si>
  <si>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</si>
  <si>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</si>
  <si>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</si>
  <si>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</si>
  <si>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</si>
  <si>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</si>
  <si>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</si>
  <si>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</si>
  <si>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</si>
  <si>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</si>
  <si>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</si>
  <si>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</si>
  <si>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</si>
  <si>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</si>
  <si>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</si>
  <si>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</si>
  <si>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</si>
  <si>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</si>
  <si>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</si>
  <si>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</si>
  <si>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</si>
  <si>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</si>
  <si>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</si>
  <si>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</si>
  <si>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</si>
  <si>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</si>
  <si>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</si>
  <si>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</si>
  <si>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</si>
  <si>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</si>
  <si>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</si>
  <si>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</si>
  <si>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</si>
  <si>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</si>
  <si>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</si>
  <si>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</si>
  <si>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</si>
  <si>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</si>
  <si>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</si>
  <si>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</si>
  <si>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</si>
  <si>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</si>
  <si>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</si>
  <si>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</si>
  <si>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</si>
  <si>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</si>
  <si>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</si>
  <si>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</si>
  <si>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</si>
  <si>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</si>
  <si>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</si>
  <si>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</si>
  <si>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</si>
  <si>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</si>
  <si>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</si>
  <si>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</si>
  <si>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</si>
  <si>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</si>
  <si>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</si>
  <si>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</si>
  <si>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</si>
  <si>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</si>
  <si>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</si>
  <si>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</si>
  <si>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</si>
  <si>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</si>
  <si>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</si>
  <si>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</si>
  <si>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</si>
  <si>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</si>
  <si>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</si>
  <si>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</si>
  <si>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</si>
  <si>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</si>
  <si>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</si>
  <si>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</si>
  <si>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</si>
  <si>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</si>
  <si>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</si>
  <si>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</si>
  <si>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</si>
  <si>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</si>
  <si>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</si>
  <si>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</si>
  <si>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</si>
  <si>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</si>
  <si>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</si>
  <si>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</si>
  <si>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</si>
  <si>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</si>
  <si>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</si>
  <si>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</si>
  <si>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</si>
  <si>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</si>
  <si>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</si>
  <si>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</si>
  <si>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</si>
  <si>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</si>
  <si>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</si>
  <si>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</si>
  <si>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</si>
  <si>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</si>
  <si>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</si>
  <si>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</si>
  <si>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</si>
  <si>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</si>
  <si>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</si>
  <si>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</si>
  <si>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</si>
  <si>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</si>
  <si>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</si>
  <si>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</si>
  <si>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</si>
  <si>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</si>
  <si>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</si>
  <si>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</si>
  <si>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</si>
  <si>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</si>
  <si>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</si>
  <si>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</si>
  <si>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</si>
  <si>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</si>
  <si>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</si>
  <si>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</si>
  <si>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</si>
  <si>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</si>
  <si>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</si>
  <si>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</si>
  <si>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</si>
  <si>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</si>
  <si>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</si>
  <si>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</si>
  <si>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</si>
  <si>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</si>
  <si>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</si>
  <si>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</si>
  <si>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</si>
  <si>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</si>
  <si>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</si>
  <si>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</si>
  <si>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</si>
  <si>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</si>
  <si>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</si>
  <si>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</si>
  <si>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</si>
  <si>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</si>
  <si>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</si>
  <si>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</si>
  <si>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</si>
  <si>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</si>
  <si>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</si>
  <si>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</si>
  <si>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</si>
  <si>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</si>
  <si>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</si>
  <si>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</si>
  <si>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</si>
  <si>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</si>
  <si>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</si>
  <si>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</si>
  <si>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</si>
  <si>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</si>
  <si>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</si>
  <si>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</si>
  <si>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</si>
  <si>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</si>
  <si>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</si>
  <si>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</si>
  <si>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</si>
  <si>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</si>
  <si>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</si>
  <si>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</si>
  <si>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</si>
  <si>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</si>
  <si>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</si>
  <si>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</si>
  <si>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</si>
  <si>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</si>
  <si>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</si>
  <si>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</si>
  <si>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</si>
  <si>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</si>
  <si>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</si>
  <si>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</si>
  <si>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</si>
  <si>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</si>
  <si>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</si>
  <si>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</si>
  <si>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</si>
  <si>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</si>
  <si>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</si>
  <si>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</si>
  <si>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</si>
  <si>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</si>
  <si>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</si>
  <si>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</si>
  <si>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</si>
  <si>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</si>
  <si>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</si>
  <si>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</si>
  <si>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</si>
  <si>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</si>
  <si>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</si>
  <si>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</si>
  <si>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</si>
  <si>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</si>
  <si>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</si>
  <si>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</si>
  <si>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</si>
  <si>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</si>
  <si>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</si>
  <si>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</si>
  <si>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</si>
  <si>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</si>
  <si>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</si>
  <si>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</si>
  <si>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</si>
  <si>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</si>
  <si>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</si>
  <si>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</si>
  <si>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</si>
  <si>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</si>
  <si>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</si>
  <si>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</si>
  <si>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</si>
  <si>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</si>
  <si>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</si>
  <si>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</si>
  <si>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</si>
  <si>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</si>
  <si>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</si>
  <si>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</si>
  <si>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</si>
  <si>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</si>
  <si>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</si>
  <si>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</si>
  <si>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</si>
  <si>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</si>
  <si>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</si>
  <si>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</si>
  <si>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</si>
  <si>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</si>
  <si>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</si>
  <si>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</si>
  <si>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</si>
  <si>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</si>
  <si>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</si>
  <si>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</si>
  <si>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</si>
  <si>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</si>
  <si>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</si>
  <si>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</si>
  <si>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</si>
  <si>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</si>
  <si>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</si>
  <si>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</si>
  <si>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</si>
  <si>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</si>
  <si>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</si>
  <si>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</si>
  <si>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</si>
  <si>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</si>
  <si>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</si>
  <si>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</si>
  <si>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</si>
  <si>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</si>
  <si>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</si>
  <si>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</si>
  <si>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</si>
  <si>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</si>
  <si>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</si>
  <si>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</si>
  <si>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</si>
  <si>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</si>
  <si>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</si>
  <si>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</si>
  <si>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</si>
  <si>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</si>
  <si>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</si>
  <si>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</si>
  <si>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</si>
  <si>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</si>
  <si>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</si>
  <si>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</si>
  <si>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</si>
  <si>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</si>
  <si>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</si>
  <si>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</si>
  <si>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</si>
  <si>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</si>
  <si>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</si>
  <si>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</si>
  <si>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</si>
  <si>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</si>
  <si>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</si>
  <si>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</si>
  <si>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</si>
  <si>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</si>
  <si>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</si>
  <si>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</si>
  <si>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</si>
  <si>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</si>
  <si>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</si>
  <si>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</si>
  <si>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</si>
  <si>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</si>
  <si>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</si>
  <si>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</si>
  <si>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</si>
  <si>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</si>
  <si>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</si>
  <si>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</si>
  <si>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</si>
  <si>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</si>
  <si>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</si>
  <si>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</si>
  <si>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</si>
  <si>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</si>
  <si>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</si>
  <si>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</si>
  <si>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</si>
  <si>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</si>
  <si>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</si>
  <si>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</si>
  <si>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</si>
  <si>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</si>
  <si>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</si>
  <si>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</si>
  <si>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</si>
  <si>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</si>
  <si>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</si>
  <si>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</si>
  <si>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</si>
  <si>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</si>
  <si>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</si>
  <si>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</si>
  <si>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</si>
  <si>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</si>
  <si>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</si>
  <si>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</si>
  <si>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</si>
  <si>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</si>
  <si>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</si>
  <si>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</si>
  <si>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</si>
  <si>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</si>
  <si>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</si>
  <si>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</si>
  <si>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</si>
  <si>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</si>
  <si>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</si>
  <si>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</si>
  <si>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</si>
  <si>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</si>
  <si>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</si>
  <si>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</si>
  <si>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</si>
  <si>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</si>
  <si>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</si>
  <si>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</si>
  <si>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</si>
  <si>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</si>
  <si>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</si>
  <si>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</si>
  <si>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</si>
  <si>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</si>
  <si>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</si>
  <si>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</si>
  <si>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</si>
  <si>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</si>
  <si>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</si>
  <si>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</si>
  <si>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</si>
  <si>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</si>
  <si>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</si>
  <si>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</si>
  <si>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</si>
  <si>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</si>
  <si>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</si>
  <si>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</si>
  <si>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</si>
  <si>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</si>
  <si>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</si>
  <si>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</si>
  <si>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</si>
  <si>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</si>
  <si>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</si>
  <si>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</si>
  <si>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</si>
  <si>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</si>
  <si>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</si>
  <si>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</si>
  <si>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</si>
  <si>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</si>
  <si>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</si>
  <si>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</si>
  <si>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</si>
  <si>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</si>
  <si>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</si>
  <si>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</si>
  <si>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</si>
  <si>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</si>
  <si>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</si>
  <si>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</si>
  <si>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</si>
  <si>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</si>
  <si>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</si>
  <si>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</si>
  <si>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</si>
  <si>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</si>
  <si>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</si>
  <si>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</si>
  <si>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</si>
  <si>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</si>
  <si>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</si>
  <si>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</si>
  <si>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</si>
  <si>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</si>
  <si>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</si>
  <si>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</si>
  <si>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</si>
  <si>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</si>
  <si>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</si>
  <si>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</si>
  <si>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</si>
  <si>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</si>
  <si>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</si>
  <si>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</si>
  <si>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</si>
  <si>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</si>
  <si>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</si>
  <si>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</si>
  <si>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</si>
  <si>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</si>
  <si>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</si>
  <si>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</si>
  <si>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</si>
  <si>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</si>
  <si>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</si>
  <si>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</si>
  <si>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</si>
  <si>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</si>
  <si>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</si>
  <si>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</si>
  <si>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</si>
  <si>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</si>
  <si>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</si>
  <si>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</si>
  <si>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</si>
  <si>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</si>
  <si>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</si>
  <si>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</si>
  <si>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</si>
  <si>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</si>
  <si>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</si>
  <si>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</si>
  <si>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</si>
  <si>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</si>
  <si>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</si>
  <si>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</si>
  <si>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</si>
  <si>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</si>
  <si>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</si>
  <si>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</si>
  <si>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</si>
  <si>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</si>
  <si>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</si>
  <si>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</si>
  <si>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</si>
  <si>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</si>
  <si>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</si>
  <si>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</si>
  <si>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</si>
  <si>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</si>
  <si>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</si>
  <si>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</si>
  <si>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</si>
  <si>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</si>
  <si>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</si>
  <si>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</si>
  <si>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</si>
  <si>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</si>
  <si>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</si>
  <si>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</si>
  <si>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</si>
  <si>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</si>
  <si>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</si>
  <si>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</si>
  <si>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</si>
  <si>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</si>
  <si>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</si>
  <si>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</si>
  <si>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</si>
  <si>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</si>
  <si>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</si>
  <si>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</si>
  <si>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</si>
  <si>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</si>
  <si>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</si>
  <si>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</si>
  <si>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</si>
  <si>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</si>
  <si>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</si>
  <si>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</si>
  <si>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</si>
  <si>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</si>
  <si>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</si>
  <si>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</si>
  <si>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</si>
  <si>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</si>
  <si>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</si>
  <si>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</si>
  <si>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</si>
  <si>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</si>
  <si>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</si>
  <si>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</si>
  <si>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</si>
  <si>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</si>
  <si>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</si>
  <si>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</si>
  <si>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</si>
  <si>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</si>
  <si>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</si>
  <si>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</si>
  <si>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</si>
  <si>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</si>
  <si>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</si>
  <si>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</si>
  <si>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</si>
  <si>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</si>
  <si>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</si>
  <si>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</si>
  <si>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</si>
  <si>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</si>
  <si>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</si>
  <si>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</si>
  <si>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</si>
  <si>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</si>
  <si>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</si>
  <si>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</si>
  <si>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</si>
  <si>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</si>
  <si>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</si>
  <si>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</si>
  <si>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</si>
  <si>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</si>
  <si>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</si>
  <si>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</si>
  <si>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</si>
  <si>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</si>
  <si>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</si>
  <si>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</si>
  <si>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</si>
  <si>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</si>
  <si>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</si>
  <si>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</si>
  <si>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</si>
  <si>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</si>
  <si>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</si>
  <si>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</si>
  <si>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</si>
  <si>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</si>
  <si>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</si>
  <si>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</si>
  <si>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</si>
  <si>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</si>
  <si>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</si>
  <si>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</si>
  <si>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</si>
  <si>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</si>
  <si>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</si>
  <si>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</si>
  <si>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</si>
  <si>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</si>
  <si>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</si>
  <si>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</si>
  <si>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</si>
  <si>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</si>
  <si>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</si>
  <si>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</si>
  <si>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</si>
  <si>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</si>
  <si>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</si>
  <si>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</si>
  <si>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</si>
  <si>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</si>
  <si>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</si>
  <si>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</si>
  <si>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</si>
  <si>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</si>
  <si>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</si>
  <si>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</si>
  <si>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</si>
  <si>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</si>
  <si>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</si>
  <si>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</si>
  <si>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</si>
  <si>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</si>
  <si>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</si>
  <si>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</si>
  <si>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</si>
  <si>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</si>
  <si>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</si>
  <si>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</si>
  <si>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</si>
  <si>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</si>
  <si>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</si>
  <si>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</si>
  <si>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</si>
  <si>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</si>
  <si>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</si>
  <si>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</si>
  <si>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</si>
  <si>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</si>
  <si>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</si>
  <si>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</si>
  <si>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</si>
  <si>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</si>
  <si>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</si>
  <si>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</si>
  <si>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</si>
  <si>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</si>
  <si>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</si>
  <si>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</si>
  <si>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</si>
  <si>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</si>
  <si>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</si>
  <si>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</si>
  <si>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</si>
  <si>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</si>
  <si>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</si>
  <si>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</si>
  <si>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</si>
  <si>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</si>
  <si>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</si>
  <si>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</si>
  <si>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</si>
  <si>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</si>
  <si>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</si>
  <si>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</si>
  <si>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</si>
  <si>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</si>
  <si>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</si>
  <si>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</si>
  <si>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</si>
  <si>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</si>
  <si>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</si>
  <si>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</si>
  <si>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</si>
  <si>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</si>
  <si>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</si>
  <si>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</si>
  <si>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</si>
  <si>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</si>
  <si>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</si>
  <si>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</si>
  <si>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</si>
  <si>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</si>
  <si>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</si>
  <si>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</si>
  <si>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</si>
  <si>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</si>
  <si>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</si>
  <si>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</si>
  <si>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</si>
  <si>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</si>
  <si>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</si>
  <si>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</si>
  <si>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</si>
  <si>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</si>
  <si>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</si>
  <si>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</si>
  <si>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</si>
  <si>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</si>
  <si>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</si>
  <si>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</si>
  <si>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</si>
  <si>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</si>
  <si>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</si>
  <si>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</si>
  <si>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</si>
  <si>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</si>
  <si>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</si>
  <si>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</si>
  <si>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</si>
  <si>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</si>
  <si>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</si>
  <si>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</si>
  <si>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</si>
  <si>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</si>
  <si>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</si>
  <si>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</si>
  <si>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</si>
  <si>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</si>
  <si>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</si>
  <si>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</si>
  <si>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</si>
  <si>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</si>
  <si>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</si>
  <si>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</si>
  <si>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</si>
  <si>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</si>
  <si>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</si>
  <si>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</si>
  <si>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</si>
  <si>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</si>
  <si>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</si>
  <si>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</si>
  <si>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</si>
  <si>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</si>
  <si>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</si>
  <si>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</si>
  <si>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</si>
  <si>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</si>
  <si>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</si>
  <si>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</si>
  <si>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</si>
  <si>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</si>
  <si>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</si>
  <si>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</si>
  <si>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</si>
  <si>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</si>
  <si>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</si>
  <si>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</si>
  <si>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</si>
  <si>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</si>
  <si>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</si>
  <si>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</si>
  <si>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</si>
  <si>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</si>
  <si>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</si>
  <si>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</si>
  <si>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</si>
  <si>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</si>
  <si>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</si>
  <si>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</si>
  <si>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</si>
  <si>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</si>
  <si>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</si>
  <si>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</si>
  <si>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</si>
  <si>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</si>
  <si>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</si>
  <si>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</si>
  <si>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</si>
  <si>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</si>
  <si>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</si>
  <si>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</si>
  <si>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</si>
  <si>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</si>
  <si>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</si>
  <si>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</si>
  <si>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</si>
  <si>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</si>
  <si>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</si>
  <si>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</si>
  <si>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</si>
  <si>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</si>
  <si>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</si>
  <si>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</si>
  <si>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</si>
  <si>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</si>
  <si>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</si>
  <si>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</si>
  <si>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</si>
  <si>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</si>
  <si>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</si>
  <si>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</si>
  <si>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</si>
  <si>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</si>
  <si>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</si>
  <si>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</si>
  <si>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</si>
  <si>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</si>
  <si>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</si>
  <si>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</si>
  <si>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</si>
  <si>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</si>
  <si>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</si>
  <si>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</si>
  <si>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</si>
  <si>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</si>
  <si>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</si>
  <si>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</si>
  <si>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</si>
  <si>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</si>
  <si>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</si>
  <si>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</si>
  <si>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</si>
  <si>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</si>
  <si>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</si>
  <si>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</si>
  <si>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</si>
  <si>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</si>
  <si>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</si>
  <si>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</si>
  <si>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</si>
  <si>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</si>
  <si>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</si>
  <si>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</si>
  <si>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</si>
  <si>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</si>
  <si>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</si>
  <si>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</si>
  <si>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</si>
  <si>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</si>
  <si>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</si>
  <si>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</si>
  <si>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</si>
  <si>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</si>
  <si>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</si>
  <si>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</si>
  <si>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</si>
  <si>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</si>
  <si>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</si>
  <si>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</si>
  <si>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</si>
  <si>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</si>
  <si>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</si>
  <si>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</si>
  <si>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</si>
  <si>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</si>
  <si>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</si>
  <si>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</si>
  <si>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</si>
  <si>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</si>
  <si>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</si>
  <si>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</si>
  <si>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</si>
  <si>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</si>
  <si>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</si>
  <si>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</si>
  <si>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</si>
  <si>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</si>
  <si>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</si>
  <si>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</si>
  <si>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</si>
  <si>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</si>
  <si>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</si>
  <si>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</si>
  <si>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</si>
  <si>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</si>
  <si>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</si>
  <si>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</si>
  <si>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</si>
  <si>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</si>
  <si>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</si>
  <si>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</si>
  <si>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</si>
  <si>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</si>
  <si>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</si>
  <si>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</si>
  <si>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</si>
  <si>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</si>
  <si>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</si>
  <si>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</si>
  <si>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</si>
  <si>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</si>
  <si>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</si>
  <si>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</si>
  <si>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</si>
  <si>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</si>
  <si>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</si>
  <si>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</si>
  <si>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</si>
  <si>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</si>
  <si>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</si>
  <si>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</si>
  <si>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</si>
  <si>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</si>
  <si>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</si>
  <si>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</si>
  <si>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</si>
  <si>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</si>
  <si>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</si>
  <si>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</si>
  <si>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</si>
  <si>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</si>
  <si>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</si>
  <si>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</si>
  <si>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</si>
  <si>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</si>
  <si>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</si>
  <si>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</si>
  <si>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</si>
  <si>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</si>
  <si>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</si>
  <si>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</si>
  <si>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</si>
  <si>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</si>
  <si>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</si>
  <si>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</si>
  <si>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</si>
  <si>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</si>
  <si>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</si>
  <si>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</si>
  <si>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</si>
  <si>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</si>
  <si>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</si>
  <si>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</si>
  <si>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</si>
  <si>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</si>
  <si>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</si>
  <si>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</si>
  <si>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</si>
  <si>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</si>
  <si>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</si>
  <si>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</si>
  <si>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</si>
  <si>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</si>
  <si>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</si>
  <si>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</si>
  <si>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</si>
  <si>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</si>
  <si>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</si>
  <si>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</si>
  <si>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</si>
  <si>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</si>
  <si>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</si>
  <si>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</si>
  <si>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</si>
  <si>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</si>
  <si>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</si>
  <si>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</si>
  <si>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</si>
  <si>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</si>
  <si>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</si>
  <si>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</si>
  <si>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</si>
  <si>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</si>
  <si>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</si>
  <si>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</si>
  <si>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</si>
  <si>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</si>
  <si>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</si>
  <si>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</si>
  <si>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</si>
  <si>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</si>
  <si>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</si>
  <si>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</si>
  <si>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</si>
  <si>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</si>
  <si>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</si>
  <si>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</si>
  <si>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</si>
  <si>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</si>
  <si>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</si>
  <si>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</si>
  <si>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</si>
  <si>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</si>
  <si>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</si>
  <si>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</si>
  <si>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</si>
  <si>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</si>
  <si>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</si>
  <si>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</si>
  <si>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</si>
  <si>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</si>
  <si>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</si>
  <si>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</si>
  <si>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</si>
  <si>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</si>
  <si>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</si>
  <si>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</si>
  <si>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</si>
  <si>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</si>
  <si>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</si>
  <si>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</si>
  <si>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</si>
  <si>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</si>
  <si>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</si>
  <si>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</si>
  <si>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</si>
  <si>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</si>
  <si>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</si>
  <si>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</si>
  <si>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</si>
  <si>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</si>
  <si>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</si>
  <si>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</si>
  <si>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</si>
  <si>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</si>
  <si>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</si>
  <si>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</si>
  <si>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</si>
  <si>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</si>
  <si>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</si>
  <si>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</si>
  <si>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</si>
  <si>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</si>
  <si>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</si>
  <si>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</si>
  <si>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</si>
  <si>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</si>
  <si>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</si>
  <si>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</si>
  <si>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</si>
  <si>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</si>
  <si>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</si>
  <si>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</si>
  <si>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</si>
  <si>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</si>
  <si>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</si>
  <si>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</si>
  <si>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</si>
  <si>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</si>
  <si>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</si>
  <si>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</si>
  <si>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</si>
  <si>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</si>
  <si>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</si>
  <si>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</si>
  <si>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</si>
  <si>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</si>
  <si>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</si>
  <si>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</si>
  <si>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</si>
  <si>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</si>
  <si>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</si>
  <si>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</si>
  <si>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</si>
  <si>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</si>
  <si>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</si>
  <si>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</si>
  <si>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</si>
  <si>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</si>
  <si>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</si>
  <si>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</si>
  <si>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</si>
  <si>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</si>
  <si>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</si>
  <si>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</si>
  <si>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</si>
  <si>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</si>
  <si>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</si>
  <si>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</si>
  <si>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</si>
  <si>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</si>
  <si>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</si>
  <si>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</si>
  <si>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</si>
  <si>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</si>
  <si>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</si>
  <si>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</si>
  <si>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</si>
  <si>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</si>
  <si>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</si>
  <si>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</si>
  <si>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</si>
  <si>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</si>
  <si>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</si>
  <si>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</si>
  <si>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</si>
  <si>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</si>
  <si>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</si>
  <si>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</si>
  <si>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</si>
  <si>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</si>
  <si>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</si>
  <si>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</si>
  <si>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</si>
  <si>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</si>
  <si>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</si>
  <si>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</si>
  <si>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</si>
  <si>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</si>
  <si>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</si>
  <si>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</si>
  <si>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</si>
  <si>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</si>
  <si>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</si>
  <si>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</si>
  <si>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</si>
  <si>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</si>
  <si>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</si>
  <si>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</si>
  <si>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</si>
  <si>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</si>
  <si>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</si>
  <si>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</si>
  <si>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</si>
  <si>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</si>
  <si>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</si>
  <si>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</si>
  <si>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</si>
  <si>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</si>
  <si>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</si>
  <si>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</si>
  <si>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</si>
  <si>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</si>
  <si>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</si>
  <si>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</si>
  <si>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</si>
  <si>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</si>
  <si>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</si>
  <si>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</si>
  <si>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</si>
  <si>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</si>
  <si>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</si>
  <si>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</si>
  <si>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</si>
  <si>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</si>
  <si>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</si>
  <si>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</si>
  <si>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</si>
  <si>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</si>
  <si>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</si>
  <si>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</si>
  <si>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</si>
  <si>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</si>
  <si>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</si>
  <si>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</si>
  <si>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</si>
  <si>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</si>
  <si>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</si>
  <si>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</si>
  <si>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</si>
  <si>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</si>
  <si>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</si>
  <si>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</si>
  <si>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</si>
  <si>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</si>
  <si>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</si>
  <si>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</si>
  <si>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</si>
  <si>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</si>
  <si>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</si>
  <si>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</si>
  <si>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</si>
  <si>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</si>
  <si>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</si>
  <si>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</si>
  <si>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</si>
  <si>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</si>
  <si>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</si>
  <si>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</si>
  <si>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</si>
  <si>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</si>
  <si>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</si>
  <si>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</si>
  <si>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</si>
  <si>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</si>
  <si>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</si>
  <si>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</si>
  <si>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</si>
  <si>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</si>
  <si>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</si>
  <si>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</si>
  <si>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</si>
  <si>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</si>
  <si>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</si>
  <si>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</si>
  <si>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</si>
  <si>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</si>
  <si>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</si>
  <si>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</si>
  <si>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</si>
  <si>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</si>
  <si>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</si>
  <si>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</si>
  <si>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</si>
  <si>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</si>
  <si>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</si>
  <si>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</si>
  <si>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</si>
  <si>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</si>
  <si>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</si>
  <si>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</si>
  <si>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</si>
  <si>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</si>
  <si>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</si>
  <si>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</si>
  <si>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</si>
  <si>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</si>
  <si>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</si>
  <si>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</si>
  <si>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</si>
  <si>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</si>
  <si>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</si>
  <si>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</si>
  <si>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</si>
  <si>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</si>
  <si>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</si>
  <si>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</si>
  <si>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</si>
  <si>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</si>
  <si>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</si>
  <si>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</si>
  <si>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</si>
  <si>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</si>
  <si>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</si>
  <si>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</si>
  <si>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</si>
  <si>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</si>
  <si>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</si>
  <si>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</si>
  <si>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</si>
  <si>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</si>
  <si>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</si>
  <si>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</si>
  <si>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</si>
  <si>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</si>
  <si>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</si>
  <si>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</si>
  <si>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</si>
  <si>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</si>
  <si>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</si>
  <si>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</si>
  <si>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</si>
  <si>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</si>
  <si>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</si>
  <si>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</si>
  <si>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</si>
  <si>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</si>
  <si>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</si>
  <si>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</si>
  <si>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</si>
  <si>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</si>
  <si>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</si>
  <si>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</si>
  <si>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</si>
  <si>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</si>
  <si>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</si>
  <si>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</si>
  <si>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</si>
  <si>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</si>
  <si>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</si>
  <si>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</si>
  <si>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</si>
  <si>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</si>
  <si>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</si>
  <si>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</si>
  <si>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</si>
  <si>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</si>
  <si>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</si>
  <si>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</si>
  <si>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</si>
  <si>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</si>
  <si>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</si>
  <si>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</si>
  <si>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</si>
  <si>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</si>
  <si>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</si>
  <si>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</si>
  <si>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</si>
  <si>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</si>
  <si>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</si>
  <si>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</si>
  <si>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</si>
  <si>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</si>
  <si>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</si>
  <si>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</si>
  <si>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</si>
  <si>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</si>
  <si>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</si>
  <si>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</si>
  <si>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</si>
  <si>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</si>
  <si>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</si>
  <si>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</si>
  <si>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</si>
  <si>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</si>
  <si>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</si>
  <si>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</si>
  <si>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</si>
  <si>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</si>
  <si>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</si>
  <si>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</si>
  <si>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</si>
  <si>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</si>
  <si>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</si>
  <si>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</si>
  <si>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</si>
  <si>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</si>
  <si>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</si>
  <si>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</si>
  <si>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</si>
  <si>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</si>
  <si>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</si>
  <si>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</si>
  <si>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</si>
  <si>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</si>
  <si>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</si>
  <si>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</si>
  <si>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</si>
  <si>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</si>
  <si>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</si>
  <si>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</si>
  <si>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</si>
  <si>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</si>
  <si>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</si>
  <si>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</si>
  <si>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</si>
  <si>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</si>
  <si>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</si>
  <si>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</si>
  <si>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</si>
  <si>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</si>
  <si>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</si>
  <si>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</si>
  <si>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</si>
  <si>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</si>
  <si>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</si>
  <si>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</si>
  <si>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</si>
  <si>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</si>
  <si>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</si>
  <si>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</si>
  <si>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</si>
  <si>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</si>
  <si>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</si>
  <si>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</si>
  <si>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</si>
  <si>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</si>
  <si>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</si>
  <si>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</si>
  <si>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</si>
  <si>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</si>
  <si>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</si>
  <si>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</si>
  <si>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</si>
  <si>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</si>
  <si>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</si>
  <si>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</si>
  <si>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</si>
  <si>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</si>
  <si>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</si>
  <si>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</si>
  <si>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</si>
  <si>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</si>
  <si>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</si>
  <si>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</si>
  <si>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</si>
  <si>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</si>
  <si>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</si>
  <si>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</si>
  <si>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</si>
  <si>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</si>
  <si>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</si>
  <si>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</si>
  <si>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</si>
  <si>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</si>
  <si>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</si>
  <si>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</si>
  <si>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</si>
  <si>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</si>
  <si>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</si>
  <si>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</si>
  <si>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</si>
  <si>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</si>
  <si>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</si>
  <si>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</si>
  <si>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</si>
  <si>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</si>
  <si>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</si>
  <si>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</si>
  <si>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</si>
  <si>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</si>
  <si>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</si>
  <si>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</si>
  <si>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</si>
  <si>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</si>
  <si>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</si>
  <si>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</si>
  <si>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</si>
  <si>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</si>
  <si>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</si>
  <si>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</si>
  <si>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</si>
  <si>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</si>
  <si>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</si>
  <si>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</si>
  <si>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</si>
  <si>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</si>
  <si>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</si>
  <si>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</si>
  <si>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</si>
  <si>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</si>
  <si>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</si>
  <si>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</si>
  <si>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</si>
  <si>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</si>
  <si>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</si>
  <si>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</si>
  <si>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</si>
  <si>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</si>
  <si>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</si>
  <si>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</si>
  <si>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</si>
  <si>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</si>
  <si>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</si>
  <si>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</si>
  <si>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</si>
  <si>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</si>
  <si>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</si>
  <si>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</si>
  <si>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</si>
  <si>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</si>
  <si>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</si>
  <si>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</si>
  <si>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</si>
  <si>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</si>
  <si>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</si>
  <si>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</si>
  <si>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</si>
  <si>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</si>
  <si>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</si>
  <si>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</si>
  <si>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</si>
  <si>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</si>
  <si>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</si>
  <si>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</si>
  <si>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</si>
  <si>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</si>
  <si>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</si>
  <si>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</si>
  <si>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</si>
  <si>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</si>
  <si>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</si>
  <si>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</si>
  <si>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</si>
  <si>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</si>
  <si>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</si>
  <si>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</si>
  <si>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</si>
  <si>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</si>
  <si>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</si>
  <si>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</si>
  <si>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</si>
  <si>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</si>
  <si>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</si>
  <si>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</si>
  <si>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</si>
  <si>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</si>
  <si>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</si>
  <si>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</si>
  <si>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</si>
  <si>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</si>
  <si>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</si>
  <si>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</si>
  <si>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</si>
  <si>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</si>
  <si>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</si>
  <si>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</si>
  <si>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</si>
  <si>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</si>
  <si>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</si>
  <si>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</si>
  <si>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</si>
  <si>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</si>
  <si>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</si>
  <si>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</si>
  <si>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</si>
  <si>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</si>
  <si>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</si>
  <si>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</si>
  <si>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</si>
  <si>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</si>
  <si>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</si>
  <si>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</si>
  <si>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</si>
  <si>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</si>
  <si>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</si>
  <si>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</si>
  <si>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</si>
  <si>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</si>
  <si>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</si>
  <si>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</si>
  <si>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</si>
  <si>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</si>
  <si>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</si>
  <si>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</si>
  <si>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</si>
  <si>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</si>
  <si>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</si>
  <si>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</si>
  <si>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</si>
  <si>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</si>
  <si>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</si>
  <si>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</si>
  <si>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</si>
  <si>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</si>
  <si>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</si>
  <si>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</si>
  <si>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</si>
  <si>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</si>
  <si>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</si>
  <si>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</si>
  <si>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</si>
  <si>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</si>
  <si>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</si>
  <si>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</si>
  <si>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</si>
  <si>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</si>
  <si>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</si>
  <si>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</si>
  <si>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</si>
  <si>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</si>
  <si>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</si>
  <si>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</si>
  <si>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</si>
  <si>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</si>
  <si>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</si>
  <si>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</si>
  <si>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</si>
  <si>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</si>
  <si>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</si>
  <si>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</si>
  <si>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</si>
  <si>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</si>
  <si>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</si>
  <si>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</si>
  <si>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</si>
  <si>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</si>
  <si>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</si>
  <si>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</si>
  <si>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</si>
  <si>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</si>
  <si>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</si>
  <si>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</si>
  <si>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</si>
  <si>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</si>
  <si>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</si>
  <si>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</si>
  <si>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</si>
  <si>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</si>
  <si>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</si>
  <si>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</si>
  <si>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</si>
  <si>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</si>
  <si>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</si>
  <si>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</si>
  <si>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</si>
  <si>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</si>
  <si>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</si>
  <si>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</si>
  <si>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</si>
  <si>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</si>
  <si>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</si>
  <si>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</si>
  <si>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</si>
  <si>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</si>
  <si>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</si>
  <si>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</si>
  <si>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</si>
  <si>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</si>
  <si>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</si>
  <si>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</si>
  <si>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</si>
  <si>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</si>
  <si>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</si>
  <si>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</si>
  <si>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</si>
  <si>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</si>
  <si>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</si>
  <si>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</si>
  <si>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</si>
  <si>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</si>
  <si>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</si>
  <si>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</si>
  <si>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</si>
  <si>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</si>
  <si>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</si>
  <si>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</si>
  <si>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</si>
  <si>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</si>
  <si>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</si>
  <si>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</si>
  <si>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</si>
  <si>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</si>
  <si>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</si>
  <si>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</si>
  <si>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</si>
  <si>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</si>
  <si>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</si>
  <si>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</si>
  <si>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</si>
  <si>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</si>
  <si>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</si>
  <si>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</si>
  <si>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</si>
  <si>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</si>
  <si>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</si>
  <si>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</si>
  <si>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</si>
  <si>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</si>
  <si>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</si>
  <si>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</si>
  <si>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</si>
  <si>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</si>
  <si>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</si>
  <si>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</si>
  <si>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</si>
  <si>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</si>
  <si>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</si>
  <si>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</si>
  <si>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</si>
  <si>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</si>
  <si>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</si>
  <si>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</si>
  <si>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</si>
  <si>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</si>
  <si>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</si>
  <si>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</si>
  <si>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</si>
  <si>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</si>
  <si>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</si>
  <si>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</si>
  <si>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</si>
  <si>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</si>
  <si>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</si>
  <si>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</si>
  <si>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</si>
  <si>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</si>
  <si>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</si>
  <si>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</si>
  <si>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</si>
  <si>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</si>
  <si>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</si>
  <si>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</si>
  <si>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</si>
  <si>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</si>
  <si>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</si>
  <si>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</si>
  <si>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</si>
  <si>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</si>
  <si>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</si>
  <si>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</si>
  <si>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</si>
  <si>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</si>
  <si>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</si>
  <si>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</si>
  <si>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</si>
  <si>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</si>
  <si>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</si>
  <si>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</si>
  <si>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</si>
  <si>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</si>
  <si>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</si>
  <si>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</si>
  <si>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</si>
  <si>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</si>
  <si>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</si>
  <si>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</si>
  <si>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</si>
  <si>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</si>
  <si>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</si>
  <si>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</si>
  <si>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</si>
  <si>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</si>
  <si>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</si>
  <si>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</si>
  <si>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</si>
  <si>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</si>
  <si>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</si>
  <si>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</si>
  <si>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</si>
  <si>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</si>
  <si>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</si>
  <si>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</si>
  <si>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</si>
  <si>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</si>
  <si>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</si>
  <si>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</si>
  <si>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</si>
  <si>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</si>
  <si>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</si>
  <si>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</si>
  <si>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</si>
  <si>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</si>
  <si>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</si>
  <si>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</si>
  <si>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</si>
  <si>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</si>
  <si>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</si>
  <si>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</si>
  <si>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</si>
  <si>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</si>
  <si>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</si>
  <si>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</si>
  <si>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</si>
  <si>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</si>
  <si>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</si>
  <si>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</si>
  <si>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</si>
  <si>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</si>
  <si>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</si>
  <si>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</si>
  <si>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</si>
  <si>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</si>
  <si>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</si>
  <si>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</si>
  <si>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</si>
  <si>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</si>
  <si>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</si>
  <si>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</si>
  <si>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</si>
  <si>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</si>
  <si>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</si>
  <si>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</si>
  <si>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</si>
  <si>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</si>
  <si>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</si>
  <si>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</si>
  <si>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</si>
  <si>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</si>
  <si>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</si>
  <si>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</si>
  <si>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</si>
  <si>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</si>
  <si>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</si>
  <si>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</si>
  <si>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</si>
  <si>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</si>
  <si>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</si>
  <si>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</si>
  <si>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</si>
  <si>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</si>
  <si>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</si>
  <si>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</si>
  <si>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</si>
  <si>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</si>
  <si>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</si>
  <si>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</si>
  <si>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</si>
  <si>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</si>
  <si>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</si>
  <si>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</si>
  <si>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</si>
  <si>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</si>
  <si>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</si>
  <si>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</si>
  <si>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</si>
  <si>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</si>
  <si>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</si>
  <si>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</si>
  <si>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</si>
  <si>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</si>
  <si>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</si>
  <si>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</si>
  <si>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</si>
  <si>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</si>
  <si>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</si>
  <si>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</si>
  <si>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</si>
  <si>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</si>
  <si>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</si>
  <si>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</si>
  <si>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</si>
  <si>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</si>
  <si>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</si>
  <si>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</si>
  <si>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</si>
  <si>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</si>
  <si>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</si>
  <si>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</si>
  <si>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</si>
  <si>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</si>
  <si>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</si>
  <si>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</si>
  <si>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</si>
  <si>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</si>
  <si>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</si>
  <si>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</si>
  <si>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</si>
  <si>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</si>
  <si>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</si>
  <si>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</si>
  <si>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</si>
  <si>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</si>
  <si>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</si>
  <si>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</si>
  <si>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</si>
  <si>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</si>
  <si>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</si>
  <si>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</si>
  <si>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</si>
  <si>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</si>
  <si>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</si>
  <si>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</si>
  <si>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</si>
  <si>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</si>
  <si>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</si>
  <si>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</si>
  <si>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</si>
  <si>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</si>
  <si>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</si>
  <si>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</si>
  <si>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</si>
  <si>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</si>
  <si>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</si>
  <si>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</si>
  <si>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</si>
  <si>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</si>
  <si>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</si>
  <si>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</si>
  <si>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</si>
  <si>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</si>
  <si>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</si>
  <si>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</si>
  <si>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</si>
  <si>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</si>
  <si>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</si>
  <si>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</si>
  <si>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</si>
  <si>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</si>
  <si>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</si>
  <si>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</si>
  <si>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</si>
  <si>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</si>
  <si>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</si>
  <si>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</si>
  <si>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</si>
  <si>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</si>
  <si>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</si>
  <si>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</si>
  <si>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</si>
  <si>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</si>
  <si>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</si>
  <si>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</si>
  <si>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</si>
  <si>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</si>
  <si>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</si>
  <si>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</si>
  <si>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</si>
  <si>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</si>
  <si>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</si>
  <si>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</si>
  <si>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</si>
  <si>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</si>
  <si>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</si>
  <si>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</si>
  <si>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</si>
  <si>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</si>
  <si>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</si>
  <si>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</si>
  <si>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</si>
  <si>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</si>
  <si>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</si>
  <si>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</si>
  <si>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</si>
  <si>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</si>
  <si>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</si>
  <si>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</si>
  <si>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</si>
  <si>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</si>
  <si>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</si>
  <si>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</si>
  <si>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</si>
  <si>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</si>
  <si>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</si>
  <si>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</si>
  <si>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</si>
  <si>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</si>
  <si>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</si>
  <si>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</si>
  <si>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</si>
  <si>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</si>
  <si>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</si>
  <si>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</si>
  <si>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</si>
  <si>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</si>
  <si>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</si>
  <si>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</si>
  <si>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</si>
  <si>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</si>
  <si>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</si>
  <si>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</si>
  <si>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</si>
  <si>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</si>
  <si>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</si>
  <si>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</si>
  <si>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</si>
  <si>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</si>
  <si>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</si>
  <si>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</si>
  <si>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</si>
  <si>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</si>
  <si>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</si>
  <si>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</si>
  <si>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</si>
  <si>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</si>
  <si>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</si>
  <si>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</si>
  <si>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</si>
  <si>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</si>
  <si>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</si>
  <si>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</si>
  <si>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</si>
  <si>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</si>
  <si>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</si>
  <si>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</si>
  <si>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</si>
  <si>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</si>
  <si>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</si>
  <si>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</si>
  <si>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</si>
  <si>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</si>
  <si>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</si>
  <si>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</si>
  <si>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</si>
  <si>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</si>
  <si>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</si>
  <si>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</si>
  <si>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</si>
  <si>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</si>
  <si>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</si>
  <si>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</si>
  <si>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</si>
  <si>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</si>
  <si>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</si>
  <si>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</si>
  <si>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</si>
  <si>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</si>
  <si>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</si>
  <si>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</si>
  <si>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</si>
  <si>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</si>
  <si>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</si>
  <si>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</si>
  <si>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</si>
  <si>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</si>
  <si>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</si>
  <si>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</si>
  <si>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</si>
  <si>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</si>
  <si>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</si>
  <si>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</si>
  <si>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</si>
  <si>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</si>
  <si>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</si>
  <si>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</si>
  <si>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</si>
  <si>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</si>
  <si>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</si>
  <si>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</si>
  <si>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</si>
  <si>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</si>
  <si>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</si>
  <si>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</si>
  <si>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</si>
  <si>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</si>
  <si>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</si>
  <si>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</si>
  <si>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</si>
  <si>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</si>
  <si>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</si>
  <si>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</si>
  <si>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</si>
  <si>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</si>
  <si>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</si>
  <si>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</si>
  <si>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</si>
  <si>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</si>
  <si>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</si>
  <si>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</si>
  <si>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</si>
  <si>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</si>
  <si>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</si>
  <si>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</si>
  <si>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</si>
  <si>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</si>
  <si>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</si>
  <si>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</si>
  <si>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</si>
  <si>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</si>
  <si>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</si>
  <si>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</si>
  <si>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</si>
  <si>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</si>
  <si>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</si>
  <si>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</si>
  <si>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</si>
  <si>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</si>
  <si>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</si>
  <si>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</si>
  <si>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</si>
  <si>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</si>
  <si>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</si>
  <si>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</si>
  <si>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</si>
  <si>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</si>
  <si>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</si>
  <si>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</si>
  <si>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</si>
  <si>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</si>
  <si>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</si>
  <si>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</si>
  <si>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</si>
  <si>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</si>
  <si>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</si>
  <si>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</si>
  <si>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</si>
  <si>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</si>
  <si>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</si>
  <si>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</si>
  <si>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</si>
  <si>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</si>
  <si>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</si>
  <si>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</si>
  <si>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</si>
  <si>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</si>
  <si>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</si>
  <si>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</si>
  <si>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</si>
  <si>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</si>
  <si>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</si>
  <si>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</si>
  <si>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</si>
  <si>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</si>
  <si>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</si>
  <si>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</si>
  <si>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</si>
  <si>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</si>
  <si>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</si>
  <si>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</si>
  <si>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</si>
  <si>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</si>
  <si>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</si>
  <si>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</si>
  <si>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</si>
  <si>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</si>
  <si>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</si>
  <si>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</si>
  <si>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</si>
  <si>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</si>
  <si>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</si>
  <si>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</si>
  <si>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</si>
  <si>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</si>
  <si>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</si>
  <si>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</si>
  <si>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</si>
  <si>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</si>
  <si>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</si>
  <si>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</si>
  <si>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</si>
  <si>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</si>
  <si>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</si>
  <si>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</si>
  <si>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</si>
  <si>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</si>
  <si>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</si>
  <si>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</si>
  <si>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</si>
  <si>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</si>
  <si>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</si>
  <si>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</si>
  <si>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</si>
  <si>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</si>
  <si>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</si>
  <si>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</si>
  <si>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</si>
  <si>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</si>
  <si>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</si>
  <si>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</si>
  <si>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</si>
  <si>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</si>
  <si>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</si>
  <si>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</si>
  <si>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</si>
  <si>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</si>
  <si>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</si>
  <si>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</si>
  <si>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</si>
  <si>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</si>
  <si>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</si>
  <si>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</si>
  <si>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</si>
  <si>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</si>
  <si>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</si>
  <si>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</si>
  <si>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</si>
  <si>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</si>
  <si>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</si>
  <si>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</si>
  <si>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</si>
  <si>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</si>
  <si>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</si>
  <si>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</si>
  <si>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</si>
  <si>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</si>
  <si>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</si>
  <si>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</si>
  <si>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</si>
  <si>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</si>
  <si>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</si>
  <si>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</si>
  <si>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</si>
  <si>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</si>
  <si>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</si>
  <si>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</si>
  <si>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</si>
  <si>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</si>
  <si>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</si>
  <si>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</si>
  <si>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</si>
  <si>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</si>
  <si>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</si>
  <si>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</si>
  <si>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</si>
  <si>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</si>
  <si>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</si>
  <si>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</si>
  <si>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</si>
  <si>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</si>
  <si>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</si>
  <si>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</si>
  <si>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</si>
  <si>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</si>
  <si>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</si>
  <si>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</si>
  <si>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</si>
  <si>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</si>
  <si>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</si>
  <si>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</si>
  <si>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</si>
  <si>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</si>
  <si>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</si>
  <si>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</si>
  <si>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</si>
  <si>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</si>
  <si>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</si>
  <si>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</si>
  <si>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</si>
  <si>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</si>
  <si>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</si>
  <si>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</si>
  <si>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</si>
  <si>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</si>
  <si>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</si>
  <si>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</si>
  <si>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</si>
  <si>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</si>
  <si>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</si>
  <si>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</si>
  <si>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</si>
  <si>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</si>
  <si>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</si>
  <si>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</si>
  <si>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</si>
  <si>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</si>
  <si>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</si>
  <si>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</si>
  <si>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</si>
  <si>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</si>
  <si>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</si>
  <si>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</si>
  <si>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</si>
  <si>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</si>
  <si>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</si>
  <si>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</si>
  <si>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</si>
  <si>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</si>
  <si>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</si>
  <si>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</si>
  <si>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</si>
  <si>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</si>
  <si>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</si>
  <si>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</si>
  <si>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</si>
  <si>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</si>
  <si>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</si>
  <si>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</si>
  <si>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</si>
  <si>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</si>
  <si>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</si>
  <si>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</si>
  <si>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</si>
  <si>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</si>
  <si>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</si>
  <si>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</si>
  <si>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</si>
  <si>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</si>
  <si>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</si>
  <si>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</si>
  <si>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</si>
  <si>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</si>
  <si>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</si>
  <si>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</si>
  <si>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</si>
  <si>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</si>
  <si>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</si>
  <si>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</si>
  <si>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</si>
  <si>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</si>
  <si>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</si>
  <si>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</si>
  <si>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</si>
  <si>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</si>
  <si>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</si>
  <si>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</si>
  <si>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</si>
  <si>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</si>
  <si>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</si>
  <si>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</si>
  <si>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</si>
  <si>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</si>
  <si>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</si>
  <si>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</si>
  <si>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</si>
  <si>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</si>
  <si>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</si>
  <si>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</si>
  <si>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</si>
  <si>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</si>
  <si>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</si>
  <si>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</si>
  <si>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</si>
  <si>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</si>
  <si>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</si>
  <si>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</si>
  <si>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</si>
  <si>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</si>
  <si>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</si>
  <si>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</si>
  <si>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</si>
  <si>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</si>
  <si>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</si>
  <si>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</si>
  <si>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</si>
  <si>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</si>
  <si>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</si>
  <si>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</si>
  <si>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</si>
  <si>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</si>
  <si>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</si>
  <si>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</si>
  <si>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</si>
  <si>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</si>
  <si>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</si>
  <si>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</si>
  <si>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</si>
  <si>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</si>
  <si>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</si>
  <si>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</si>
  <si>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</si>
  <si>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</si>
  <si>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</si>
  <si>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</si>
  <si>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</si>
  <si>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</si>
  <si>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</si>
  <si>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</si>
  <si>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</si>
  <si>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</si>
  <si>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</si>
  <si>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</si>
  <si>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</si>
  <si>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</si>
  <si>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</si>
  <si>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</si>
  <si>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</si>
  <si>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</si>
  <si>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</si>
  <si>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</si>
  <si>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</si>
  <si>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</si>
  <si>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</si>
  <si>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</si>
  <si>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</si>
  <si>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</si>
  <si>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</si>
  <si>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</si>
  <si>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</si>
  <si>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</si>
  <si>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</si>
  <si>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</si>
  <si>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</si>
  <si>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</si>
  <si>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</si>
  <si>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</si>
  <si>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</si>
  <si>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</si>
  <si>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</si>
  <si>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</si>
  <si>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</si>
  <si>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</si>
  <si>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</si>
  <si>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</si>
  <si>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</si>
  <si>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</si>
  <si>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</si>
  <si>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</si>
  <si>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</si>
  <si>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</si>
  <si>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</si>
  <si>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</si>
  <si>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</si>
  <si>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</si>
  <si>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</si>
  <si>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</si>
  <si>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</si>
  <si>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</si>
  <si>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</si>
  <si>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</si>
  <si>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</si>
  <si>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</si>
  <si>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</si>
  <si>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</si>
  <si>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</si>
  <si>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</si>
  <si>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</si>
  <si>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</si>
  <si>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</si>
  <si>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</si>
  <si>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</si>
  <si>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</si>
  <si>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</si>
  <si>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</si>
  <si>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</si>
  <si>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</si>
  <si>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</si>
  <si>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</si>
  <si>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</si>
  <si>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</si>
  <si>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</si>
  <si>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</si>
  <si>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</si>
  <si>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</si>
  <si>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</si>
  <si>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</si>
  <si>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</si>
  <si>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</si>
  <si>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</si>
  <si>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</si>
  <si>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</si>
  <si>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</si>
  <si>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</si>
  <si>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</si>
  <si>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</si>
  <si>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</si>
  <si>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</si>
  <si>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</si>
  <si>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</si>
  <si>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</si>
  <si>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</si>
  <si>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</si>
  <si>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</si>
  <si>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</si>
  <si>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</si>
  <si>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</si>
  <si>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</si>
  <si>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</si>
  <si>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</si>
  <si>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</si>
  <si>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</si>
  <si>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</si>
  <si>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</si>
  <si>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</si>
  <si>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</si>
  <si>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</si>
  <si>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</si>
  <si>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</si>
  <si>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</si>
  <si>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</si>
  <si>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</si>
  <si>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</si>
  <si>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</si>
  <si>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</si>
  <si>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</si>
  <si>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</si>
  <si>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</si>
  <si>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</si>
  <si>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</si>
  <si>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</si>
  <si>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</si>
  <si>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</si>
  <si>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</si>
  <si>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</si>
  <si>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</si>
  <si>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</si>
  <si>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</si>
  <si>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</si>
  <si>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</si>
  <si>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</si>
  <si>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</si>
  <si>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</si>
  <si>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</si>
  <si>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</si>
  <si>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</si>
  <si>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</si>
  <si>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</si>
  <si>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</si>
  <si>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</si>
  <si>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</si>
  <si>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</si>
  <si>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</si>
  <si>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</si>
  <si>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</si>
  <si>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</si>
  <si>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</si>
  <si>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</si>
  <si>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</si>
  <si>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</si>
  <si>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</si>
  <si>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</si>
  <si>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</si>
  <si>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</si>
  <si>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</si>
  <si>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</si>
  <si>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</si>
  <si>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</si>
  <si>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</si>
  <si>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</si>
  <si>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</si>
  <si>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</si>
  <si>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</si>
  <si>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</si>
  <si>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</si>
  <si>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</si>
  <si>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</si>
  <si>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</si>
  <si>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</si>
  <si>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</si>
  <si>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</si>
  <si>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</si>
  <si>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</si>
  <si>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</si>
  <si>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</si>
  <si>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</si>
  <si>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</si>
  <si>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</si>
  <si>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</si>
  <si>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</si>
  <si>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</si>
  <si>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</si>
  <si>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</si>
  <si>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</si>
  <si>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</si>
  <si>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</si>
  <si>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</si>
  <si>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</si>
  <si>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</si>
  <si>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</si>
  <si>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</si>
  <si>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</si>
  <si>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</si>
  <si>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</si>
  <si>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</si>
  <si>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</si>
  <si>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</si>
  <si>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</si>
  <si>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</si>
  <si>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</si>
  <si>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</si>
  <si>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</si>
  <si>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</si>
  <si>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</si>
  <si>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</si>
  <si>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</si>
  <si>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</si>
  <si>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</si>
  <si>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</si>
  <si>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</si>
  <si>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</si>
  <si>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</si>
  <si>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</si>
  <si>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</si>
  <si>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</si>
  <si>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</si>
  <si>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</si>
  <si>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</si>
  <si>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</si>
  <si>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</si>
  <si>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</si>
  <si>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</si>
  <si>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</si>
  <si>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</si>
  <si>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</si>
  <si>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</si>
  <si>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</si>
  <si>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</si>
  <si>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</si>
  <si>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</si>
  <si>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</si>
  <si>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</si>
  <si>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</si>
  <si>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</si>
  <si>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</si>
  <si>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</si>
  <si>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</si>
  <si>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</si>
  <si>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</si>
  <si>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</si>
  <si>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</si>
  <si>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</si>
  <si>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</si>
  <si>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</si>
  <si>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</si>
  <si>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</si>
  <si>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</si>
  <si>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</si>
  <si>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</si>
  <si>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</si>
  <si>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</si>
  <si>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</si>
  <si>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</si>
  <si>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</si>
  <si>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</si>
  <si>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</si>
  <si>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</si>
  <si>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</si>
  <si>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</si>
  <si>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</si>
  <si>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</si>
  <si>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</si>
  <si>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</si>
  <si>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</si>
  <si>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</si>
  <si>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</si>
  <si>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</si>
  <si>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</si>
  <si>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</si>
  <si>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</si>
  <si>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</si>
  <si>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</si>
  <si>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</si>
  <si>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</si>
  <si>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</si>
  <si>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</si>
  <si>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</si>
  <si>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</si>
  <si>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</si>
  <si>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</si>
  <si>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</si>
  <si>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</si>
  <si>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</si>
  <si>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</si>
  <si>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</si>
  <si>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</si>
  <si>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</si>
  <si>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</si>
  <si>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</si>
  <si>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</si>
  <si>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</si>
  <si>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</si>
  <si>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</si>
  <si>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</si>
  <si>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</si>
  <si>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</si>
  <si>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</si>
  <si>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</si>
  <si>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</si>
  <si>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</si>
  <si>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</si>
  <si>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</si>
  <si>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</si>
  <si>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</si>
  <si>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</si>
  <si>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</si>
  <si>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</si>
  <si>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</si>
  <si>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</si>
  <si>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</si>
  <si>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</si>
  <si>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</si>
  <si>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</si>
  <si>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</si>
  <si>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</si>
  <si>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</si>
  <si>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</si>
  <si>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</si>
  <si>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</si>
  <si>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</si>
  <si>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</si>
  <si>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</si>
  <si>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</si>
  <si>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</si>
  <si>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</si>
  <si>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</si>
  <si>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</si>
  <si>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</si>
  <si>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</si>
  <si>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</si>
  <si>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</si>
  <si>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</si>
  <si>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</si>
  <si>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</si>
  <si>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</si>
  <si>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</si>
  <si>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</si>
  <si>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</si>
  <si>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</si>
  <si>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</si>
  <si>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</si>
  <si>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</si>
  <si>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</si>
  <si>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</si>
  <si>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</si>
  <si>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</si>
  <si>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</si>
  <si>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</si>
  <si>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</si>
  <si>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</si>
  <si>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</si>
  <si>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</si>
  <si>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</si>
  <si>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</si>
  <si>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</si>
  <si>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</si>
  <si>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</si>
  <si>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</si>
  <si>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</si>
  <si>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</si>
  <si>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</si>
  <si>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</si>
  <si>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</si>
  <si>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</si>
  <si>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</si>
  <si>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</si>
  <si>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</si>
  <si>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</si>
  <si>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</si>
  <si>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</si>
  <si>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</si>
  <si>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</si>
  <si>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</si>
  <si>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</si>
  <si>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</si>
  <si>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</si>
  <si>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</si>
  <si>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</si>
  <si>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</si>
  <si>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</si>
  <si>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</si>
  <si>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</si>
  <si>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</si>
  <si>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</si>
  <si>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</si>
  <si>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</si>
  <si>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</si>
  <si>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</si>
  <si>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</si>
  <si>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</si>
  <si>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</si>
  <si>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</si>
  <si>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</si>
  <si>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</si>
  <si>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</si>
  <si>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</si>
  <si>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</si>
  <si>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</si>
  <si>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</si>
  <si>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</si>
  <si>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</si>
  <si>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</si>
  <si>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</si>
  <si>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</si>
  <si>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</si>
  <si>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</si>
  <si>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</si>
  <si>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</si>
  <si>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</si>
  <si>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</si>
  <si>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</si>
  <si>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</si>
  <si>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</si>
  <si>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</si>
  <si>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</si>
  <si>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</si>
  <si>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</si>
  <si>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</si>
  <si>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</si>
  <si>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</si>
  <si>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</si>
  <si>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</si>
  <si>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</si>
  <si>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</si>
  <si>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</si>
  <si>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</si>
  <si>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</si>
  <si>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</si>
  <si>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</si>
  <si>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</si>
  <si>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</si>
  <si>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</si>
  <si>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</si>
  <si>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</si>
  <si>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</si>
  <si>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</si>
  <si>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</si>
  <si>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</si>
  <si>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</si>
  <si>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</si>
  <si>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</si>
  <si>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</si>
  <si>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</si>
  <si>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</si>
  <si>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</si>
  <si>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</si>
  <si>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</si>
  <si>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</si>
  <si>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</si>
  <si>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</si>
  <si>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</si>
  <si>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</si>
  <si>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</si>
  <si>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</si>
  <si>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</si>
  <si>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</si>
  <si>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</si>
  <si>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</si>
  <si>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</si>
  <si>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</si>
  <si>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</si>
  <si>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</si>
  <si>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</si>
  <si>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</si>
  <si>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</si>
  <si>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</si>
  <si>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</si>
  <si>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</si>
  <si>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</si>
  <si>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</si>
  <si>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</si>
  <si>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</si>
  <si>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</si>
  <si>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</si>
  <si>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</si>
  <si>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</si>
  <si>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</si>
  <si>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</si>
  <si>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</si>
  <si>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</si>
  <si>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</si>
  <si>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</si>
  <si>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</si>
  <si>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</si>
  <si>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</si>
  <si>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</si>
  <si>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</si>
  <si>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</si>
  <si>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</si>
  <si>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</si>
  <si>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</si>
  <si>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</si>
  <si>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</si>
  <si>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</si>
  <si>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</si>
  <si>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</si>
  <si>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</si>
  <si>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</si>
  <si>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</si>
  <si>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</si>
  <si>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</si>
  <si>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</si>
  <si>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</si>
  <si>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</si>
  <si>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</si>
  <si>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</si>
  <si>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</si>
  <si>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</si>
  <si>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</si>
  <si>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</si>
  <si>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</si>
  <si>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</si>
  <si>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</si>
  <si>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</si>
  <si>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</si>
  <si>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</si>
  <si>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</si>
  <si>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</si>
  <si>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</si>
  <si>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</si>
  <si>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</si>
  <si>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</si>
  <si>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</si>
  <si>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</si>
  <si>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</si>
  <si>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</si>
  <si>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</si>
  <si>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</si>
  <si>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</si>
  <si>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</si>
  <si>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</si>
  <si>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</si>
  <si>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</si>
  <si>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</si>
  <si>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</si>
  <si>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</si>
  <si>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</si>
  <si>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</si>
  <si>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</si>
  <si>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</si>
  <si>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</si>
  <si>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</si>
  <si>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</si>
  <si>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</si>
  <si>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</si>
  <si>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</si>
  <si>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</si>
  <si>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</si>
  <si>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</si>
  <si>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</si>
  <si>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</si>
  <si>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</si>
  <si>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</si>
  <si>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</si>
  <si>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</si>
  <si>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</si>
  <si>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</si>
  <si>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</si>
  <si>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</si>
  <si>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</si>
  <si>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</si>
  <si>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</si>
  <si>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</si>
  <si>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</si>
  <si>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</si>
  <si>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</si>
  <si>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</si>
  <si>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</si>
  <si>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</si>
  <si>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</si>
  <si>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</si>
  <si>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</si>
  <si>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</si>
  <si>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</si>
  <si>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</si>
  <si>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</si>
  <si>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</si>
  <si>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</si>
  <si>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</si>
  <si>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</si>
  <si>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</si>
  <si>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</si>
  <si>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</si>
  <si>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</si>
  <si>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</si>
  <si>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</si>
  <si>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</si>
  <si>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</si>
  <si>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</si>
  <si>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</si>
  <si>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</si>
  <si>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</si>
  <si>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</si>
  <si>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</si>
  <si>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</si>
  <si>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</si>
  <si>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</si>
  <si>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</si>
  <si>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</si>
  <si>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</si>
  <si>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</si>
  <si>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</si>
  <si>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</si>
  <si>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</si>
  <si>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</si>
  <si>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</si>
  <si>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</si>
  <si>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</si>
  <si>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</si>
  <si>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</si>
  <si>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</si>
  <si>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</si>
  <si>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</si>
  <si>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</si>
  <si>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</si>
  <si>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</si>
  <si>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</si>
  <si>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</si>
  <si>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</si>
  <si>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</si>
  <si>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</si>
  <si>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</si>
  <si>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</si>
  <si>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</si>
  <si>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</si>
  <si>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</si>
  <si>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</si>
  <si>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</si>
  <si>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</si>
  <si>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</si>
  <si>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</si>
  <si>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</si>
  <si>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</si>
  <si>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</si>
  <si>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</si>
  <si>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</si>
  <si>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</si>
  <si>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</si>
  <si>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</si>
  <si>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</si>
  <si>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</si>
  <si>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</si>
  <si>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</si>
  <si>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</si>
  <si>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</si>
  <si>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</si>
  <si>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</si>
  <si>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</si>
  <si>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</si>
  <si>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</si>
  <si>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</si>
  <si>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</si>
  <si>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</si>
  <si>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</si>
  <si>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</si>
  <si>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</si>
  <si>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</si>
  <si>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</si>
  <si>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</si>
  <si>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</si>
  <si>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</si>
  <si>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</si>
  <si>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</si>
  <si>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</si>
  <si>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</si>
  <si>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</si>
  <si>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</si>
  <si>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</si>
  <si>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</si>
  <si>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</si>
  <si>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</si>
  <si>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</si>
  <si>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</si>
  <si>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</si>
  <si>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</si>
  <si>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</si>
  <si>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</si>
  <si>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</si>
  <si>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</si>
  <si>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</si>
  <si>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</si>
  <si>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</si>
  <si>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</si>
  <si>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</si>
  <si>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</si>
  <si>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</si>
  <si>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</si>
  <si>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</si>
  <si>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</si>
  <si>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</si>
  <si>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</si>
  <si>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</si>
  <si>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</si>
  <si>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</si>
  <si>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</si>
  <si>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</si>
  <si>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</si>
  <si>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</si>
  <si>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</si>
  <si>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</si>
  <si>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</si>
  <si>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</si>
  <si>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</si>
  <si>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</si>
  <si>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</si>
  <si>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</si>
  <si>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</si>
  <si>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</si>
  <si>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</si>
  <si>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</si>
  <si>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</si>
  <si>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</si>
  <si>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</si>
  <si>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</si>
  <si>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</si>
  <si>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</si>
  <si>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</si>
  <si>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</si>
  <si>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</si>
  <si>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</si>
  <si>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</si>
  <si>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</si>
  <si>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</si>
  <si>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</si>
  <si>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</si>
  <si>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</si>
  <si>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</si>
  <si>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</si>
  <si>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</si>
  <si>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</si>
  <si>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</si>
  <si>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</si>
  <si>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</si>
  <si>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</si>
  <si>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</si>
  <si>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</si>
  <si>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</si>
  <si>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</si>
  <si>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</si>
  <si>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</si>
  <si>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</si>
  <si>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</si>
  <si>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</si>
  <si>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</si>
  <si>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</si>
  <si>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</si>
  <si>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</si>
  <si>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</si>
  <si>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</si>
  <si>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</si>
  <si>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</si>
  <si>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</si>
  <si>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</si>
  <si>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</si>
  <si>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</si>
  <si>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</si>
  <si>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</si>
  <si>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</si>
  <si>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</si>
  <si>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</si>
  <si>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</si>
  <si>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</si>
  <si>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</si>
  <si>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</si>
  <si>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</si>
  <si>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</si>
  <si>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</si>
  <si>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</si>
  <si>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</si>
  <si>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</si>
  <si>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</si>
  <si>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</si>
  <si>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</si>
  <si>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</si>
  <si>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</si>
  <si>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</si>
  <si>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</si>
  <si>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</si>
  <si>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</si>
  <si>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</si>
  <si>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</si>
  <si>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</si>
  <si>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</si>
  <si>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</si>
  <si>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</si>
  <si>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</si>
  <si>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</si>
  <si>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</si>
  <si>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</si>
  <si>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</si>
  <si>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</si>
  <si>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</si>
  <si>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</si>
  <si>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</si>
  <si>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</si>
  <si>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</si>
  <si>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</si>
  <si>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</si>
  <si>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</si>
  <si>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</si>
  <si>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</si>
  <si>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</si>
  <si>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</si>
  <si>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</si>
  <si>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</si>
  <si>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</si>
  <si>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</si>
  <si>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</si>
  <si>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</si>
  <si>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</si>
  <si>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</si>
  <si>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</si>
  <si>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</si>
  <si>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</si>
  <si>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</si>
  <si>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</si>
  <si>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</si>
  <si>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</si>
  <si>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</si>
  <si>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</si>
  <si>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</si>
  <si>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</si>
  <si>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</si>
  <si>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</si>
  <si>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</si>
  <si>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</si>
  <si>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</si>
  <si>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</si>
  <si>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</si>
  <si>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</si>
  <si>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</si>
  <si>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</si>
  <si>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</si>
  <si>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</si>
  <si>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</si>
  <si>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</si>
  <si>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</si>
  <si>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</si>
  <si>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</si>
  <si>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</si>
  <si>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</si>
  <si>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</si>
  <si>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</si>
  <si>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</si>
  <si>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</si>
  <si>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</si>
  <si>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</si>
  <si>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</si>
  <si>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</si>
  <si>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</si>
  <si>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</si>
  <si>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</si>
  <si>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</si>
  <si>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</si>
  <si>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</si>
  <si>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</si>
  <si>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</si>
  <si>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</si>
  <si>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</si>
  <si>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</si>
  <si>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</si>
  <si>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</si>
  <si>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</si>
  <si>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</si>
  <si>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</si>
  <si>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</si>
  <si>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</si>
  <si>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</si>
  <si>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</si>
  <si>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</si>
  <si>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</si>
  <si>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</si>
  <si>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</si>
  <si>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</si>
  <si>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</si>
  <si>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</si>
  <si>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</si>
  <si>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</si>
  <si>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</si>
  <si>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</si>
  <si>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</si>
  <si>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</si>
  <si>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</si>
  <si>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</si>
  <si>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</si>
  <si>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</si>
  <si>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</si>
  <si>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</si>
  <si>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</si>
  <si>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</si>
  <si>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</si>
  <si>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</si>
  <si>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</si>
  <si>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</si>
  <si>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</si>
  <si>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</si>
  <si>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</si>
  <si>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</si>
  <si>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</si>
  <si>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</si>
  <si>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</si>
  <si>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</si>
  <si>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</si>
  <si>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</si>
  <si>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</si>
  <si>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</si>
  <si>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</si>
  <si>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</si>
  <si>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</si>
  <si>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</si>
  <si>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</si>
  <si>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</si>
  <si>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</si>
  <si>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</si>
  <si>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</si>
  <si>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</si>
  <si>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</si>
  <si>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</si>
  <si>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</si>
  <si>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</si>
  <si>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</si>
  <si>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</si>
  <si>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</si>
  <si>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</si>
  <si>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</si>
  <si>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</si>
  <si>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</si>
  <si>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</si>
  <si>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</si>
  <si>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</si>
  <si>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</si>
  <si>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</si>
  <si>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</si>
  <si>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</si>
  <si>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</si>
  <si>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</si>
  <si>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</si>
  <si>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</si>
  <si>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</si>
  <si>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</si>
  <si>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</si>
  <si>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</si>
  <si>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</si>
  <si>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</si>
  <si>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</si>
  <si>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</si>
  <si>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</si>
  <si>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</si>
  <si>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</si>
  <si>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</si>
  <si>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</si>
  <si>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</si>
  <si>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</si>
  <si>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</si>
  <si>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</si>
  <si>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</si>
  <si>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</si>
  <si>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</si>
  <si>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</si>
  <si>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</si>
  <si>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</si>
  <si>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</si>
  <si>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</si>
  <si>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</si>
  <si>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</si>
  <si>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</si>
  <si>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</si>
  <si>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</si>
  <si>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</si>
  <si>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</si>
  <si>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</si>
  <si>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</si>
  <si>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</si>
  <si>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</si>
  <si>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</si>
  <si>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</si>
  <si>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</si>
  <si>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</si>
  <si>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</si>
  <si>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</si>
  <si>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</si>
  <si>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</si>
  <si>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</si>
  <si>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</si>
  <si>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</si>
  <si>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</si>
  <si>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</si>
  <si>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</si>
  <si>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</si>
  <si>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</si>
  <si>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</si>
  <si>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</si>
  <si>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</si>
  <si>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</si>
  <si>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</si>
  <si>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</si>
  <si>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</si>
  <si>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</si>
  <si>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</si>
  <si>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</si>
  <si>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</si>
  <si>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</si>
  <si>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</si>
  <si>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</si>
  <si>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</si>
  <si>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</si>
  <si>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</si>
  <si>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</si>
  <si>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</si>
  <si>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</si>
  <si>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</si>
  <si>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</si>
  <si>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</si>
  <si>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</si>
  <si>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</si>
  <si>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</si>
  <si>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</si>
  <si>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</si>
  <si>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</si>
  <si>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</si>
  <si>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</si>
  <si>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</si>
  <si>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</si>
  <si>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</si>
  <si>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</si>
  <si>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</si>
  <si>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</si>
  <si>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</si>
  <si>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</si>
  <si>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</si>
  <si>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</si>
  <si>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</si>
  <si>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</si>
  <si>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</si>
  <si>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</si>
  <si>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</si>
  <si>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</si>
  <si>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</si>
  <si>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</si>
  <si>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</si>
  <si>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</si>
  <si>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</si>
  <si>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</si>
  <si>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</si>
  <si>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</si>
  <si>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</si>
  <si>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</si>
  <si>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</si>
  <si>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</si>
  <si>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</si>
  <si>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</si>
  <si>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</si>
  <si>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</si>
  <si>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</si>
  <si>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</si>
  <si>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</si>
  <si>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</si>
  <si>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</si>
  <si>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</si>
  <si>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</si>
  <si>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</si>
  <si>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</si>
  <si>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</si>
  <si>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</si>
  <si>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</si>
  <si>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</si>
  <si>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</si>
  <si>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</si>
  <si>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</si>
  <si>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</si>
  <si>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</si>
  <si>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</si>
  <si>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</si>
  <si>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</si>
  <si>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</si>
  <si>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</si>
  <si>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</si>
  <si>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</si>
  <si>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</si>
  <si>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</si>
  <si>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</si>
  <si>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</si>
  <si>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</si>
  <si>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</si>
  <si>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</si>
  <si>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</si>
  <si>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</si>
  <si>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</si>
  <si>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</si>
  <si>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</si>
  <si>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</si>
  <si>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</si>
  <si>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</si>
  <si>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</si>
  <si>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</si>
  <si>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</si>
  <si>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</si>
  <si>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</si>
  <si>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</si>
  <si>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</si>
  <si>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</si>
  <si>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</si>
  <si>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</si>
  <si>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</si>
  <si>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</si>
  <si>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</si>
  <si>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</si>
  <si>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</si>
  <si>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</si>
  <si>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</si>
  <si>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</si>
  <si>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</si>
  <si>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</si>
  <si>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</si>
  <si>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</si>
  <si>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</si>
  <si>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</si>
  <si>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</si>
  <si>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</si>
  <si>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</si>
  <si>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</si>
  <si>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</si>
  <si>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</si>
  <si>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</si>
  <si>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</si>
  <si>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</si>
  <si>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</si>
  <si>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</si>
  <si>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</si>
  <si>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</si>
  <si>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</si>
  <si>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</si>
  <si>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</si>
  <si>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</si>
  <si>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</si>
  <si>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</si>
  <si>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</si>
  <si>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</si>
  <si>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</si>
  <si>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</si>
  <si>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</si>
  <si>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</si>
  <si>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</si>
  <si>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</si>
  <si>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</si>
  <si>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</si>
  <si>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</si>
  <si>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</si>
  <si>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</si>
  <si>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</si>
  <si>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</si>
  <si>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</si>
  <si>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</si>
  <si>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</si>
  <si>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</si>
  <si>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</si>
  <si>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</si>
  <si>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</si>
  <si>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</si>
  <si>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</si>
  <si>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</si>
  <si>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</si>
  <si>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</si>
  <si>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</si>
  <si>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</si>
  <si>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</si>
  <si>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</si>
  <si>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</si>
  <si>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</si>
  <si>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</si>
  <si>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</si>
  <si>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</si>
  <si>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</si>
  <si>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</si>
  <si>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</si>
  <si>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</si>
  <si>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</si>
  <si>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</si>
  <si>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</si>
  <si>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</si>
  <si>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</si>
  <si>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</si>
  <si>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</si>
  <si>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</si>
  <si>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</si>
  <si>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</si>
  <si>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</si>
  <si>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</si>
  <si>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</si>
  <si>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</si>
  <si>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</si>
  <si>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</si>
  <si>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</si>
  <si>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</si>
  <si>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</si>
  <si>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</si>
  <si>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</si>
  <si>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</si>
  <si>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</si>
  <si>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</si>
  <si>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</si>
  <si>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</si>
  <si>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</si>
  <si>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</si>
  <si>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</si>
  <si>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</si>
  <si>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</si>
  <si>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</si>
  <si>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</si>
  <si>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</si>
  <si>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</si>
  <si>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</si>
  <si>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</si>
  <si>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</si>
  <si>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</si>
  <si>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</si>
  <si>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</si>
  <si>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</si>
  <si>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</si>
  <si>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</si>
  <si>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</si>
  <si>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</si>
  <si>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</si>
  <si>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</si>
  <si>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</si>
  <si>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</si>
  <si>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</si>
  <si>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</si>
  <si>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</si>
  <si>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</si>
  <si>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</si>
  <si>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</si>
  <si>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</si>
  <si>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</si>
  <si>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</si>
  <si>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</si>
  <si>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</si>
  <si>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</si>
  <si>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</si>
  <si>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</si>
  <si>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</si>
  <si>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</si>
  <si>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</si>
  <si>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</si>
  <si>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</si>
  <si>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</si>
  <si>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</si>
  <si>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</si>
  <si>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</si>
  <si>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 xml:space="preserve">Sub Category </t>
  </si>
  <si>
    <t>Row Labels</t>
  </si>
  <si>
    <t>Grand Total</t>
  </si>
  <si>
    <t>film &amp; video</t>
  </si>
  <si>
    <t>Column Labels</t>
  </si>
  <si>
    <t xml:space="preserve">Count of Category 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</si>
  <si>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</si>
  <si>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</si>
  <si>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</si>
  <si>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</si>
  <si>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</si>
  <si>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</si>
  <si>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</si>
  <si>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</si>
  <si>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</si>
  <si>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</si>
  <si>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</si>
  <si>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</si>
  <si>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</si>
  <si>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</si>
  <si>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</si>
  <si>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</si>
  <si>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</si>
  <si>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</si>
  <si>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</si>
  <si>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</si>
  <si>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</si>
  <si>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</si>
  <si>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</si>
  <si>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</si>
  <si>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</si>
  <si>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</si>
  <si>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</si>
  <si>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</si>
  <si>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</si>
  <si>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</si>
  <si>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</si>
  <si>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</si>
  <si>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</si>
  <si>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</si>
  <si>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</si>
  <si>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</si>
  <si>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</si>
  <si>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</si>
  <si>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</si>
  <si>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</si>
  <si>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</si>
  <si>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</si>
  <si>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</si>
  <si>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</si>
  <si>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</si>
  <si>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</si>
  <si>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</si>
  <si>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</si>
  <si>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</si>
  <si>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</si>
  <si>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</si>
  <si>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 xml:space="preserve">Count of Sub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</si>
  <si>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</si>
  <si>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</si>
  <si>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</si>
  <si>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</si>
  <si>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</si>
  <si>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</si>
  <si>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</si>
  <si>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</si>
  <si>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</si>
  <si>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</si>
  <si>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</si>
  <si>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</si>
  <si>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</si>
  <si>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</si>
  <si>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</si>
  <si>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</si>
  <si>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</si>
  <si>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</si>
  <si>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</si>
  <si>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</si>
  <si>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</si>
  <si>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</si>
  <si>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</si>
  <si>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</si>
  <si>
    <t>900-999</t>
  </si>
  <si>
    <t>1000-1099</t>
  </si>
  <si>
    <t>1100-1199</t>
  </si>
  <si>
    <t>1200-1299</t>
  </si>
  <si>
    <t>1300-1399</t>
  </si>
  <si>
    <t>1400-1499</t>
  </si>
  <si>
    <t>1500-1599</t>
  </si>
  <si>
    <t>1600-1699</t>
  </si>
  <si>
    <t>1700-1799</t>
  </si>
  <si>
    <t>1800-1899</t>
  </si>
  <si>
    <t>1900-1999</t>
  </si>
  <si>
    <t>2000-2099</t>
  </si>
  <si>
    <t>2100-2199</t>
  </si>
  <si>
    <t>2400-2499</t>
  </si>
  <si>
    <t>2500-2599</t>
  </si>
  <si>
    <t>2600-2699</t>
  </si>
  <si>
    <t>3200-3299</t>
  </si>
  <si>
    <t>3300-3399</t>
  </si>
  <si>
    <t>3400-3499</t>
  </si>
  <si>
    <t>3500-3599</t>
  </si>
  <si>
    <t>3600-3699</t>
  </si>
  <si>
    <t>3800-3899</t>
  </si>
  <si>
    <t>4200-4299</t>
  </si>
  <si>
    <t>4300-4399</t>
  </si>
  <si>
    <t>4500-4599</t>
  </si>
  <si>
    <t>4800-4899</t>
  </si>
  <si>
    <t>5800-5899</t>
  </si>
  <si>
    <t>8200-8299</t>
  </si>
  <si>
    <t>8300-8399</t>
  </si>
  <si>
    <t>20200-20299</t>
  </si>
  <si>
    <t>26400-26499</t>
  </si>
  <si>
    <t xml:space="preserve">Goal </t>
  </si>
  <si>
    <t xml:space="preserve">Number Successful </t>
  </si>
  <si>
    <t xml:space="preserve">Number Failed </t>
  </si>
  <si>
    <t xml:space="preserve">Total Projects </t>
  </si>
  <si>
    <t xml:space="preserve">Percentage successful </t>
  </si>
  <si>
    <t xml:space="preserve">Percentage Failed 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</si>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</sst>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0" fontId="2" fillId="0" borderId="0" xfId="0" applyNumberFormat="1" applyFont="1"/>
    <xf numFmtId="10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3" fillId="0" borderId="0" xfId="0" applyNumberFormat="1" applyFont="1"/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 indent="1"/>
    </xf>
    <xf numFmtId="9" fontId="0" fillId="0" borderId="0" xfId="0" applyNumberFormat="1" applyAlignment="1">
      <alignment wrapText="1"/>
    </xf>
    <xf numFmtId="9" fontId="0" fillId="0" borderId="0" xfId="0" applyNumberFormat="1"/>
    <xf numFmtId="1" fontId="3" fillId="0" borderId="0" xfId="0" applyNumberFormat="1" applyFont="1"/>
    <xf numFmtId="1" fontId="2" fillId="0" borderId="0" xfId="0" applyNumberFormat="1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20">
    <dxf>
      <numFmt numFmtId="14" formatCode="0.00%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color theme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theme="6" tint="0.59996337778862885"/>
      </font>
      <fill>
        <patternFill>
          <bgColor rgb="FF7030A0"/>
        </patternFill>
      </fill>
    </dxf>
    <dxf>
      <font>
        <b/>
        <i val="0"/>
        <color rgb="FF00B0F0"/>
      </font>
    </dxf>
    <dxf>
      <font>
        <color rgb="FF00B0F0"/>
      </font>
      <fill>
        <patternFill>
          <bgColor theme="4" tint="0.79998168889431442"/>
        </patternFill>
      </fill>
    </dxf>
    <dxf>
      <font>
        <b/>
        <i val="0"/>
        <color theme="6" tint="0.79998168889431442"/>
      </font>
      <fill>
        <patternFill>
          <bgColor rgb="FF9900CC"/>
        </patternFill>
      </fill>
    </dxf>
    <dxf>
      <font>
        <b/>
        <i val="0"/>
        <color theme="1"/>
      </font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3C5C26"/>
      <color rgb="FFFF6699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Final .xlsx]By Category 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Verse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A-46DE-A2DE-AB99C5CD93D4}"/>
            </c:ext>
          </c:extLst>
        </c:ser>
        <c:ser>
          <c:idx val="1"/>
          <c:order val="1"/>
          <c:tx>
            <c:strRef>
              <c:f>'By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E1-484B-9C8D-301FA072C9AC}"/>
            </c:ext>
          </c:extLst>
        </c:ser>
        <c:ser>
          <c:idx val="2"/>
          <c:order val="2"/>
          <c:tx>
            <c:strRef>
              <c:f>'By 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E1-484B-9C8D-301FA072C9AC}"/>
            </c:ext>
          </c:extLst>
        </c:ser>
        <c:ser>
          <c:idx val="3"/>
          <c:order val="3"/>
          <c:tx>
            <c:strRef>
              <c:f>'By 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E1-484B-9C8D-301FA072C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3180240"/>
        <c:axId val="1193182208"/>
      </c:barChart>
      <c:catAx>
        <c:axId val="1193180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  <a:r>
                  <a:rPr lang="en-US" baseline="0"/>
                  <a:t> by State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2208"/>
        <c:crosses val="autoZero"/>
        <c:auto val="1"/>
        <c:lblAlgn val="ctr"/>
        <c:lblOffset val="100"/>
        <c:noMultiLvlLbl val="0"/>
      </c:catAx>
      <c:valAx>
        <c:axId val="11931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Total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Final .xlsx]By Sub Category 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Verse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0-4A7C-9F41-3CA91A9C6919}"/>
            </c:ext>
          </c:extLst>
        </c:ser>
        <c:ser>
          <c:idx val="1"/>
          <c:order val="1"/>
          <c:tx>
            <c:strRef>
              <c:f>'By Sub 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0-4A7C-9F41-3CA91A9C6919}"/>
            </c:ext>
          </c:extLst>
        </c:ser>
        <c:ser>
          <c:idx val="2"/>
          <c:order val="2"/>
          <c:tx>
            <c:strRef>
              <c:f>'By Sub 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00-4A7C-9F41-3CA91A9C6919}"/>
            </c:ext>
          </c:extLst>
        </c:ser>
        <c:ser>
          <c:idx val="3"/>
          <c:order val="3"/>
          <c:tx>
            <c:strRef>
              <c:f>'By Sub 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00-4A7C-9F41-3CA91A9C6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668056"/>
        <c:axId val="1005668712"/>
      </c:barChart>
      <c:catAx>
        <c:axId val="1005668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8712"/>
        <c:crosses val="autoZero"/>
        <c:auto val="1"/>
        <c:lblAlgn val="ctr"/>
        <c:lblOffset val="100"/>
        <c:noMultiLvlLbl val="0"/>
      </c:catAx>
      <c:valAx>
        <c:axId val="10056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Final .xlsx]By Date Created!PivotTable15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C-4B3C-AE66-4795D69494E7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C-4B3C-AE66-4795D69494E7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C-4B3C-AE66-4795D6949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669696"/>
        <c:axId val="1005671992"/>
      </c:lineChart>
      <c:catAx>
        <c:axId val="100566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71992"/>
        <c:crosses val="autoZero"/>
        <c:auto val="1"/>
        <c:lblAlgn val="ctr"/>
        <c:lblOffset val="100"/>
        <c:noMultiLvlLbl val="0"/>
      </c:catAx>
      <c:valAx>
        <c:axId val="100567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Final .xlsx]Number of Backers 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Verse State Percent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Backers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'!$B$7:$B$47</c:f>
              <c:numCache>
                <c:formatCode>0.00%</c:formatCode>
                <c:ptCount val="40"/>
                <c:pt idx="0">
                  <c:v>7.9727758872143895E-2</c:v>
                </c:pt>
                <c:pt idx="1">
                  <c:v>2.1876519202722413E-3</c:v>
                </c:pt>
                <c:pt idx="2">
                  <c:v>9.7228974234321824E-4</c:v>
                </c:pt>
                <c:pt idx="3">
                  <c:v>9.7228974234321824E-4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0</c:v>
                </c:pt>
                <c:pt idx="7">
                  <c:v>2.4307243558580456E-4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2.4307243558580456E-4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6-48C5-92D6-8E650C6B41BA}"/>
            </c:ext>
          </c:extLst>
        </c:ser>
        <c:ser>
          <c:idx val="1"/>
          <c:order val="1"/>
          <c:tx>
            <c:strRef>
              <c:f>'Number of Backers 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'!$C$7:$C$47</c:f>
              <c:numCache>
                <c:formatCode>0.00%</c:formatCode>
                <c:ptCount val="40"/>
                <c:pt idx="0">
                  <c:v>0.35853184248906173</c:v>
                </c:pt>
                <c:pt idx="1">
                  <c:v>8.9936801166747692E-3</c:v>
                </c:pt>
                <c:pt idx="2">
                  <c:v>1.7015070491006321E-3</c:v>
                </c:pt>
                <c:pt idx="3">
                  <c:v>1.4584346135148275E-3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0</c:v>
                </c:pt>
                <c:pt idx="7">
                  <c:v>0</c:v>
                </c:pt>
                <c:pt idx="8">
                  <c:v>2.4307243558580456E-4</c:v>
                </c:pt>
                <c:pt idx="9">
                  <c:v>2.4307243558580456E-4</c:v>
                </c:pt>
                <c:pt idx="10">
                  <c:v>0</c:v>
                </c:pt>
                <c:pt idx="11">
                  <c:v>0</c:v>
                </c:pt>
                <c:pt idx="12">
                  <c:v>2.4307243558580456E-4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96-48C5-92D6-8E650C6B41BA}"/>
            </c:ext>
          </c:extLst>
        </c:ser>
        <c:ser>
          <c:idx val="2"/>
          <c:order val="2"/>
          <c:tx>
            <c:strRef>
              <c:f>'Number of Backers 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'!$D$7:$D$47</c:f>
              <c:numCache>
                <c:formatCode>0.00%</c:formatCode>
                <c:ptCount val="40"/>
                <c:pt idx="0">
                  <c:v>1.1424404472532814E-2</c:v>
                </c:pt>
                <c:pt idx="1">
                  <c:v>4.8614487117160912E-4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2.4307243558580456E-4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96-48C5-92D6-8E650C6B41BA}"/>
            </c:ext>
          </c:extLst>
        </c:ser>
        <c:ser>
          <c:idx val="3"/>
          <c:order val="3"/>
          <c:tx>
            <c:strRef>
              <c:f>'Number of Backers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'!$E$7:$E$47</c:f>
              <c:numCache>
                <c:formatCode>0.00%</c:formatCode>
                <c:ptCount val="40"/>
                <c:pt idx="0">
                  <c:v>0.35294117647058826</c:v>
                </c:pt>
                <c:pt idx="1">
                  <c:v>8.3859990277102572E-2</c:v>
                </c:pt>
                <c:pt idx="2">
                  <c:v>3.2328633932912007E-2</c:v>
                </c:pt>
                <c:pt idx="3">
                  <c:v>1.7258142926592123E-2</c:v>
                </c:pt>
                <c:pt idx="4">
                  <c:v>9.9659698590179868E-3</c:v>
                </c:pt>
                <c:pt idx="5">
                  <c:v>6.5629557608167235E-3</c:v>
                </c:pt>
                <c:pt idx="6">
                  <c:v>5.1045211473018963E-3</c:v>
                </c:pt>
                <c:pt idx="7">
                  <c:v>2.4307243558580457E-3</c:v>
                </c:pt>
                <c:pt idx="8">
                  <c:v>2.4307243558580457E-3</c:v>
                </c:pt>
                <c:pt idx="9">
                  <c:v>2.9168692270296549E-3</c:v>
                </c:pt>
                <c:pt idx="10">
                  <c:v>1.9445794846864365E-3</c:v>
                </c:pt>
                <c:pt idx="11">
                  <c:v>9.7228974234321824E-4</c:v>
                </c:pt>
                <c:pt idx="12">
                  <c:v>1.2153621779290229E-3</c:v>
                </c:pt>
                <c:pt idx="13">
                  <c:v>1.2153621779290229E-3</c:v>
                </c:pt>
                <c:pt idx="14">
                  <c:v>2.4307243558580456E-4</c:v>
                </c:pt>
                <c:pt idx="15">
                  <c:v>1.2153621779290229E-3</c:v>
                </c:pt>
                <c:pt idx="16">
                  <c:v>7.2921730675741374E-4</c:v>
                </c:pt>
                <c:pt idx="17">
                  <c:v>9.7228974234321824E-4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4.8614487117160912E-4</c:v>
                </c:pt>
                <c:pt idx="21">
                  <c:v>7.2921730675741374E-4</c:v>
                </c:pt>
                <c:pt idx="22">
                  <c:v>4.8614487117160912E-4</c:v>
                </c:pt>
                <c:pt idx="23">
                  <c:v>2.4307243558580456E-4</c:v>
                </c:pt>
                <c:pt idx="24">
                  <c:v>2.4307243558580456E-4</c:v>
                </c:pt>
                <c:pt idx="25">
                  <c:v>2.4307243558580456E-4</c:v>
                </c:pt>
                <c:pt idx="26">
                  <c:v>2.4307243558580456E-4</c:v>
                </c:pt>
                <c:pt idx="27">
                  <c:v>2.4307243558580456E-4</c:v>
                </c:pt>
                <c:pt idx="28">
                  <c:v>2.4307243558580456E-4</c:v>
                </c:pt>
                <c:pt idx="29">
                  <c:v>2.4307243558580456E-4</c:v>
                </c:pt>
                <c:pt idx="30">
                  <c:v>2.4307243558580456E-4</c:v>
                </c:pt>
                <c:pt idx="31">
                  <c:v>2.4307243558580456E-4</c:v>
                </c:pt>
                <c:pt idx="32">
                  <c:v>2.4307243558580456E-4</c:v>
                </c:pt>
                <c:pt idx="33">
                  <c:v>2.4307243558580456E-4</c:v>
                </c:pt>
                <c:pt idx="34">
                  <c:v>2.4307243558580456E-4</c:v>
                </c:pt>
                <c:pt idx="35">
                  <c:v>2.4307243558580456E-4</c:v>
                </c:pt>
                <c:pt idx="36">
                  <c:v>2.4307243558580456E-4</c:v>
                </c:pt>
                <c:pt idx="37">
                  <c:v>2.4307243558580456E-4</c:v>
                </c:pt>
                <c:pt idx="38">
                  <c:v>2.4307243558580456E-4</c:v>
                </c:pt>
                <c:pt idx="39">
                  <c:v>2.4307243558580456E-4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96-48C5-92D6-8E650C6B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423680"/>
        <c:axId val="1002424008"/>
      </c:barChart>
      <c:catAx>
        <c:axId val="100242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4008"/>
        <c:crosses val="autoZero"/>
        <c:auto val="1"/>
        <c:lblAlgn val="ctr"/>
        <c:lblOffset val="100"/>
        <c:noMultiLvlLbl val="0"/>
      </c:catAx>
      <c:valAx>
        <c:axId val="100242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By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0.67238605898123327</c:v>
                </c:pt>
                <c:pt idx="2">
                  <c:v>0.63347539713289425</c:v>
                </c:pt>
                <c:pt idx="3">
                  <c:v>0.61472894647118992</c:v>
                </c:pt>
                <c:pt idx="4">
                  <c:v>0.60529674537332478</c:v>
                </c:pt>
                <c:pt idx="5">
                  <c:v>0.59689213893967097</c:v>
                </c:pt>
                <c:pt idx="6">
                  <c:v>0.58906112898508334</c:v>
                </c:pt>
                <c:pt idx="7">
                  <c:v>0.59287163141118515</c:v>
                </c:pt>
                <c:pt idx="8">
                  <c:v>0.58267716535433067</c:v>
                </c:pt>
                <c:pt idx="9">
                  <c:v>0.58155043067518752</c:v>
                </c:pt>
                <c:pt idx="10">
                  <c:v>0.58224687933425801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7-427E-82E0-CCB748870B65}"/>
            </c:ext>
          </c:extLst>
        </c:ser>
        <c:ser>
          <c:idx val="1"/>
          <c:order val="1"/>
          <c:tx>
            <c:strRef>
              <c:f>'Bonus Goal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0.28579088471849867</c:v>
                </c:pt>
                <c:pt idx="2">
                  <c:v>0.31615652847733439</c:v>
                </c:pt>
                <c:pt idx="3">
                  <c:v>0.32730992158199795</c:v>
                </c:pt>
                <c:pt idx="4">
                  <c:v>0.33503509891512445</c:v>
                </c:pt>
                <c:pt idx="5">
                  <c:v>0.34186471663619744</c:v>
                </c:pt>
                <c:pt idx="6">
                  <c:v>0.34688505410938869</c:v>
                </c:pt>
                <c:pt idx="7">
                  <c:v>0.343668501883512</c:v>
                </c:pt>
                <c:pt idx="8">
                  <c:v>0.35011248593925759</c:v>
                </c:pt>
                <c:pt idx="9">
                  <c:v>0.35037510419560991</c:v>
                </c:pt>
                <c:pt idx="10">
                  <c:v>0.34979195561719834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7-427E-82E0-CCB748870B65}"/>
            </c:ext>
          </c:extLst>
        </c:ser>
        <c:ser>
          <c:idx val="2"/>
          <c:order val="2"/>
          <c:tx>
            <c:strRef>
              <c:f>'Bonus Goal '!$H$1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4.1823056300268099E-2</c:v>
                </c:pt>
                <c:pt idx="2">
                  <c:v>5.0368074389771408E-2</c:v>
                </c:pt>
                <c:pt idx="3">
                  <c:v>5.7961131946812135E-2</c:v>
                </c:pt>
                <c:pt idx="4">
                  <c:v>5.9668155711550735E-2</c:v>
                </c:pt>
                <c:pt idx="5">
                  <c:v>6.1243144424131625E-2</c:v>
                </c:pt>
                <c:pt idx="6">
                  <c:v>6.405381690552793E-2</c:v>
                </c:pt>
                <c:pt idx="7">
                  <c:v>6.3459866705302806E-2</c:v>
                </c:pt>
                <c:pt idx="8">
                  <c:v>6.7210348706411696E-2</c:v>
                </c:pt>
                <c:pt idx="9">
                  <c:v>6.8074465129202552E-2</c:v>
                </c:pt>
                <c:pt idx="10">
                  <c:v>6.7961165048543687E-2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E7-427E-82E0-CCB748870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904"/>
        <c:axId val="488573200"/>
      </c:lineChart>
      <c:catAx>
        <c:axId val="488570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3200"/>
        <c:crosses val="autoZero"/>
        <c:auto val="1"/>
        <c:lblAlgn val="ctr"/>
        <c:lblOffset val="100"/>
        <c:noMultiLvlLbl val="0"/>
      </c:catAx>
      <c:valAx>
        <c:axId val="4885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0</xdr:row>
      <xdr:rowOff>47624</xdr:rowOff>
    </xdr:from>
    <xdr:to>
      <xdr:col>14</xdr:col>
      <xdr:colOff>53975</xdr:colOff>
      <xdr:row>19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1502A-241D-4D02-9503-974C8D0A9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155575</xdr:colOff>
      <xdr:row>2</xdr:row>
      <xdr:rowOff>19049</xdr:rowOff>
    </xdr:from>
    <xdr:to>
      <xdr:col>10</xdr:col>
      <xdr:colOff>479425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BE66D-B8EB-4D98-BE22-AE5E5AD01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358775</xdr:colOff>
      <xdr:row>3</xdr:row>
      <xdr:rowOff>31750</xdr:rowOff>
    </xdr:from>
    <xdr:to>
      <xdr:col>12</xdr:col>
      <xdr:colOff>384175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0FC80-FBEF-4548-8EF0-47FAC258E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184149</xdr:colOff>
      <xdr:row>0</xdr:row>
      <xdr:rowOff>66675</xdr:rowOff>
    </xdr:from>
    <xdr:to>
      <xdr:col>37</xdr:col>
      <xdr:colOff>190499</xdr:colOff>
      <xdr:row>26</xdr:row>
      <xdr:rowOff>34925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57AA98-DB92-4688-A687-D4318F1C0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157162</xdr:rowOff>
    </xdr:from>
    <xdr:to>
      <xdr:col>16</xdr:col>
      <xdr:colOff>95250</xdr:colOff>
      <xdr:row>13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2FAF39-2A8F-4278-937F-25E34CA56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" refreshedDate="43693.550284953701" createdVersion="6" refreshedVersion="6" minRefreshableVersion="3" recordCount="4115" xr:uid="{C27A10F2-AC4F-4660-8405-39D5652104EC}">
  <cacheSource type="worksheet">
    <worksheetSource ref="A1:R1048576" sheet="Kickstarter Data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1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" refreshedDate="43693.580300231479" createdVersion="6" refreshedVersion="6" minRefreshableVersion="3" recordCount="4115" xr:uid="{E3F2C5D0-4E80-490E-A6D9-B87C242F7B28}">
  <cacheSource type="worksheet">
    <worksheetSource ref="A1:T1048576" sheet="Kickstarter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  <fieldGroup base="11">
        <rangePr startNum="0" endNum="26457" groupInterval="100"/>
        <groupItems count="267">
          <s v="(blank)"/>
          <s v="0-99"/>
          <s v="100-199"/>
          <s v="200-299"/>
          <s v="300-399"/>
          <s v="400-499"/>
          <s v="500-599"/>
          <s v="600-699"/>
          <s v="700-799"/>
          <s v="800-899"/>
          <s v="900-999"/>
          <s v="1000-1099"/>
          <s v="1100-1199"/>
          <s v="1200-1299"/>
          <s v="1300-1399"/>
          <s v="1400-1499"/>
          <s v="1500-1599"/>
          <s v="1600-1699"/>
          <s v="1700-1799"/>
          <s v="1800-1899"/>
          <s v="1900-1999"/>
          <s v="2000-2099"/>
          <s v="2100-2199"/>
          <s v="2200-2299"/>
          <s v="2300-2399"/>
          <s v="2400-2499"/>
          <s v="2500-2599"/>
          <s v="2600-2699"/>
          <s v="2700-2799"/>
          <s v="2800-2899"/>
          <s v="2900-2999"/>
          <s v="3000-3099"/>
          <s v="3100-3199"/>
          <s v="3200-3299"/>
          <s v="3300-3399"/>
          <s v="3400-3499"/>
          <s v="3500-3599"/>
          <s v="3600-3699"/>
          <s v="3700-3799"/>
          <s v="3800-3899"/>
          <s v="3900-3999"/>
          <s v="4000-4099"/>
          <s v="4100-4199"/>
          <s v="4200-4299"/>
          <s v="4300-4399"/>
          <s v="4400-4499"/>
          <s v="4500-4599"/>
          <s v="4600-4699"/>
          <s v="4700-4799"/>
          <s v="4800-4899"/>
          <s v="4900-4999"/>
          <s v="5000-5099"/>
          <s v="5100-5199"/>
          <s v="5200-5299"/>
          <s v="5300-5399"/>
          <s v="5400-5499"/>
          <s v="5500-5599"/>
          <s v="5600-5699"/>
          <s v="5700-5799"/>
          <s v="5800-5899"/>
          <s v="5900-5999"/>
          <s v="6000-6099"/>
          <s v="6100-6199"/>
          <s v="6200-6299"/>
          <s v="6300-6399"/>
          <s v="6400-6499"/>
          <s v="6500-6599"/>
          <s v="6600-6699"/>
          <s v="6700-6799"/>
          <s v="6800-6899"/>
          <s v="6900-6999"/>
          <s v="7000-7099"/>
          <s v="7100-7199"/>
          <s v="7200-7299"/>
          <s v="7300-7399"/>
          <s v="7400-7499"/>
          <s v="7500-7599"/>
          <s v="7600-7699"/>
          <s v="7700-7799"/>
          <s v="7800-7899"/>
          <s v="7900-7999"/>
          <s v="8000-8099"/>
          <s v="8100-8199"/>
          <s v="8200-8299"/>
          <s v="8300-8399"/>
          <s v="8400-8499"/>
          <s v="8500-8599"/>
          <s v="8600-8699"/>
          <s v="8700-8799"/>
          <s v="8800-8899"/>
          <s v="8900-8999"/>
          <s v="9000-9099"/>
          <s v="9100-9199"/>
          <s v="9200-9299"/>
          <s v="9300-9399"/>
          <s v="9400-9499"/>
          <s v="9500-9599"/>
          <s v="9600-9699"/>
          <s v="9700-9799"/>
          <s v="9800-9899"/>
          <s v="9900-9999"/>
          <s v="10000-10099"/>
          <s v="10100-10199"/>
          <s v="10200-10299"/>
          <s v="10300-10399"/>
          <s v="10400-10499"/>
          <s v="10500-10599"/>
          <s v="10600-10699"/>
          <s v="10700-10799"/>
          <s v="10800-10899"/>
          <s v="10900-10999"/>
          <s v="11000-11099"/>
          <s v="11100-11199"/>
          <s v="11200-11299"/>
          <s v="11300-11399"/>
          <s v="11400-11499"/>
          <s v="11500-11599"/>
          <s v="11600-11699"/>
          <s v="11700-11799"/>
          <s v="11800-11899"/>
          <s v="11900-11999"/>
          <s v="12000-12099"/>
          <s v="12100-12199"/>
          <s v="12200-12299"/>
          <s v="12300-12399"/>
          <s v="12400-12499"/>
          <s v="12500-12599"/>
          <s v="12600-12699"/>
          <s v="12700-12799"/>
          <s v="12800-12899"/>
          <s v="12900-12999"/>
          <s v="13000-13099"/>
          <s v="13100-13199"/>
          <s v="13200-13299"/>
          <s v="13300-13399"/>
          <s v="13400-13499"/>
          <s v="13500-13599"/>
          <s v="13600-13699"/>
          <s v="13700-13799"/>
          <s v="13800-13899"/>
          <s v="13900-13999"/>
          <s v="14000-14099"/>
          <s v="14100-14199"/>
          <s v="14200-14299"/>
          <s v="14300-14399"/>
          <s v="14400-14499"/>
          <s v="14500-14599"/>
          <s v="14600-14699"/>
          <s v="14700-14799"/>
          <s v="14800-14899"/>
          <s v="14900-14999"/>
          <s v="15000-15099"/>
          <s v="15100-15199"/>
          <s v="15200-15299"/>
          <s v="15300-15399"/>
          <s v="15400-15499"/>
          <s v="15500-15599"/>
          <s v="15600-15699"/>
          <s v="15700-15799"/>
          <s v="15800-15899"/>
          <s v="15900-15999"/>
          <s v="16000-16099"/>
          <s v="16100-16199"/>
          <s v="16200-16299"/>
          <s v="16300-16399"/>
          <s v="16400-16499"/>
          <s v="16500-16599"/>
          <s v="16600-16699"/>
          <s v="16700-16799"/>
          <s v="16800-16899"/>
          <s v="16900-16999"/>
          <s v="17000-17099"/>
          <s v="17100-17199"/>
          <s v="17200-17299"/>
          <s v="17300-17399"/>
          <s v="17400-17499"/>
          <s v="17500-17599"/>
          <s v="17600-17699"/>
          <s v="17700-17799"/>
          <s v="17800-17899"/>
          <s v="17900-17999"/>
          <s v="18000-18099"/>
          <s v="18100-18199"/>
          <s v="18200-18299"/>
          <s v="18300-18399"/>
          <s v="18400-18499"/>
          <s v="18500-18599"/>
          <s v="18600-18699"/>
          <s v="18700-18799"/>
          <s v="18800-18899"/>
          <s v="18900-18999"/>
          <s v="19000-19099"/>
          <s v="19100-19199"/>
          <s v="19200-19299"/>
          <s v="19300-19399"/>
          <s v="19400-19499"/>
          <s v="19500-19599"/>
          <s v="19600-19699"/>
          <s v="19700-19799"/>
          <s v="19800-19899"/>
          <s v="19900-19999"/>
          <s v="20000-20099"/>
          <s v="20100-20199"/>
          <s v="20200-20299"/>
          <s v="20300-20399"/>
          <s v="20400-20499"/>
          <s v="20500-20599"/>
          <s v="20600-20699"/>
          <s v="20700-20799"/>
          <s v="20800-20899"/>
          <s v="20900-20999"/>
          <s v="21000-21099"/>
          <s v="21100-21199"/>
          <s v="21200-21299"/>
          <s v="21300-21399"/>
          <s v="21400-21499"/>
          <s v="21500-21599"/>
          <s v="21600-21699"/>
          <s v="21700-21799"/>
          <s v="21800-21899"/>
          <s v="21900-21999"/>
          <s v="22000-22099"/>
          <s v="22100-22199"/>
          <s v="22200-22299"/>
          <s v="22300-22399"/>
          <s v="22400-22499"/>
          <s v="22500-22599"/>
          <s v="22600-22699"/>
          <s v="22700-22799"/>
          <s v="22800-22899"/>
          <s v="22900-22999"/>
          <s v="23000-23099"/>
          <s v="23100-23199"/>
          <s v="23200-23299"/>
          <s v="23300-23399"/>
          <s v="23400-23499"/>
          <s v="23500-23599"/>
          <s v="23600-23699"/>
          <s v="23700-23799"/>
          <s v="23800-23899"/>
          <s v="23900-23999"/>
          <s v="24000-24099"/>
          <s v="24100-24199"/>
          <s v="24200-24299"/>
          <s v="24300-24399"/>
          <s v="24400-24499"/>
          <s v="24500-24599"/>
          <s v="24600-24699"/>
          <s v="24700-24799"/>
          <s v="24800-24899"/>
          <s v="24900-24999"/>
          <s v="25000-25099"/>
          <s v="25100-25199"/>
          <s v="25200-25299"/>
          <s v="25300-25399"/>
          <s v="25400-25499"/>
          <s v="25500-25599"/>
          <s v="25600-25699"/>
          <s v="25700-25799"/>
          <s v="25800-25899"/>
          <s v="25900-25999"/>
          <s v="26000-26099"/>
          <s v="26100-26199"/>
          <s v="26200-26299"/>
          <s v="26300-26399"/>
          <s v="26400-26499"/>
          <s v="&gt;26500"/>
        </groupItems>
      </fieldGroup>
    </cacheField>
    <cacheField name="spotlight" numFmtId="0">
      <sharedItems containsBlank="1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 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2E-3"/>
    <n v="1"/>
  </r>
  <r>
    <m/>
    <m/>
    <m/>
    <m/>
    <m/>
    <x v="4"/>
    <x v="21"/>
    <m/>
    <m/>
    <m/>
    <m/>
    <m/>
    <m/>
    <x v="41"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s v="television"/>
    <x v="0"/>
    <x v="0"/>
    <x v="0"/>
    <d v="2015-07-23T03:00:00"/>
  </r>
  <r>
    <n v="1"/>
    <m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0"/>
    <s v="television"/>
    <x v="1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0"/>
    <s v="television"/>
    <x v="2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0"/>
    <s v="television"/>
    <x v="3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0"/>
    <s v="television"/>
    <x v="4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0"/>
    <s v="television"/>
    <x v="5"/>
    <x v="5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0"/>
    <s v="television"/>
    <x v="6"/>
    <x v="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0"/>
    <s v="television"/>
    <x v="7"/>
    <x v="7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0"/>
    <s v="television"/>
    <x v="8"/>
    <x v="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0"/>
    <s v="television"/>
    <x v="9"/>
    <x v="9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0"/>
    <s v="television"/>
    <x v="10"/>
    <x v="1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0"/>
    <s v="television"/>
    <x v="11"/>
    <x v="1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0"/>
    <s v="television"/>
    <x v="12"/>
    <x v="12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0"/>
    <s v="television"/>
    <x v="13"/>
    <x v="13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0"/>
    <s v="television"/>
    <x v="14"/>
    <x v="1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0"/>
    <s v="television"/>
    <x v="15"/>
    <x v="15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0"/>
    <s v="television"/>
    <x v="16"/>
    <x v="1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0"/>
    <s v="television"/>
    <x v="17"/>
    <x v="1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0"/>
    <s v="television"/>
    <x v="18"/>
    <x v="18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0"/>
    <s v="television"/>
    <x v="19"/>
    <x v="19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0"/>
    <s v="television"/>
    <x v="20"/>
    <x v="2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0"/>
    <s v="television"/>
    <x v="21"/>
    <x v="21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0"/>
    <s v="television"/>
    <x v="22"/>
    <x v="22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0"/>
    <s v="television"/>
    <x v="23"/>
    <x v="23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0"/>
    <s v="television"/>
    <x v="24"/>
    <x v="2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0"/>
    <s v="television"/>
    <x v="25"/>
    <x v="25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0"/>
    <s v="television"/>
    <x v="26"/>
    <x v="26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0"/>
    <s v="television"/>
    <x v="27"/>
    <x v="2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0"/>
    <s v="television"/>
    <x v="28"/>
    <x v="28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0"/>
    <s v="television"/>
    <x v="29"/>
    <x v="2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0"/>
    <s v="television"/>
    <x v="30"/>
    <x v="3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0"/>
    <s v="television"/>
    <x v="31"/>
    <x v="3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0"/>
    <s v="television"/>
    <x v="32"/>
    <x v="3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0"/>
    <s v="television"/>
    <x v="33"/>
    <x v="33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0"/>
    <s v="television"/>
    <x v="34"/>
    <x v="34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0"/>
    <s v="television"/>
    <x v="35"/>
    <x v="35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0"/>
    <s v="television"/>
    <x v="36"/>
    <x v="36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0"/>
    <s v="television"/>
    <x v="37"/>
    <x v="37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0"/>
    <s v="television"/>
    <x v="38"/>
    <x v="3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0"/>
    <s v="television"/>
    <x v="39"/>
    <x v="3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0"/>
    <s v="television"/>
    <x v="40"/>
    <x v="4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0"/>
    <s v="television"/>
    <x v="31"/>
    <x v="4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0"/>
    <s v="television"/>
    <x v="41"/>
    <x v="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0"/>
    <s v="television"/>
    <x v="42"/>
    <x v="4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0"/>
    <s v="television"/>
    <x v="31"/>
    <x v="4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0"/>
    <s v="television"/>
    <x v="43"/>
    <x v="45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0"/>
    <s v="television"/>
    <x v="44"/>
    <x v="4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0"/>
    <s v="television"/>
    <x v="45"/>
    <x v="4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0"/>
    <s v="television"/>
    <x v="46"/>
    <x v="48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0"/>
    <s v="television"/>
    <x v="31"/>
    <x v="49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0"/>
    <s v="television"/>
    <x v="31"/>
    <x v="5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0"/>
    <s v="television"/>
    <x v="47"/>
    <x v="5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0"/>
    <s v="television"/>
    <x v="48"/>
    <x v="52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0"/>
    <s v="television"/>
    <x v="49"/>
    <x v="5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0"/>
    <s v="television"/>
    <x v="50"/>
    <x v="54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0"/>
    <s v="television"/>
    <x v="51"/>
    <x v="55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0"/>
    <s v="television"/>
    <x v="52"/>
    <x v="56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0"/>
    <s v="television"/>
    <x v="53"/>
    <x v="57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0"/>
    <s v="television"/>
    <x v="54"/>
    <x v="58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0"/>
    <s v="television"/>
    <x v="55"/>
    <x v="59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0"/>
    <s v="shorts"/>
    <x v="56"/>
    <x v="6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0"/>
    <s v="shorts"/>
    <x v="57"/>
    <x v="6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0"/>
    <s v="shorts"/>
    <x v="58"/>
    <x v="62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0"/>
    <s v="shorts"/>
    <x v="59"/>
    <x v="63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0"/>
    <s v="shorts"/>
    <x v="60"/>
    <x v="6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0"/>
    <s v="shorts"/>
    <x v="61"/>
    <x v="65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0"/>
    <s v="shorts"/>
    <x v="62"/>
    <x v="6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0"/>
    <s v="shorts"/>
    <x v="63"/>
    <x v="67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0"/>
    <s v="shorts"/>
    <x v="64"/>
    <x v="68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0"/>
    <s v="shorts"/>
    <x v="65"/>
    <x v="69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0"/>
    <s v="shorts"/>
    <x v="66"/>
    <x v="7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0"/>
    <s v="shorts"/>
    <x v="67"/>
    <x v="7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0"/>
    <s v="shorts"/>
    <x v="68"/>
    <x v="72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0"/>
    <s v="shorts"/>
    <x v="31"/>
    <x v="73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0"/>
    <s v="shorts"/>
    <x v="69"/>
    <x v="74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0"/>
    <s v="shorts"/>
    <x v="70"/>
    <x v="7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0"/>
    <s v="shorts"/>
    <x v="71"/>
    <x v="7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0"/>
    <s v="shorts"/>
    <x v="72"/>
    <x v="7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0"/>
    <s v="shorts"/>
    <x v="73"/>
    <x v="78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0"/>
    <s v="shorts"/>
    <x v="74"/>
    <x v="79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0"/>
    <s v="shorts"/>
    <x v="75"/>
    <x v="8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0"/>
    <s v="shorts"/>
    <x v="76"/>
    <x v="8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0"/>
    <s v="shorts"/>
    <x v="77"/>
    <x v="82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0"/>
    <s v="shorts"/>
    <x v="78"/>
    <x v="8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0"/>
    <s v="shorts"/>
    <x v="31"/>
    <x v="84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0"/>
    <s v="shorts"/>
    <x v="79"/>
    <x v="85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0"/>
    <s v="shorts"/>
    <x v="80"/>
    <x v="8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0"/>
    <s v="shorts"/>
    <x v="81"/>
    <x v="8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0"/>
    <s v="shorts"/>
    <x v="82"/>
    <x v="88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0"/>
    <s v="shorts"/>
    <x v="83"/>
    <x v="8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0"/>
    <s v="shorts"/>
    <x v="84"/>
    <x v="9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0"/>
    <s v="shorts"/>
    <x v="43"/>
    <x v="9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0"/>
    <s v="shorts"/>
    <x v="85"/>
    <x v="9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0"/>
    <s v="shorts"/>
    <x v="86"/>
    <x v="9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0"/>
    <s v="shorts"/>
    <x v="87"/>
    <x v="9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0"/>
    <s v="shorts"/>
    <x v="88"/>
    <x v="9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0"/>
    <s v="shorts"/>
    <x v="89"/>
    <x v="96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0"/>
    <s v="shorts"/>
    <x v="90"/>
    <x v="97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0"/>
    <s v="shorts"/>
    <x v="90"/>
    <x v="98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0"/>
    <s v="shorts"/>
    <x v="91"/>
    <x v="99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0"/>
    <s v="shorts"/>
    <x v="31"/>
    <x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0"/>
    <s v="shorts"/>
    <x v="31"/>
    <x v="10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0"/>
    <s v="shorts"/>
    <x v="92"/>
    <x v="10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0"/>
    <s v="shorts"/>
    <x v="93"/>
    <x v="10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0"/>
    <s v="shorts"/>
    <x v="43"/>
    <x v="88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0"/>
    <s v="shorts"/>
    <x v="94"/>
    <x v="104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0"/>
    <s v="shorts"/>
    <x v="10"/>
    <x v="10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0"/>
    <s v="shorts"/>
    <x v="95"/>
    <x v="10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0"/>
    <s v="shorts"/>
    <x v="96"/>
    <x v="107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0"/>
    <s v="shorts"/>
    <x v="97"/>
    <x v="108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0"/>
    <s v="shorts"/>
    <x v="98"/>
    <x v="109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0"/>
    <s v="shorts"/>
    <x v="99"/>
    <x v="11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0"/>
    <s v="shorts"/>
    <x v="87"/>
    <x v="11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0"/>
    <s v="shorts"/>
    <x v="100"/>
    <x v="112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0"/>
    <s v="shorts"/>
    <x v="101"/>
    <x v="113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0"/>
    <s v="shorts"/>
    <x v="102"/>
    <x v="114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0"/>
    <s v="shorts"/>
    <x v="103"/>
    <x v="115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0"/>
    <s v="shorts"/>
    <x v="104"/>
    <x v="116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0"/>
    <s v="shorts"/>
    <x v="105"/>
    <x v="117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0"/>
    <s v="shorts"/>
    <x v="106"/>
    <x v="118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0"/>
    <s v="science fiction"/>
    <x v="107"/>
    <x v="119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0"/>
    <s v="science fiction"/>
    <x v="108"/>
    <x v="12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0"/>
    <s v="science fiction"/>
    <x v="109"/>
    <x v="12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0"/>
    <s v="science fiction"/>
    <x v="110"/>
    <x v="12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0"/>
    <s v="science fiction"/>
    <x v="109"/>
    <x v="12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0"/>
    <s v="science fiction"/>
    <x v="111"/>
    <x v="123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0"/>
    <s v="science fiction"/>
    <x v="112"/>
    <x v="124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0"/>
    <s v="science fiction"/>
    <x v="113"/>
    <x v="12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0"/>
    <s v="science fiction"/>
    <x v="114"/>
    <x v="126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0"/>
    <s v="science fiction"/>
    <x v="109"/>
    <x v="12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0"/>
    <s v="science fiction"/>
    <x v="109"/>
    <x v="121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0"/>
    <s v="science fiction"/>
    <x v="109"/>
    <x v="12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0"/>
    <s v="science fiction"/>
    <x v="115"/>
    <x v="127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0"/>
    <s v="science fiction"/>
    <x v="109"/>
    <x v="121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0"/>
    <s v="science fiction"/>
    <x v="109"/>
    <x v="12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0"/>
    <s v="science fiction"/>
    <x v="116"/>
    <x v="128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0"/>
    <s v="science fiction"/>
    <x v="109"/>
    <x v="12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0"/>
    <s v="science fiction"/>
    <x v="109"/>
    <x v="12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0"/>
    <s v="science fiction"/>
    <x v="117"/>
    <x v="129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0"/>
    <s v="science fiction"/>
    <x v="31"/>
    <x v="13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0"/>
    <s v="science fiction"/>
    <x v="109"/>
    <x v="12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0"/>
    <s v="science fiction"/>
    <x v="118"/>
    <x v="13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0"/>
    <s v="science fiction"/>
    <x v="119"/>
    <x v="119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0"/>
    <s v="science fiction"/>
    <x v="109"/>
    <x v="12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0"/>
    <s v="science fiction"/>
    <x v="120"/>
    <x v="13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0"/>
    <s v="science fiction"/>
    <x v="121"/>
    <x v="133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0"/>
    <s v="science fiction"/>
    <x v="122"/>
    <x v="134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0"/>
    <s v="science fiction"/>
    <x v="109"/>
    <x v="12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0"/>
    <s v="science fiction"/>
    <x v="123"/>
    <x v="135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0"/>
    <s v="science fiction"/>
    <x v="124"/>
    <x v="136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0"/>
    <s v="science fiction"/>
    <x v="125"/>
    <x v="137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0"/>
    <s v="science fiction"/>
    <x v="126"/>
    <x v="13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0"/>
    <s v="science fiction"/>
    <x v="127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0"/>
    <s v="science fiction"/>
    <x v="128"/>
    <x v="13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0"/>
    <s v="science fiction"/>
    <x v="129"/>
    <x v="14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0"/>
    <s v="science fiction"/>
    <x v="130"/>
    <x v="14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0"/>
    <s v="science fiction"/>
    <x v="131"/>
    <x v="14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0"/>
    <s v="science fiction"/>
    <x v="132"/>
    <x v="143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0"/>
    <s v="science fiction"/>
    <x v="109"/>
    <x v="12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0"/>
    <s v="science fiction"/>
    <x v="133"/>
    <x v="119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0"/>
    <s v="drama"/>
    <x v="109"/>
    <x v="12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0"/>
    <s v="drama"/>
    <x v="134"/>
    <x v="144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0"/>
    <s v="drama"/>
    <x v="135"/>
    <x v="14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0"/>
    <s v="drama"/>
    <x v="109"/>
    <x v="121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0"/>
    <s v="drama"/>
    <x v="136"/>
    <x v="146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0"/>
    <s v="drama"/>
    <x v="109"/>
    <x v="121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0"/>
    <s v="drama"/>
    <x v="137"/>
    <x v="147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0"/>
    <s v="drama"/>
    <x v="134"/>
    <x v="148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0"/>
    <s v="drama"/>
    <x v="138"/>
    <x v="149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0"/>
    <s v="drama"/>
    <x v="139"/>
    <x v="15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0"/>
    <s v="drama"/>
    <x v="140"/>
    <x v="151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0"/>
    <s v="drama"/>
    <x v="133"/>
    <x v="12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0"/>
    <s v="drama"/>
    <x v="109"/>
    <x v="121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0"/>
    <s v="drama"/>
    <x v="109"/>
    <x v="121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0"/>
    <s v="drama"/>
    <x v="109"/>
    <x v="121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0"/>
    <s v="drama"/>
    <x v="141"/>
    <x v="152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0"/>
    <s v="drama"/>
    <x v="109"/>
    <x v="121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0"/>
    <s v="drama"/>
    <x v="142"/>
    <x v="15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0"/>
    <s v="drama"/>
    <x v="109"/>
    <x v="121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0"/>
    <s v="drama"/>
    <x v="143"/>
    <x v="101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0"/>
    <s v="drama"/>
    <x v="144"/>
    <x v="154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0"/>
    <s v="drama"/>
    <x v="145"/>
    <x v="15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0"/>
    <s v="drama"/>
    <x v="109"/>
    <x v="121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0"/>
    <s v="drama"/>
    <x v="146"/>
    <x v="156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0"/>
    <s v="drama"/>
    <x v="147"/>
    <x v="157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0"/>
    <s v="drama"/>
    <x v="148"/>
    <x v="158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0"/>
    <s v="drama"/>
    <x v="109"/>
    <x v="12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0"/>
    <s v="drama"/>
    <x v="149"/>
    <x v="159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0"/>
    <s v="drama"/>
    <x v="109"/>
    <x v="121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0"/>
    <s v="drama"/>
    <x v="150"/>
    <x v="160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0"/>
    <s v="drama"/>
    <x v="151"/>
    <x v="7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0"/>
    <s v="drama"/>
    <x v="152"/>
    <x v="16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0"/>
    <s v="drama"/>
    <x v="153"/>
    <x v="162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0"/>
    <s v="drama"/>
    <x v="109"/>
    <x v="12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0"/>
    <s v="drama"/>
    <x v="154"/>
    <x v="12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0"/>
    <s v="drama"/>
    <x v="109"/>
    <x v="121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0"/>
    <s v="drama"/>
    <x v="155"/>
    <x v="16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0"/>
    <s v="drama"/>
    <x v="156"/>
    <x v="164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0"/>
    <s v="drama"/>
    <x v="157"/>
    <x v="16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0"/>
    <s v="drama"/>
    <x v="109"/>
    <x v="121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0"/>
    <s v="drama"/>
    <x v="158"/>
    <x v="16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0"/>
    <s v="drama"/>
    <x v="159"/>
    <x v="167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0"/>
    <s v="drama"/>
    <x v="109"/>
    <x v="121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0"/>
    <s v="drama"/>
    <x v="160"/>
    <x v="168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0"/>
    <s v="drama"/>
    <x v="161"/>
    <x v="169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0"/>
    <s v="drama"/>
    <x v="162"/>
    <x v="17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0"/>
    <s v="drama"/>
    <x v="109"/>
    <x v="121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0"/>
    <s v="drama"/>
    <x v="163"/>
    <x v="17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0"/>
    <s v="drama"/>
    <x v="109"/>
    <x v="121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0"/>
    <s v="drama"/>
    <x v="109"/>
    <x v="121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0"/>
    <s v="drama"/>
    <x v="164"/>
    <x v="17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0"/>
    <s v="drama"/>
    <x v="165"/>
    <x v="17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0"/>
    <s v="drama"/>
    <x v="166"/>
    <x v="12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0"/>
    <s v="drama"/>
    <x v="167"/>
    <x v="135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0"/>
    <s v="drama"/>
    <x v="168"/>
    <x v="12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0"/>
    <s v="drama"/>
    <x v="169"/>
    <x v="119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0"/>
    <s v="drama"/>
    <x v="170"/>
    <x v="17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0"/>
    <s v="drama"/>
    <x v="171"/>
    <x v="175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0"/>
    <s v="drama"/>
    <x v="172"/>
    <x v="101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0"/>
    <s v="drama"/>
    <x v="173"/>
    <x v="176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0"/>
    <s v="drama"/>
    <x v="174"/>
    <x v="177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0"/>
    <s v="drama"/>
    <x v="109"/>
    <x v="12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0"/>
    <s v="drama"/>
    <x v="175"/>
    <x v="178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0"/>
    <s v="drama"/>
    <x v="109"/>
    <x v="12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0"/>
    <s v="drama"/>
    <x v="109"/>
    <x v="121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0"/>
    <s v="drama"/>
    <x v="109"/>
    <x v="121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0"/>
    <s v="drama"/>
    <x v="176"/>
    <x v="179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0"/>
    <s v="drama"/>
    <x v="109"/>
    <x v="121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0"/>
    <s v="drama"/>
    <x v="109"/>
    <x v="12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0"/>
    <s v="drama"/>
    <x v="109"/>
    <x v="121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0"/>
    <s v="drama"/>
    <x v="177"/>
    <x v="18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0"/>
    <s v="drama"/>
    <x v="109"/>
    <x v="12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0"/>
    <s v="drama"/>
    <x v="178"/>
    <x v="18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0"/>
    <s v="drama"/>
    <x v="109"/>
    <x v="121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0"/>
    <s v="drama"/>
    <x v="179"/>
    <x v="18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0"/>
    <s v="drama"/>
    <x v="109"/>
    <x v="121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0"/>
    <s v="drama"/>
    <x v="109"/>
    <x v="121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0"/>
    <s v="drama"/>
    <x v="119"/>
    <x v="7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0"/>
    <s v="drama"/>
    <x v="109"/>
    <x v="121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0"/>
    <s v="drama"/>
    <x v="180"/>
    <x v="7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0"/>
    <s v="documentary"/>
    <x v="181"/>
    <x v="183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0"/>
    <s v="documentary"/>
    <x v="182"/>
    <x v="18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0"/>
    <s v="documentary"/>
    <x v="183"/>
    <x v="185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0"/>
    <s v="documentary"/>
    <x v="184"/>
    <x v="186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0"/>
    <s v="documentary"/>
    <x v="185"/>
    <x v="18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0"/>
    <s v="documentary"/>
    <x v="186"/>
    <x v="188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0"/>
    <s v="documentary"/>
    <x v="187"/>
    <x v="189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0"/>
    <s v="documentary"/>
    <x v="188"/>
    <x v="19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0"/>
    <s v="documentary"/>
    <x v="189"/>
    <x v="19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0"/>
    <s v="documentary"/>
    <x v="190"/>
    <x v="192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0"/>
    <s v="documentary"/>
    <x v="191"/>
    <x v="193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0"/>
    <s v="documentary"/>
    <x v="192"/>
    <x v="19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0"/>
    <s v="documentary"/>
    <x v="193"/>
    <x v="19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0"/>
    <s v="documentary"/>
    <x v="194"/>
    <x v="19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0"/>
    <s v="documentary"/>
    <x v="195"/>
    <x v="197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0"/>
    <s v="documentary"/>
    <x v="196"/>
    <x v="198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0"/>
    <s v="documentary"/>
    <x v="197"/>
    <x v="199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0"/>
    <s v="documentary"/>
    <x v="198"/>
    <x v="20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0"/>
    <s v="documentary"/>
    <x v="199"/>
    <x v="20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0"/>
    <s v="documentary"/>
    <x v="200"/>
    <x v="20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0"/>
    <s v="documentary"/>
    <x v="201"/>
    <x v="203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0"/>
    <s v="documentary"/>
    <x v="202"/>
    <x v="20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0"/>
    <s v="documentary"/>
    <x v="203"/>
    <x v="205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0"/>
    <s v="documentary"/>
    <x v="204"/>
    <x v="206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0"/>
    <s v="documentary"/>
    <x v="205"/>
    <x v="207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0"/>
    <s v="documentary"/>
    <x v="206"/>
    <x v="20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0"/>
    <s v="documentary"/>
    <x v="207"/>
    <x v="209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0"/>
    <s v="documentary"/>
    <x v="208"/>
    <x v="21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0"/>
    <s v="documentary"/>
    <x v="209"/>
    <x v="21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0"/>
    <s v="documentary"/>
    <x v="210"/>
    <x v="212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0"/>
    <s v="documentary"/>
    <x v="211"/>
    <x v="213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0"/>
    <s v="documentary"/>
    <x v="212"/>
    <x v="21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0"/>
    <s v="documentary"/>
    <x v="213"/>
    <x v="215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0"/>
    <s v="documentary"/>
    <x v="214"/>
    <x v="21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0"/>
    <s v="documentary"/>
    <x v="215"/>
    <x v="217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0"/>
    <s v="documentary"/>
    <x v="216"/>
    <x v="218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0"/>
    <s v="documentary"/>
    <x v="217"/>
    <x v="219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0"/>
    <s v="documentary"/>
    <x v="218"/>
    <x v="22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0"/>
    <s v="documentary"/>
    <x v="219"/>
    <x v="221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0"/>
    <s v="documentary"/>
    <x v="220"/>
    <x v="222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0"/>
    <s v="documentary"/>
    <x v="221"/>
    <x v="22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0"/>
    <s v="documentary"/>
    <x v="222"/>
    <x v="22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0"/>
    <s v="documentary"/>
    <x v="223"/>
    <x v="225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0"/>
    <s v="documentary"/>
    <x v="224"/>
    <x v="22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0"/>
    <s v="documentary"/>
    <x v="225"/>
    <x v="22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0"/>
    <s v="documentary"/>
    <x v="226"/>
    <x v="228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0"/>
    <s v="documentary"/>
    <x v="227"/>
    <x v="229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0"/>
    <s v="documentary"/>
    <x v="228"/>
    <x v="23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0"/>
    <s v="documentary"/>
    <x v="229"/>
    <x v="23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0"/>
    <s v="documentary"/>
    <x v="230"/>
    <x v="232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0"/>
    <s v="documentary"/>
    <x v="231"/>
    <x v="233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0"/>
    <s v="documentary"/>
    <x v="232"/>
    <x v="23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0"/>
    <s v="documentary"/>
    <x v="233"/>
    <x v="235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0"/>
    <s v="documentary"/>
    <x v="234"/>
    <x v="236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0"/>
    <s v="documentary"/>
    <x v="31"/>
    <x v="101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0"/>
    <s v="documentary"/>
    <x v="235"/>
    <x v="237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0"/>
    <s v="documentary"/>
    <x v="236"/>
    <x v="238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0"/>
    <s v="documentary"/>
    <x v="237"/>
    <x v="239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0"/>
    <s v="documentary"/>
    <x v="238"/>
    <x v="24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0"/>
    <s v="documentary"/>
    <x v="239"/>
    <x v="24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0"/>
    <s v="documentary"/>
    <x v="240"/>
    <x v="242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0"/>
    <s v="documentary"/>
    <x v="241"/>
    <x v="243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0"/>
    <s v="documentary"/>
    <x v="242"/>
    <x v="24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s v="documentary"/>
    <x v="243"/>
    <x v="24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0"/>
    <s v="documentary"/>
    <x v="244"/>
    <x v="246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0"/>
    <s v="documentary"/>
    <x v="245"/>
    <x v="247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0"/>
    <s v="documentary"/>
    <x v="246"/>
    <x v="248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0"/>
    <s v="documentary"/>
    <x v="247"/>
    <x v="249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0"/>
    <s v="documentary"/>
    <x v="248"/>
    <x v="25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0"/>
    <s v="documentary"/>
    <x v="249"/>
    <x v="251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0"/>
    <s v="documentary"/>
    <x v="250"/>
    <x v="25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0"/>
    <s v="documentary"/>
    <x v="251"/>
    <x v="253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0"/>
    <s v="documentary"/>
    <x v="252"/>
    <x v="25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0"/>
    <s v="documentary"/>
    <x v="253"/>
    <x v="255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0"/>
    <s v="documentary"/>
    <x v="254"/>
    <x v="256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0"/>
    <s v="documentary"/>
    <x v="255"/>
    <x v="257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0"/>
    <s v="documentary"/>
    <x v="256"/>
    <x v="258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0"/>
    <s v="documentary"/>
    <x v="257"/>
    <x v="259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0"/>
    <s v="documentary"/>
    <x v="258"/>
    <x v="26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0"/>
    <s v="documentary"/>
    <x v="259"/>
    <x v="261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0"/>
    <s v="documentary"/>
    <x v="260"/>
    <x v="262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0"/>
    <s v="documentary"/>
    <x v="261"/>
    <x v="263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0"/>
    <s v="documentary"/>
    <x v="262"/>
    <x v="26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0"/>
    <s v="documentary"/>
    <x v="263"/>
    <x v="265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0"/>
    <s v="documentary"/>
    <x v="264"/>
    <x v="266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0"/>
    <s v="documentary"/>
    <x v="265"/>
    <x v="26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0"/>
    <s v="documentary"/>
    <x v="266"/>
    <x v="268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0"/>
    <s v="documentary"/>
    <x v="267"/>
    <x v="269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0"/>
    <s v="documentary"/>
    <x v="268"/>
    <x v="27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0"/>
    <s v="documentary"/>
    <x v="269"/>
    <x v="271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0"/>
    <s v="documentary"/>
    <x v="270"/>
    <x v="27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0"/>
    <s v="documentary"/>
    <x v="271"/>
    <x v="273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0"/>
    <s v="documentary"/>
    <x v="272"/>
    <x v="27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0"/>
    <s v="documentary"/>
    <x v="273"/>
    <x v="275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0"/>
    <s v="documentary"/>
    <x v="274"/>
    <x v="276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0"/>
    <s v="documentary"/>
    <x v="275"/>
    <x v="277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0"/>
    <s v="documentary"/>
    <x v="276"/>
    <x v="278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0"/>
    <s v="documentary"/>
    <x v="277"/>
    <x v="27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0"/>
    <s v="documentary"/>
    <x v="278"/>
    <x v="28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0"/>
    <s v="documentary"/>
    <x v="279"/>
    <x v="281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0"/>
    <s v="documentary"/>
    <x v="280"/>
    <x v="282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0"/>
    <s v="documentary"/>
    <x v="281"/>
    <x v="28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0"/>
    <s v="documentary"/>
    <x v="282"/>
    <x v="28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0"/>
    <s v="documentary"/>
    <x v="283"/>
    <x v="285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0"/>
    <s v="documentary"/>
    <x v="284"/>
    <x v="286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0"/>
    <s v="documentary"/>
    <x v="285"/>
    <x v="287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0"/>
    <s v="documentary"/>
    <x v="286"/>
    <x v="28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0"/>
    <s v="documentary"/>
    <x v="287"/>
    <x v="289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0"/>
    <s v="documentary"/>
    <x v="288"/>
    <x v="29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0"/>
    <s v="documentary"/>
    <x v="289"/>
    <x v="29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0"/>
    <s v="documentary"/>
    <x v="290"/>
    <x v="29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0"/>
    <s v="documentary"/>
    <x v="291"/>
    <x v="293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0"/>
    <s v="documentary"/>
    <x v="292"/>
    <x v="29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0"/>
    <s v="documentary"/>
    <x v="293"/>
    <x v="295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0"/>
    <s v="documentary"/>
    <x v="294"/>
    <x v="296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0"/>
    <s v="documentary"/>
    <x v="295"/>
    <x v="297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0"/>
    <s v="documentary"/>
    <x v="296"/>
    <x v="298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0"/>
    <s v="documentary"/>
    <x v="297"/>
    <x v="299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0"/>
    <s v="documentary"/>
    <x v="298"/>
    <x v="30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0"/>
    <s v="documentary"/>
    <x v="299"/>
    <x v="301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0"/>
    <s v="documentary"/>
    <x v="300"/>
    <x v="302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0"/>
    <s v="documentary"/>
    <x v="301"/>
    <x v="30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0"/>
    <s v="documentary"/>
    <x v="302"/>
    <x v="30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0"/>
    <s v="documentary"/>
    <x v="303"/>
    <x v="30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0"/>
    <s v="documentary"/>
    <x v="304"/>
    <x v="306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0"/>
    <s v="documentary"/>
    <x v="305"/>
    <x v="307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0"/>
    <s v="documentary"/>
    <x v="306"/>
    <x v="308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0"/>
    <s v="documentary"/>
    <x v="307"/>
    <x v="309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0"/>
    <s v="documentary"/>
    <x v="308"/>
    <x v="31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0"/>
    <s v="documentary"/>
    <x v="309"/>
    <x v="31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0"/>
    <s v="documentary"/>
    <x v="310"/>
    <x v="31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0"/>
    <s v="documentary"/>
    <x v="311"/>
    <x v="313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0"/>
    <s v="documentary"/>
    <x v="312"/>
    <x v="31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0"/>
    <s v="documentary"/>
    <x v="313"/>
    <x v="31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0"/>
    <s v="documentary"/>
    <x v="314"/>
    <x v="31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0"/>
    <s v="documentary"/>
    <x v="43"/>
    <x v="317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0"/>
    <s v="documentary"/>
    <x v="315"/>
    <x v="31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0"/>
    <s v="documentary"/>
    <x v="316"/>
    <x v="319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0"/>
    <s v="documentary"/>
    <x v="317"/>
    <x v="32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0"/>
    <s v="documentary"/>
    <x v="318"/>
    <x v="32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0"/>
    <s v="documentary"/>
    <x v="319"/>
    <x v="32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0"/>
    <s v="documentary"/>
    <x v="320"/>
    <x v="323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0"/>
    <s v="documentary"/>
    <x v="321"/>
    <x v="32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0"/>
    <s v="documentary"/>
    <x v="322"/>
    <x v="325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0"/>
    <s v="documentary"/>
    <x v="323"/>
    <x v="326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0"/>
    <s v="documentary"/>
    <x v="324"/>
    <x v="327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0"/>
    <s v="documentary"/>
    <x v="325"/>
    <x v="328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0"/>
    <s v="documentary"/>
    <x v="326"/>
    <x v="32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0"/>
    <s v="documentary"/>
    <x v="327"/>
    <x v="33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0"/>
    <s v="documentary"/>
    <x v="328"/>
    <x v="33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0"/>
    <s v="documentary"/>
    <x v="31"/>
    <x v="8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0"/>
    <s v="documentary"/>
    <x v="329"/>
    <x v="332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0"/>
    <s v="documentary"/>
    <x v="330"/>
    <x v="333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0"/>
    <s v="documentary"/>
    <x v="331"/>
    <x v="33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0"/>
    <s v="documentary"/>
    <x v="332"/>
    <x v="335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0"/>
    <s v="documentary"/>
    <x v="333"/>
    <x v="336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0"/>
    <s v="documentary"/>
    <x v="313"/>
    <x v="33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0"/>
    <s v="documentary"/>
    <x v="334"/>
    <x v="338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0"/>
    <s v="documentary"/>
    <x v="335"/>
    <x v="339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0"/>
    <s v="documentary"/>
    <x v="336"/>
    <x v="34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0"/>
    <s v="documentary"/>
    <x v="337"/>
    <x v="34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0"/>
    <s v="documentary"/>
    <x v="338"/>
    <x v="342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0"/>
    <s v="documentary"/>
    <x v="339"/>
    <x v="343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0"/>
    <s v="documentary"/>
    <x v="340"/>
    <x v="34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0"/>
    <s v="documentary"/>
    <x v="341"/>
    <x v="345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0"/>
    <s v="documentary"/>
    <x v="342"/>
    <x v="346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0"/>
    <s v="documentary"/>
    <x v="343"/>
    <x v="347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0"/>
    <s v="documentary"/>
    <x v="344"/>
    <x v="348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0"/>
    <s v="documentary"/>
    <x v="345"/>
    <x v="349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s v="documentary"/>
    <x v="346"/>
    <x v="35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0"/>
    <s v="documentary"/>
    <x v="347"/>
    <x v="351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0"/>
    <s v="documentary"/>
    <x v="348"/>
    <x v="352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0"/>
    <s v="documentary"/>
    <x v="349"/>
    <x v="353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0"/>
    <s v="documentary"/>
    <x v="350"/>
    <x v="35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0"/>
    <s v="documentary"/>
    <x v="351"/>
    <x v="355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0"/>
    <s v="documentary"/>
    <x v="352"/>
    <x v="356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0"/>
    <s v="documentary"/>
    <x v="353"/>
    <x v="357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0"/>
    <s v="documentary"/>
    <x v="354"/>
    <x v="358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0"/>
    <s v="documentary"/>
    <x v="355"/>
    <x v="359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0"/>
    <s v="documentary"/>
    <x v="356"/>
    <x v="36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0"/>
    <s v="animation"/>
    <x v="357"/>
    <x v="361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0"/>
    <s v="animation"/>
    <x v="358"/>
    <x v="36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0"/>
    <s v="animation"/>
    <x v="359"/>
    <x v="36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0"/>
    <s v="animation"/>
    <x v="360"/>
    <x v="36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0"/>
    <s v="animation"/>
    <x v="361"/>
    <x v="36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0"/>
    <s v="animation"/>
    <x v="362"/>
    <x v="366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0"/>
    <s v="animation"/>
    <x v="363"/>
    <x v="367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0"/>
    <s v="animation"/>
    <x v="109"/>
    <x v="121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0"/>
    <s v="animation"/>
    <x v="364"/>
    <x v="368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0"/>
    <s v="animation"/>
    <x v="109"/>
    <x v="121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0"/>
    <s v="animation"/>
    <x v="365"/>
    <x v="369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0"/>
    <s v="animation"/>
    <x v="366"/>
    <x v="37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0"/>
    <s v="animation"/>
    <x v="367"/>
    <x v="37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0"/>
    <s v="animation"/>
    <x v="109"/>
    <x v="121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0"/>
    <s v="animation"/>
    <x v="152"/>
    <x v="372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0"/>
    <s v="animation"/>
    <x v="368"/>
    <x v="12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0"/>
    <s v="animation"/>
    <x v="109"/>
    <x v="121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0"/>
    <s v="animation"/>
    <x v="109"/>
    <x v="121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0"/>
    <s v="animation"/>
    <x v="369"/>
    <x v="373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0"/>
    <s v="animation"/>
    <x v="109"/>
    <x v="121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0"/>
    <s v="animation"/>
    <x v="370"/>
    <x v="144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0"/>
    <s v="animation"/>
    <x v="109"/>
    <x v="121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0"/>
    <s v="animation"/>
    <x v="371"/>
    <x v="374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0"/>
    <s v="animation"/>
    <x v="370"/>
    <x v="144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0"/>
    <s v="animation"/>
    <x v="152"/>
    <x v="73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0"/>
    <s v="animation"/>
    <x v="372"/>
    <x v="12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0"/>
    <s v="animation"/>
    <x v="373"/>
    <x v="37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0"/>
    <s v="animation"/>
    <x v="374"/>
    <x v="14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0"/>
    <s v="animation"/>
    <x v="375"/>
    <x v="376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0"/>
    <s v="animation"/>
    <x v="376"/>
    <x v="377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0"/>
    <s v="animation"/>
    <x v="377"/>
    <x v="378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0"/>
    <s v="animation"/>
    <x v="109"/>
    <x v="121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0"/>
    <s v="animation"/>
    <x v="378"/>
    <x v="379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0"/>
    <s v="animation"/>
    <x v="379"/>
    <x v="3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0"/>
    <s v="animation"/>
    <x v="380"/>
    <x v="38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0"/>
    <s v="animation"/>
    <x v="381"/>
    <x v="381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0"/>
    <s v="animation"/>
    <x v="382"/>
    <x v="382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0"/>
    <s v="animation"/>
    <x v="109"/>
    <x v="121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0"/>
    <s v="animation"/>
    <x v="383"/>
    <x v="383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0"/>
    <s v="animation"/>
    <x v="384"/>
    <x v="384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0"/>
    <s v="animation"/>
    <x v="385"/>
    <x v="38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0"/>
    <s v="animation"/>
    <x v="109"/>
    <x v="12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0"/>
    <s v="animation"/>
    <x v="109"/>
    <x v="12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0"/>
    <s v="animation"/>
    <x v="386"/>
    <x v="38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0"/>
    <s v="animation"/>
    <x v="387"/>
    <x v="120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0"/>
    <s v="animation"/>
    <x v="388"/>
    <x v="387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0"/>
    <s v="animation"/>
    <x v="389"/>
    <x v="388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0"/>
    <s v="animation"/>
    <x v="390"/>
    <x v="389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0"/>
    <s v="animation"/>
    <x v="109"/>
    <x v="121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0"/>
    <s v="animation"/>
    <x v="109"/>
    <x v="121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0"/>
    <s v="animation"/>
    <x v="391"/>
    <x v="157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0"/>
    <s v="animation"/>
    <x v="392"/>
    <x v="390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0"/>
    <s v="animation"/>
    <x v="393"/>
    <x v="39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0"/>
    <s v="animation"/>
    <x v="394"/>
    <x v="392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0"/>
    <s v="animation"/>
    <x v="395"/>
    <x v="12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0"/>
    <s v="animation"/>
    <x v="109"/>
    <x v="121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0"/>
    <s v="animation"/>
    <x v="396"/>
    <x v="39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0"/>
    <s v="animation"/>
    <x v="109"/>
    <x v="121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0"/>
    <s v="animation"/>
    <x v="109"/>
    <x v="121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0"/>
    <s v="animation"/>
    <x v="397"/>
    <x v="394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0"/>
    <s v="animation"/>
    <x v="398"/>
    <x v="39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0"/>
    <s v="animation"/>
    <x v="399"/>
    <x v="396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0"/>
    <s v="animation"/>
    <x v="370"/>
    <x v="119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0"/>
    <s v="animation"/>
    <x v="400"/>
    <x v="397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0"/>
    <s v="animation"/>
    <x v="401"/>
    <x v="398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0"/>
    <s v="animation"/>
    <x v="402"/>
    <x v="399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0"/>
    <s v="animation"/>
    <x v="403"/>
    <x v="7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0"/>
    <s v="animation"/>
    <x v="109"/>
    <x v="121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0"/>
    <s v="animation"/>
    <x v="109"/>
    <x v="121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0"/>
    <s v="animation"/>
    <x v="404"/>
    <x v="400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0"/>
    <s v="animation"/>
    <x v="109"/>
    <x v="12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0"/>
    <s v="animation"/>
    <x v="109"/>
    <x v="12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0"/>
    <s v="animation"/>
    <x v="109"/>
    <x v="121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0"/>
    <s v="animation"/>
    <x v="109"/>
    <x v="12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0"/>
    <s v="animation"/>
    <x v="405"/>
    <x v="401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0"/>
    <s v="animation"/>
    <x v="109"/>
    <x v="121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0"/>
    <s v="animation"/>
    <x v="406"/>
    <x v="120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0"/>
    <s v="animation"/>
    <x v="407"/>
    <x v="119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0"/>
    <s v="animation"/>
    <x v="408"/>
    <x v="402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0"/>
    <s v="animation"/>
    <x v="409"/>
    <x v="403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0"/>
    <s v="animation"/>
    <x v="410"/>
    <x v="404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0"/>
    <s v="animation"/>
    <x v="109"/>
    <x v="12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0"/>
    <s v="animation"/>
    <x v="411"/>
    <x v="40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0"/>
    <s v="animation"/>
    <x v="412"/>
    <x v="406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0"/>
    <s v="animation"/>
    <x v="413"/>
    <x v="40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0"/>
    <s v="animation"/>
    <x v="414"/>
    <x v="408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0"/>
    <s v="animation"/>
    <x v="415"/>
    <x v="409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0"/>
    <s v="animation"/>
    <x v="416"/>
    <x v="41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0"/>
    <s v="animation"/>
    <x v="417"/>
    <x v="44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0"/>
    <s v="animation"/>
    <x v="418"/>
    <x v="119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0"/>
    <s v="animation"/>
    <x v="109"/>
    <x v="121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0"/>
    <s v="animation"/>
    <x v="419"/>
    <x v="18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0"/>
    <s v="animation"/>
    <x v="420"/>
    <x v="148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0"/>
    <s v="animation"/>
    <x v="421"/>
    <x v="411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0"/>
    <s v="animation"/>
    <x v="422"/>
    <x v="41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0"/>
    <s v="animation"/>
    <x v="423"/>
    <x v="41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0"/>
    <s v="animation"/>
    <x v="109"/>
    <x v="121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0"/>
    <s v="animation"/>
    <x v="424"/>
    <x v="414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0"/>
    <s v="animation"/>
    <x v="109"/>
    <x v="121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0"/>
    <s v="animation"/>
    <x v="425"/>
    <x v="41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1"/>
    <s v="plays"/>
    <x v="426"/>
    <x v="41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1"/>
    <s v="plays"/>
    <x v="427"/>
    <x v="417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1"/>
    <s v="plays"/>
    <x v="89"/>
    <x v="418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"/>
    <s v="plays"/>
    <x v="428"/>
    <x v="419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"/>
    <s v="plays"/>
    <x v="429"/>
    <x v="420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1"/>
    <s v="plays"/>
    <x v="31"/>
    <x v="42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1"/>
    <s v="plays"/>
    <x v="430"/>
    <x v="422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1"/>
    <s v="plays"/>
    <x v="431"/>
    <x v="42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1"/>
    <s v="plays"/>
    <x v="432"/>
    <x v="424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1"/>
    <s v="plays"/>
    <x v="433"/>
    <x v="425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1"/>
    <s v="plays"/>
    <x v="434"/>
    <x v="42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1"/>
    <s v="plays"/>
    <x v="31"/>
    <x v="427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1"/>
    <s v="plays"/>
    <x v="435"/>
    <x v="428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1"/>
    <s v="plays"/>
    <x v="20"/>
    <x v="429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1"/>
    <s v="plays"/>
    <x v="436"/>
    <x v="43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1"/>
    <s v="plays"/>
    <x v="78"/>
    <x v="431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1"/>
    <s v="plays"/>
    <x v="437"/>
    <x v="432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"/>
    <s v="plays"/>
    <x v="11"/>
    <x v="433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"/>
    <s v="plays"/>
    <x v="438"/>
    <x v="434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1"/>
    <s v="plays"/>
    <x v="439"/>
    <x v="435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2"/>
    <s v="web"/>
    <x v="440"/>
    <x v="12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2"/>
    <s v="web"/>
    <x v="441"/>
    <x v="384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2"/>
    <s v="web"/>
    <x v="442"/>
    <x v="12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2"/>
    <s v="web"/>
    <x v="443"/>
    <x v="436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2"/>
    <s v="web"/>
    <x v="444"/>
    <x v="366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2"/>
    <s v="web"/>
    <x v="445"/>
    <x v="43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2"/>
    <s v="web"/>
    <x v="446"/>
    <x v="438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2"/>
    <s v="web"/>
    <x v="109"/>
    <x v="121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2"/>
    <s v="web"/>
    <x v="447"/>
    <x v="37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2"/>
    <s v="web"/>
    <x v="448"/>
    <x v="439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2"/>
    <s v="web"/>
    <x v="449"/>
    <x v="44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2"/>
    <s v="web"/>
    <x v="450"/>
    <x v="44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2"/>
    <s v="web"/>
    <x v="109"/>
    <x v="121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2"/>
    <s v="web"/>
    <x v="451"/>
    <x v="442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2"/>
    <s v="web"/>
    <x v="452"/>
    <x v="44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2"/>
    <s v="web"/>
    <x v="109"/>
    <x v="121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2"/>
    <s v="web"/>
    <x v="453"/>
    <x v="444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2"/>
    <s v="web"/>
    <x v="454"/>
    <x v="445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2"/>
    <s v="web"/>
    <x v="109"/>
    <x v="121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2"/>
    <s v="web"/>
    <x v="455"/>
    <x v="73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2"/>
    <s v="web"/>
    <x v="362"/>
    <x v="14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2"/>
    <s v="web"/>
    <x v="456"/>
    <x v="446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2"/>
    <s v="web"/>
    <x v="109"/>
    <x v="121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2"/>
    <s v="web"/>
    <x v="457"/>
    <x v="44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2"/>
    <s v="web"/>
    <x v="458"/>
    <x v="12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2"/>
    <s v="web"/>
    <x v="109"/>
    <x v="121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2"/>
    <s v="web"/>
    <x v="459"/>
    <x v="12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2"/>
    <s v="web"/>
    <x v="109"/>
    <x v="121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2"/>
    <s v="web"/>
    <x v="460"/>
    <x v="448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2"/>
    <s v="web"/>
    <x v="417"/>
    <x v="135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2"/>
    <s v="web"/>
    <x v="461"/>
    <x v="449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2"/>
    <s v="web"/>
    <x v="462"/>
    <x v="45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2"/>
    <s v="web"/>
    <x v="109"/>
    <x v="121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2"/>
    <s v="web"/>
    <x v="463"/>
    <x v="451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2"/>
    <s v="web"/>
    <x v="464"/>
    <x v="135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2"/>
    <s v="web"/>
    <x v="465"/>
    <x v="452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2"/>
    <s v="web"/>
    <x v="466"/>
    <x v="12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2"/>
    <s v="web"/>
    <x v="418"/>
    <x v="119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2"/>
    <s v="web"/>
    <x v="467"/>
    <x v="453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2"/>
    <s v="web"/>
    <x v="468"/>
    <x v="436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2"/>
    <s v="web"/>
    <x v="108"/>
    <x v="12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2"/>
    <s v="web"/>
    <x v="109"/>
    <x v="12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2"/>
    <s v="web"/>
    <x v="109"/>
    <x v="121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2"/>
    <s v="web"/>
    <x v="469"/>
    <x v="12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2"/>
    <s v="web"/>
    <x v="460"/>
    <x v="144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2"/>
    <s v="web"/>
    <x v="109"/>
    <x v="121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2"/>
    <s v="web"/>
    <x v="470"/>
    <x v="45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2"/>
    <s v="web"/>
    <x v="471"/>
    <x v="455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2"/>
    <s v="web"/>
    <x v="472"/>
    <x v="456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2"/>
    <s v="web"/>
    <x v="473"/>
    <x v="12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2"/>
    <s v="web"/>
    <x v="474"/>
    <x v="45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2"/>
    <s v="web"/>
    <x v="475"/>
    <x v="458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2"/>
    <s v="web"/>
    <x v="422"/>
    <x v="409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2"/>
    <s v="web"/>
    <x v="476"/>
    <x v="459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2"/>
    <s v="web"/>
    <x v="477"/>
    <x v="31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2"/>
    <s v="web"/>
    <x v="478"/>
    <x v="46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2"/>
    <s v="web"/>
    <x v="479"/>
    <x v="36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2"/>
    <s v="web"/>
    <x v="480"/>
    <x v="119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2"/>
    <s v="web"/>
    <x v="481"/>
    <x v="46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2"/>
    <s v="web"/>
    <x v="482"/>
    <x v="462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2"/>
    <s v="web"/>
    <x v="172"/>
    <x v="101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2"/>
    <s v="web"/>
    <x v="483"/>
    <x v="46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2"/>
    <s v="web"/>
    <x v="109"/>
    <x v="121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2"/>
    <s v="web"/>
    <x v="484"/>
    <x v="46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2"/>
    <s v="web"/>
    <x v="109"/>
    <x v="121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2"/>
    <s v="web"/>
    <x v="485"/>
    <x v="46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2"/>
    <s v="web"/>
    <x v="418"/>
    <x v="119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2"/>
    <s v="web"/>
    <x v="109"/>
    <x v="121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2"/>
    <s v="web"/>
    <x v="486"/>
    <x v="46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2"/>
    <s v="web"/>
    <x v="487"/>
    <x v="144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2"/>
    <s v="web"/>
    <x v="109"/>
    <x v="121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2"/>
    <s v="web"/>
    <x v="109"/>
    <x v="121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2"/>
    <s v="web"/>
    <x v="109"/>
    <x v="12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2"/>
    <s v="web"/>
    <x v="488"/>
    <x v="46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2"/>
    <s v="web"/>
    <x v="109"/>
    <x v="121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2"/>
    <s v="web"/>
    <x v="109"/>
    <x v="12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2"/>
    <s v="web"/>
    <x v="109"/>
    <x v="12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2"/>
    <s v="web"/>
    <x v="419"/>
    <x v="135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2"/>
    <s v="web"/>
    <x v="109"/>
    <x v="121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2"/>
    <s v="web"/>
    <x v="489"/>
    <x v="12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2"/>
    <s v="web"/>
    <x v="460"/>
    <x v="468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2"/>
    <s v="web"/>
    <x v="490"/>
    <x v="469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2"/>
    <s v="web"/>
    <x v="491"/>
    <x v="470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2"/>
    <s v="web"/>
    <x v="109"/>
    <x v="121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2"/>
    <s v="web"/>
    <x v="109"/>
    <x v="12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2"/>
    <s v="web"/>
    <x v="109"/>
    <x v="12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2"/>
    <s v="web"/>
    <x v="492"/>
    <x v="47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2"/>
    <s v="web"/>
    <x v="459"/>
    <x v="47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2"/>
    <s v="web"/>
    <x v="109"/>
    <x v="12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2"/>
    <s v="web"/>
    <x v="493"/>
    <x v="473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2"/>
    <s v="web"/>
    <x v="494"/>
    <x v="119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2"/>
    <s v="web"/>
    <x v="495"/>
    <x v="474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2"/>
    <s v="web"/>
    <x v="109"/>
    <x v="121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2"/>
    <s v="web"/>
    <x v="496"/>
    <x v="475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2"/>
    <s v="web"/>
    <x v="459"/>
    <x v="12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2"/>
    <s v="web"/>
    <x v="168"/>
    <x v="453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2"/>
    <s v="web"/>
    <x v="418"/>
    <x v="143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2"/>
    <s v="web"/>
    <x v="109"/>
    <x v="121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2"/>
    <s v="web"/>
    <x v="497"/>
    <x v="366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2"/>
    <s v="web"/>
    <x v="498"/>
    <x v="12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2"/>
    <s v="wearables"/>
    <x v="499"/>
    <x v="476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2"/>
    <s v="wearables"/>
    <x v="500"/>
    <x v="477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2"/>
    <s v="wearables"/>
    <x v="501"/>
    <x v="47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2"/>
    <s v="wearables"/>
    <x v="502"/>
    <x v="479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2"/>
    <s v="wearables"/>
    <x v="503"/>
    <x v="480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2"/>
    <s v="wearables"/>
    <x v="504"/>
    <x v="48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2"/>
    <s v="wearables"/>
    <x v="505"/>
    <x v="482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2"/>
    <s v="wearables"/>
    <x v="506"/>
    <x v="483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2"/>
    <s v="wearables"/>
    <x v="507"/>
    <x v="48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2"/>
    <s v="wearables"/>
    <x v="508"/>
    <x v="485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"/>
    <s v="wearables"/>
    <x v="509"/>
    <x v="486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2"/>
    <s v="wearables"/>
    <x v="510"/>
    <x v="487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2"/>
    <s v="wearables"/>
    <x v="511"/>
    <x v="48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2"/>
    <s v="wearables"/>
    <x v="512"/>
    <x v="489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2"/>
    <s v="wearables"/>
    <x v="513"/>
    <x v="49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2"/>
    <s v="wearables"/>
    <x v="514"/>
    <x v="49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2"/>
    <s v="wearables"/>
    <x v="515"/>
    <x v="49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2"/>
    <s v="wearables"/>
    <x v="516"/>
    <x v="493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2"/>
    <s v="wearables"/>
    <x v="517"/>
    <x v="49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2"/>
    <s v="wearables"/>
    <x v="518"/>
    <x v="495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2"/>
    <s v="wearables"/>
    <x v="519"/>
    <x v="496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2"/>
    <s v="wearables"/>
    <x v="520"/>
    <x v="497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2"/>
    <s v="wearables"/>
    <x v="177"/>
    <x v="49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2"/>
    <s v="wearables"/>
    <x v="521"/>
    <x v="101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2"/>
    <s v="wearables"/>
    <x v="522"/>
    <x v="499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2"/>
    <s v="wearables"/>
    <x v="523"/>
    <x v="50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2"/>
    <s v="wearables"/>
    <x v="524"/>
    <x v="45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2"/>
    <s v="wearables"/>
    <x v="525"/>
    <x v="501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2"/>
    <s v="wearables"/>
    <x v="526"/>
    <x v="502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2"/>
    <s v="wearables"/>
    <x v="527"/>
    <x v="503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2"/>
    <s v="wearables"/>
    <x v="528"/>
    <x v="504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2"/>
    <s v="wearables"/>
    <x v="529"/>
    <x v="505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2"/>
    <s v="wearables"/>
    <x v="530"/>
    <x v="506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2"/>
    <s v="wearables"/>
    <x v="531"/>
    <x v="414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2"/>
    <s v="wearables"/>
    <x v="479"/>
    <x v="507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2"/>
    <s v="wearables"/>
    <x v="532"/>
    <x v="50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2"/>
    <s v="wearables"/>
    <x v="533"/>
    <x v="50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2"/>
    <s v="wearables"/>
    <x v="534"/>
    <x v="51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2"/>
    <s v="wearables"/>
    <x v="535"/>
    <x v="511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2"/>
    <s v="wearables"/>
    <x v="536"/>
    <x v="51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2"/>
    <s v="wearables"/>
    <x v="537"/>
    <x v="51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2"/>
    <s v="wearables"/>
    <x v="167"/>
    <x v="12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2"/>
    <s v="wearables"/>
    <x v="538"/>
    <x v="514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2"/>
    <s v="wearables"/>
    <x v="539"/>
    <x v="515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2"/>
    <s v="wearables"/>
    <x v="540"/>
    <x v="516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2"/>
    <s v="wearables"/>
    <x v="541"/>
    <x v="517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2"/>
    <s v="wearables"/>
    <x v="109"/>
    <x v="121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2"/>
    <s v="wearables"/>
    <x v="542"/>
    <x v="51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2"/>
    <s v="wearables"/>
    <x v="543"/>
    <x v="519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2"/>
    <s v="wearables"/>
    <x v="544"/>
    <x v="520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2"/>
    <s v="wearables"/>
    <x v="545"/>
    <x v="521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2"/>
    <s v="wearables"/>
    <x v="546"/>
    <x v="43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2"/>
    <s v="wearables"/>
    <x v="547"/>
    <x v="52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2"/>
    <s v="wearables"/>
    <x v="548"/>
    <x v="52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2"/>
    <s v="wearables"/>
    <x v="549"/>
    <x v="524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2"/>
    <s v="wearables"/>
    <x v="550"/>
    <x v="525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2"/>
    <s v="wearables"/>
    <x v="551"/>
    <x v="12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2"/>
    <s v="wearables"/>
    <x v="552"/>
    <x v="52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2"/>
    <s v="wearables"/>
    <x v="553"/>
    <x v="527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2"/>
    <s v="wearables"/>
    <x v="554"/>
    <x v="52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2"/>
    <s v="wearables"/>
    <x v="555"/>
    <x v="3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2"/>
    <s v="wearables"/>
    <x v="556"/>
    <x v="529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2"/>
    <s v="wearables"/>
    <x v="557"/>
    <x v="53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2"/>
    <s v="wearables"/>
    <x v="558"/>
    <x v="531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2"/>
    <s v="wearables"/>
    <x v="559"/>
    <x v="532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2"/>
    <s v="wearables"/>
    <x v="560"/>
    <x v="533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2"/>
    <s v="wearables"/>
    <x v="109"/>
    <x v="121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2"/>
    <s v="wearables"/>
    <x v="561"/>
    <x v="534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2"/>
    <s v="wearables"/>
    <x v="562"/>
    <x v="53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2"/>
    <s v="wearables"/>
    <x v="563"/>
    <x v="45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2"/>
    <s v="wearables"/>
    <x v="109"/>
    <x v="121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2"/>
    <s v="wearables"/>
    <x v="564"/>
    <x v="53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2"/>
    <s v="wearables"/>
    <x v="565"/>
    <x v="537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2"/>
    <s v="wearables"/>
    <x v="566"/>
    <x v="53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2"/>
    <s v="wearables"/>
    <x v="567"/>
    <x v="539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2"/>
    <s v="wearables"/>
    <x v="568"/>
    <x v="54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2"/>
    <s v="wearables"/>
    <x v="569"/>
    <x v="541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2"/>
    <s v="wearables"/>
    <x v="570"/>
    <x v="542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2"/>
    <s v="wearables"/>
    <x v="571"/>
    <x v="38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2"/>
    <s v="wearables"/>
    <x v="572"/>
    <x v="543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3"/>
    <s v="nonfiction"/>
    <x v="573"/>
    <x v="54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3"/>
    <s v="nonfiction"/>
    <x v="574"/>
    <x v="545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3"/>
    <s v="nonfiction"/>
    <x v="575"/>
    <x v="54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3"/>
    <s v="nonfiction"/>
    <x v="576"/>
    <x v="547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3"/>
    <s v="nonfiction"/>
    <x v="577"/>
    <x v="548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3"/>
    <s v="nonfiction"/>
    <x v="28"/>
    <x v="54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3"/>
    <s v="nonfiction"/>
    <x v="578"/>
    <x v="550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3"/>
    <s v="nonfiction"/>
    <x v="579"/>
    <x v="55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3"/>
    <s v="nonfiction"/>
    <x v="580"/>
    <x v="552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"/>
    <s v="nonfiction"/>
    <x v="314"/>
    <x v="553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3"/>
    <s v="nonfiction"/>
    <x v="581"/>
    <x v="554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3"/>
    <s v="nonfiction"/>
    <x v="582"/>
    <x v="555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3"/>
    <s v="nonfiction"/>
    <x v="583"/>
    <x v="55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3"/>
    <s v="nonfiction"/>
    <x v="584"/>
    <x v="557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3"/>
    <s v="nonfiction"/>
    <x v="585"/>
    <x v="558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"/>
    <s v="nonfiction"/>
    <x v="586"/>
    <x v="55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3"/>
    <s v="nonfiction"/>
    <x v="587"/>
    <x v="56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3"/>
    <s v="nonfiction"/>
    <x v="588"/>
    <x v="98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3"/>
    <s v="nonfiction"/>
    <x v="589"/>
    <x v="56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3"/>
    <s v="nonfiction"/>
    <x v="590"/>
    <x v="562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3"/>
    <s v="nonfiction"/>
    <x v="202"/>
    <x v="563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3"/>
    <s v="nonfiction"/>
    <x v="591"/>
    <x v="56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"/>
    <s v="nonfiction"/>
    <x v="592"/>
    <x v="565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"/>
    <s v="nonfiction"/>
    <x v="593"/>
    <x v="566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3"/>
    <s v="nonfiction"/>
    <x v="594"/>
    <x v="567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3"/>
    <s v="nonfiction"/>
    <x v="595"/>
    <x v="568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"/>
    <s v="nonfiction"/>
    <x v="596"/>
    <x v="56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3"/>
    <s v="nonfiction"/>
    <x v="597"/>
    <x v="57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3"/>
    <s v="nonfiction"/>
    <x v="598"/>
    <x v="57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3"/>
    <s v="nonfiction"/>
    <x v="599"/>
    <x v="57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"/>
    <s v="nonfiction"/>
    <x v="600"/>
    <x v="57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3"/>
    <s v="nonfiction"/>
    <x v="23"/>
    <x v="57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3"/>
    <s v="nonfiction"/>
    <x v="601"/>
    <x v="575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"/>
    <s v="nonfiction"/>
    <x v="602"/>
    <x v="576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s v="nonfiction"/>
    <x v="603"/>
    <x v="577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3"/>
    <s v="nonfiction"/>
    <x v="604"/>
    <x v="578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3"/>
    <s v="nonfiction"/>
    <x v="605"/>
    <x v="57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3"/>
    <s v="nonfiction"/>
    <x v="606"/>
    <x v="580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3"/>
    <s v="nonfiction"/>
    <x v="607"/>
    <x v="58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3"/>
    <s v="nonfiction"/>
    <x v="608"/>
    <x v="58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3"/>
    <s v="fiction"/>
    <x v="109"/>
    <x v="121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3"/>
    <s v="fiction"/>
    <x v="609"/>
    <x v="58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3"/>
    <s v="fiction"/>
    <x v="109"/>
    <x v="121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3"/>
    <s v="fiction"/>
    <x v="610"/>
    <x v="14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3"/>
    <s v="fiction"/>
    <x v="109"/>
    <x v="121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3"/>
    <s v="fiction"/>
    <x v="611"/>
    <x v="584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3"/>
    <s v="fiction"/>
    <x v="109"/>
    <x v="121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3"/>
    <s v="fiction"/>
    <x v="612"/>
    <x v="585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3"/>
    <s v="fiction"/>
    <x v="109"/>
    <x v="121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3"/>
    <s v="fiction"/>
    <x v="613"/>
    <x v="586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3"/>
    <s v="fiction"/>
    <x v="109"/>
    <x v="121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3"/>
    <s v="fiction"/>
    <x v="614"/>
    <x v="119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3"/>
    <s v="fiction"/>
    <x v="422"/>
    <x v="73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3"/>
    <s v="fiction"/>
    <x v="615"/>
    <x v="587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3"/>
    <s v="fiction"/>
    <x v="616"/>
    <x v="498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3"/>
    <s v="fiction"/>
    <x v="617"/>
    <x v="447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3"/>
    <s v="fiction"/>
    <x v="618"/>
    <x v="58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3"/>
    <s v="fiction"/>
    <x v="449"/>
    <x v="589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3"/>
    <s v="fiction"/>
    <x v="177"/>
    <x v="45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3"/>
    <s v="fiction"/>
    <x v="129"/>
    <x v="59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4"/>
    <s v="rock"/>
    <x v="87"/>
    <x v="59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4"/>
    <s v="rock"/>
    <x v="619"/>
    <x v="592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4"/>
    <s v="rock"/>
    <x v="31"/>
    <x v="73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4"/>
    <s v="rock"/>
    <x v="620"/>
    <x v="593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4"/>
    <s v="rock"/>
    <x v="78"/>
    <x v="59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4"/>
    <s v="rock"/>
    <x v="621"/>
    <x v="59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4"/>
    <s v="rock"/>
    <x v="622"/>
    <x v="59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4"/>
    <s v="rock"/>
    <x v="623"/>
    <x v="597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4"/>
    <s v="rock"/>
    <x v="624"/>
    <x v="59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4"/>
    <s v="rock"/>
    <x v="625"/>
    <x v="59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4"/>
    <s v="rock"/>
    <x v="626"/>
    <x v="60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4"/>
    <s v="rock"/>
    <x v="627"/>
    <x v="60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4"/>
    <s v="rock"/>
    <x v="628"/>
    <x v="602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4"/>
    <s v="rock"/>
    <x v="629"/>
    <x v="60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4"/>
    <s v="rock"/>
    <x v="630"/>
    <x v="604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4"/>
    <s v="rock"/>
    <x v="631"/>
    <x v="6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"/>
    <s v="rock"/>
    <x v="40"/>
    <x v="606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4"/>
    <s v="rock"/>
    <x v="632"/>
    <x v="60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"/>
    <s v="rock"/>
    <x v="633"/>
    <x v="608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4"/>
    <s v="rock"/>
    <x v="634"/>
    <x v="609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4"/>
    <s v="rock"/>
    <x v="635"/>
    <x v="61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4"/>
    <s v="rock"/>
    <x v="636"/>
    <x v="6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4"/>
    <s v="rock"/>
    <x v="303"/>
    <x v="61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s v="rock"/>
    <x v="637"/>
    <x v="61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4"/>
    <s v="rock"/>
    <x v="31"/>
    <x v="61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4"/>
    <s v="rock"/>
    <x v="2"/>
    <x v="615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4"/>
    <s v="rock"/>
    <x v="638"/>
    <x v="61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4"/>
    <s v="rock"/>
    <x v="639"/>
    <x v="61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4"/>
    <s v="rock"/>
    <x v="31"/>
    <x v="618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4"/>
    <s v="rock"/>
    <x v="640"/>
    <x v="61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4"/>
    <s v="rock"/>
    <x v="2"/>
    <x v="615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4"/>
    <s v="rock"/>
    <x v="87"/>
    <x v="6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4"/>
    <s v="rock"/>
    <x v="641"/>
    <x v="62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4"/>
    <s v="rock"/>
    <x v="642"/>
    <x v="62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4"/>
    <s v="rock"/>
    <x v="643"/>
    <x v="622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4"/>
    <s v="rock"/>
    <x v="644"/>
    <x v="62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"/>
    <s v="rock"/>
    <x v="645"/>
    <x v="62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4"/>
    <s v="rock"/>
    <x v="646"/>
    <x v="62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4"/>
    <s v="rock"/>
    <x v="647"/>
    <x v="626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4"/>
    <s v="rock"/>
    <x v="648"/>
    <x v="62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4"/>
    <s v="rock"/>
    <x v="649"/>
    <x v="628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4"/>
    <s v="rock"/>
    <x v="31"/>
    <x v="629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4"/>
    <s v="rock"/>
    <x v="650"/>
    <x v="63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4"/>
    <s v="rock"/>
    <x v="651"/>
    <x v="63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4"/>
    <s v="rock"/>
    <x v="652"/>
    <x v="63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4"/>
    <s v="rock"/>
    <x v="653"/>
    <x v="633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4"/>
    <s v="rock"/>
    <x v="654"/>
    <x v="634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4"/>
    <s v="rock"/>
    <x v="101"/>
    <x v="63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4"/>
    <s v="rock"/>
    <x v="644"/>
    <x v="636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4"/>
    <s v="rock"/>
    <x v="87"/>
    <x v="15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4"/>
    <s v="rock"/>
    <x v="655"/>
    <x v="637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4"/>
    <s v="rock"/>
    <x v="656"/>
    <x v="638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4"/>
    <s v="rock"/>
    <x v="657"/>
    <x v="63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4"/>
    <s v="rock"/>
    <x v="658"/>
    <x v="64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4"/>
    <s v="rock"/>
    <x v="659"/>
    <x v="64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4"/>
    <s v="rock"/>
    <x v="660"/>
    <x v="642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4"/>
    <s v="rock"/>
    <x v="661"/>
    <x v="643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4"/>
    <s v="rock"/>
    <x v="662"/>
    <x v="644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4"/>
    <s v="rock"/>
    <x v="663"/>
    <x v="645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4"/>
    <s v="rock"/>
    <x v="664"/>
    <x v="646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4"/>
    <s v="metal"/>
    <x v="665"/>
    <x v="647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4"/>
    <s v="metal"/>
    <x v="666"/>
    <x v="648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4"/>
    <s v="metal"/>
    <x v="667"/>
    <x v="649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4"/>
    <s v="metal"/>
    <x v="668"/>
    <x v="65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4"/>
    <s v="metal"/>
    <x v="669"/>
    <x v="65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4"/>
    <s v="metal"/>
    <x v="670"/>
    <x v="65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4"/>
    <s v="metal"/>
    <x v="671"/>
    <x v="653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4"/>
    <s v="metal"/>
    <x v="31"/>
    <x v="119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4"/>
    <s v="metal"/>
    <x v="31"/>
    <x v="654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4"/>
    <s v="metal"/>
    <x v="672"/>
    <x v="655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4"/>
    <s v="metal"/>
    <x v="673"/>
    <x v="656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4"/>
    <s v="metal"/>
    <x v="674"/>
    <x v="657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4"/>
    <s v="metal"/>
    <x v="675"/>
    <x v="658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4"/>
    <s v="metal"/>
    <x v="31"/>
    <x v="18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4"/>
    <s v="metal"/>
    <x v="676"/>
    <x v="659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4"/>
    <s v="metal"/>
    <x v="677"/>
    <x v="660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4"/>
    <s v="metal"/>
    <x v="678"/>
    <x v="66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4"/>
    <s v="metal"/>
    <x v="31"/>
    <x v="73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4"/>
    <s v="metal"/>
    <x v="679"/>
    <x v="66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4"/>
    <s v="metal"/>
    <x v="680"/>
    <x v="663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4"/>
    <s v="jazz"/>
    <x v="681"/>
    <x v="66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4"/>
    <s v="jazz"/>
    <x v="682"/>
    <x v="476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4"/>
    <s v="jazz"/>
    <x v="683"/>
    <x v="66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4"/>
    <s v="jazz"/>
    <x v="684"/>
    <x v="66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4"/>
    <s v="jazz"/>
    <x v="685"/>
    <x v="667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4"/>
    <s v="jazz"/>
    <x v="686"/>
    <x v="381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4"/>
    <s v="jazz"/>
    <x v="687"/>
    <x v="66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4"/>
    <s v="jazz"/>
    <x v="688"/>
    <x v="66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4"/>
    <s v="jazz"/>
    <x v="689"/>
    <x v="7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4"/>
    <s v="jazz"/>
    <x v="690"/>
    <x v="670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4"/>
    <s v="jazz"/>
    <x v="691"/>
    <x v="67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4"/>
    <s v="jazz"/>
    <x v="692"/>
    <x v="67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4"/>
    <s v="jazz"/>
    <x v="693"/>
    <x v="15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4"/>
    <s v="jazz"/>
    <x v="694"/>
    <x v="377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4"/>
    <s v="jazz"/>
    <x v="695"/>
    <x v="67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4"/>
    <s v="jazz"/>
    <x v="109"/>
    <x v="121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4"/>
    <s v="jazz"/>
    <x v="696"/>
    <x v="67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4"/>
    <s v="jazz"/>
    <x v="697"/>
    <x v="675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4"/>
    <s v="jazz"/>
    <x v="698"/>
    <x v="15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4"/>
    <s v="jazz"/>
    <x v="699"/>
    <x v="676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4"/>
    <s v="indie rock"/>
    <x v="700"/>
    <x v="677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"/>
    <s v="indie rock"/>
    <x v="417"/>
    <x v="18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4"/>
    <s v="indie rock"/>
    <x v="701"/>
    <x v="678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4"/>
    <s v="indie rock"/>
    <x v="702"/>
    <x v="679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"/>
    <s v="indie rock"/>
    <x v="460"/>
    <x v="119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4"/>
    <s v="indie rock"/>
    <x v="703"/>
    <x v="68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4"/>
    <s v="indie rock"/>
    <x v="704"/>
    <x v="68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4"/>
    <s v="indie rock"/>
    <x v="109"/>
    <x v="12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4"/>
    <s v="indie rock"/>
    <x v="705"/>
    <x v="66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4"/>
    <s v="indie rock"/>
    <x v="706"/>
    <x v="682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4"/>
    <s v="indie rock"/>
    <x v="707"/>
    <x v="683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4"/>
    <s v="indie rock"/>
    <x v="140"/>
    <x v="68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4"/>
    <s v="indie rock"/>
    <x v="708"/>
    <x v="685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4"/>
    <s v="indie rock"/>
    <x v="709"/>
    <x v="379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4"/>
    <s v="indie rock"/>
    <x v="710"/>
    <x v="686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4"/>
    <s v="indie rock"/>
    <x v="711"/>
    <x v="68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4"/>
    <s v="indie rock"/>
    <x v="142"/>
    <x v="688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4"/>
    <s v="indie rock"/>
    <x v="109"/>
    <x v="12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4"/>
    <s v="indie rock"/>
    <x v="712"/>
    <x v="43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4"/>
    <s v="indie rock"/>
    <x v="713"/>
    <x v="43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4"/>
    <s v="jazz"/>
    <x v="714"/>
    <x v="689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4"/>
    <s v="jazz"/>
    <x v="109"/>
    <x v="12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4"/>
    <s v="jazz"/>
    <x v="715"/>
    <x v="18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"/>
    <s v="jazz"/>
    <x v="416"/>
    <x v="379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4"/>
    <s v="jazz"/>
    <x v="716"/>
    <x v="69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4"/>
    <s v="jazz"/>
    <x v="717"/>
    <x v="691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4"/>
    <s v="jazz"/>
    <x v="109"/>
    <x v="121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4"/>
    <s v="jazz"/>
    <x v="109"/>
    <x v="121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4"/>
    <s v="jazz"/>
    <x v="109"/>
    <x v="121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4"/>
    <s v="jazz"/>
    <x v="140"/>
    <x v="178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4"/>
    <s v="jazz"/>
    <x v="718"/>
    <x v="69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4"/>
    <s v="jazz"/>
    <x v="109"/>
    <x v="12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4"/>
    <s v="jazz"/>
    <x v="719"/>
    <x v="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4"/>
    <s v="jazz"/>
    <x v="720"/>
    <x v="69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4"/>
    <s v="jazz"/>
    <x v="109"/>
    <x v="121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4"/>
    <s v="jazz"/>
    <x v="721"/>
    <x v="694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4"/>
    <s v="jazz"/>
    <x v="109"/>
    <x v="121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4"/>
    <s v="jazz"/>
    <x v="722"/>
    <x v="18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4"/>
    <s v="jazz"/>
    <x v="723"/>
    <x v="695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4"/>
    <s v="jazz"/>
    <x v="724"/>
    <x v="10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4"/>
    <s v="jazz"/>
    <x v="109"/>
    <x v="121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4"/>
    <s v="jazz"/>
    <x v="725"/>
    <x v="69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4"/>
    <s v="jazz"/>
    <x v="726"/>
    <x v="697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4"/>
    <s v="jazz"/>
    <x v="727"/>
    <x v="698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4"/>
    <s v="jazz"/>
    <x v="728"/>
    <x v="699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4"/>
    <s v="jazz"/>
    <x v="129"/>
    <x v="70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4"/>
    <s v="jazz"/>
    <x v="109"/>
    <x v="121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4"/>
    <s v="jazz"/>
    <x v="109"/>
    <x v="121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4"/>
    <s v="jazz"/>
    <x v="729"/>
    <x v="70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4"/>
    <s v="jazz"/>
    <x v="109"/>
    <x v="121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4"/>
    <s v="jazz"/>
    <x v="730"/>
    <x v="16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4"/>
    <s v="jazz"/>
    <x v="731"/>
    <x v="702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4"/>
    <s v="jazz"/>
    <x v="732"/>
    <x v="7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4"/>
    <s v="jazz"/>
    <x v="733"/>
    <x v="88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4"/>
    <s v="jazz"/>
    <x v="734"/>
    <x v="70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4"/>
    <s v="jazz"/>
    <x v="735"/>
    <x v="384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4"/>
    <s v="jazz"/>
    <x v="109"/>
    <x v="121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4"/>
    <s v="jazz"/>
    <x v="736"/>
    <x v="135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4"/>
    <s v="jazz"/>
    <x v="737"/>
    <x v="384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4"/>
    <s v="jazz"/>
    <x v="738"/>
    <x v="135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2"/>
    <s v="wearables"/>
    <x v="739"/>
    <x v="705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2"/>
    <s v="wearables"/>
    <x v="740"/>
    <x v="70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2"/>
    <s v="wearables"/>
    <x v="741"/>
    <x v="707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2"/>
    <s v="wearables"/>
    <x v="742"/>
    <x v="7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2"/>
    <s v="wearables"/>
    <x v="743"/>
    <x v="709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2"/>
    <s v="wearables"/>
    <x v="744"/>
    <x v="710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2"/>
    <s v="wearables"/>
    <x v="745"/>
    <x v="711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2"/>
    <s v="wearables"/>
    <x v="109"/>
    <x v="121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2"/>
    <s v="wearables"/>
    <x v="746"/>
    <x v="8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2"/>
    <s v="wearables"/>
    <x v="747"/>
    <x v="49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2"/>
    <s v="wearables"/>
    <x v="748"/>
    <x v="71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2"/>
    <s v="wearables"/>
    <x v="749"/>
    <x v="713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2"/>
    <s v="wearables"/>
    <x v="750"/>
    <x v="714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2"/>
    <s v="wearables"/>
    <x v="751"/>
    <x v="715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2"/>
    <s v="wearables"/>
    <x v="752"/>
    <x v="716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2"/>
    <s v="wearables"/>
    <x v="753"/>
    <x v="717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2"/>
    <s v="wearables"/>
    <x v="754"/>
    <x v="71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2"/>
    <s v="wearables"/>
    <x v="755"/>
    <x v="71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2"/>
    <s v="wearables"/>
    <x v="756"/>
    <x v="72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2"/>
    <s v="wearables"/>
    <x v="757"/>
    <x v="721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2"/>
    <s v="wearables"/>
    <x v="758"/>
    <x v="722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2"/>
    <s v="wearables"/>
    <x v="759"/>
    <x v="723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2"/>
    <s v="wearables"/>
    <x v="760"/>
    <x v="724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2"/>
    <s v="wearables"/>
    <x v="761"/>
    <x v="725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2"/>
    <s v="wearables"/>
    <x v="762"/>
    <x v="72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2"/>
    <s v="wearables"/>
    <x v="763"/>
    <x v="72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2"/>
    <s v="wearables"/>
    <x v="764"/>
    <x v="72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2"/>
    <s v="wearables"/>
    <x v="765"/>
    <x v="729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2"/>
    <s v="wearables"/>
    <x v="766"/>
    <x v="73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2"/>
    <s v="wearables"/>
    <x v="767"/>
    <x v="73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2"/>
    <s v="wearables"/>
    <x v="768"/>
    <x v="73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2"/>
    <s v="wearables"/>
    <x v="769"/>
    <x v="733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2"/>
    <s v="wearables"/>
    <x v="770"/>
    <x v="734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2"/>
    <s v="wearables"/>
    <x v="771"/>
    <x v="73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2"/>
    <s v="wearables"/>
    <x v="470"/>
    <x v="736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2"/>
    <s v="wearables"/>
    <x v="772"/>
    <x v="737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2"/>
    <s v="wearables"/>
    <x v="773"/>
    <x v="73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2"/>
    <s v="wearables"/>
    <x v="774"/>
    <x v="739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2"/>
    <s v="wearables"/>
    <x v="775"/>
    <x v="74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2"/>
    <s v="wearables"/>
    <x v="776"/>
    <x v="741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2"/>
    <s v="wearables"/>
    <x v="777"/>
    <x v="742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2"/>
    <s v="wearables"/>
    <x v="778"/>
    <x v="74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2"/>
    <s v="wearables"/>
    <x v="779"/>
    <x v="12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2"/>
    <s v="wearables"/>
    <x v="780"/>
    <x v="744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2"/>
    <s v="wearables"/>
    <x v="550"/>
    <x v="745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2"/>
    <s v="wearables"/>
    <x v="781"/>
    <x v="74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2"/>
    <s v="wearables"/>
    <x v="782"/>
    <x v="74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2"/>
    <s v="wearables"/>
    <x v="783"/>
    <x v="74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2"/>
    <s v="wearables"/>
    <x v="109"/>
    <x v="121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2"/>
    <s v="wearables"/>
    <x v="784"/>
    <x v="749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2"/>
    <s v="wearables"/>
    <x v="477"/>
    <x v="31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2"/>
    <s v="wearables"/>
    <x v="785"/>
    <x v="75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2"/>
    <s v="wearables"/>
    <x v="786"/>
    <x v="751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2"/>
    <s v="wearables"/>
    <x v="787"/>
    <x v="75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2"/>
    <s v="wearables"/>
    <x v="788"/>
    <x v="75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2"/>
    <s v="wearables"/>
    <x v="789"/>
    <x v="754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2"/>
    <s v="wearables"/>
    <x v="790"/>
    <x v="31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2"/>
    <s v="wearables"/>
    <x v="698"/>
    <x v="75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2"/>
    <s v="wearables"/>
    <x v="791"/>
    <x v="756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2"/>
    <s v="wearables"/>
    <x v="792"/>
    <x v="757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2"/>
    <s v="wearables"/>
    <x v="793"/>
    <x v="75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2"/>
    <s v="wearables"/>
    <x v="87"/>
    <x v="759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2"/>
    <s v="wearables"/>
    <x v="794"/>
    <x v="76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2"/>
    <s v="wearables"/>
    <x v="795"/>
    <x v="76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2"/>
    <s v="wearables"/>
    <x v="796"/>
    <x v="76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2"/>
    <s v="wearables"/>
    <x v="797"/>
    <x v="763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2"/>
    <s v="wearables"/>
    <x v="798"/>
    <x v="764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2"/>
    <s v="wearables"/>
    <x v="799"/>
    <x v="76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2"/>
    <s v="wearables"/>
    <x v="800"/>
    <x v="409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2"/>
    <s v="wearables"/>
    <x v="801"/>
    <x v="17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2"/>
    <s v="wearables"/>
    <x v="802"/>
    <x v="69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2"/>
    <s v="wearables"/>
    <x v="803"/>
    <x v="766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2"/>
    <s v="wearables"/>
    <x v="804"/>
    <x v="767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2"/>
    <s v="wearables"/>
    <x v="805"/>
    <x v="76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2"/>
    <s v="wearables"/>
    <x v="806"/>
    <x v="769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2"/>
    <s v="wearables"/>
    <x v="129"/>
    <x v="379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2"/>
    <s v="wearables"/>
    <x v="807"/>
    <x v="77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2"/>
    <s v="wearables"/>
    <x v="808"/>
    <x v="771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2"/>
    <s v="wearables"/>
    <x v="809"/>
    <x v="77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2"/>
    <s v="wearables"/>
    <x v="810"/>
    <x v="46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4"/>
    <s v="electronic music"/>
    <x v="811"/>
    <x v="773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4"/>
    <s v="electronic music"/>
    <x v="812"/>
    <x v="77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"/>
    <s v="electronic music"/>
    <x v="813"/>
    <x v="77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4"/>
    <s v="electronic music"/>
    <x v="814"/>
    <x v="776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4"/>
    <s v="electronic music"/>
    <x v="815"/>
    <x v="777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4"/>
    <s v="electronic music"/>
    <x v="816"/>
    <x v="778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4"/>
    <s v="electronic music"/>
    <x v="817"/>
    <x v="779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4"/>
    <s v="electronic music"/>
    <x v="818"/>
    <x v="78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4"/>
    <s v="electronic music"/>
    <x v="819"/>
    <x v="78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4"/>
    <s v="electronic music"/>
    <x v="820"/>
    <x v="782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4"/>
    <s v="electronic music"/>
    <x v="821"/>
    <x v="78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4"/>
    <s v="electronic music"/>
    <x v="202"/>
    <x v="784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4"/>
    <s v="electronic music"/>
    <x v="822"/>
    <x v="78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4"/>
    <s v="electronic music"/>
    <x v="823"/>
    <x v="78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4"/>
    <s v="electronic music"/>
    <x v="824"/>
    <x v="78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4"/>
    <s v="electronic music"/>
    <x v="825"/>
    <x v="788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4"/>
    <s v="electronic music"/>
    <x v="826"/>
    <x v="789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"/>
    <s v="electronic music"/>
    <x v="426"/>
    <x v="79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4"/>
    <s v="electronic music"/>
    <x v="827"/>
    <x v="79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4"/>
    <s v="electronic music"/>
    <x v="828"/>
    <x v="79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"/>
    <s v="audio"/>
    <x v="385"/>
    <x v="409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"/>
    <s v="audio"/>
    <x v="109"/>
    <x v="12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"/>
    <s v="audio"/>
    <x v="829"/>
    <x v="119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5"/>
    <s v="audio"/>
    <x v="830"/>
    <x v="79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"/>
    <s v="audio"/>
    <x v="831"/>
    <x v="36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"/>
    <s v="audio"/>
    <x v="832"/>
    <x v="794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"/>
    <s v="audio"/>
    <x v="109"/>
    <x v="121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"/>
    <s v="audio"/>
    <x v="833"/>
    <x v="12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5"/>
    <s v="audio"/>
    <x v="834"/>
    <x v="450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5"/>
    <s v="audio"/>
    <x v="109"/>
    <x v="121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"/>
    <s v="audio"/>
    <x v="109"/>
    <x v="121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"/>
    <s v="audio"/>
    <x v="109"/>
    <x v="12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"/>
    <s v="audio"/>
    <x v="109"/>
    <x v="121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5"/>
    <s v="audio"/>
    <x v="460"/>
    <x v="2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"/>
    <s v="audio"/>
    <x v="109"/>
    <x v="12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"/>
    <s v="audio"/>
    <x v="109"/>
    <x v="121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"/>
    <s v="audio"/>
    <x v="109"/>
    <x v="121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"/>
    <s v="audio"/>
    <x v="109"/>
    <x v="121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"/>
    <s v="audio"/>
    <x v="109"/>
    <x v="121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5"/>
    <s v="audio"/>
    <x v="109"/>
    <x v="121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5"/>
    <s v="audio"/>
    <x v="460"/>
    <x v="73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"/>
    <s v="audio"/>
    <x v="109"/>
    <x v="121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5"/>
    <s v="audio"/>
    <x v="835"/>
    <x v="12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"/>
    <s v="audio"/>
    <x v="109"/>
    <x v="121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6"/>
    <s v="video games"/>
    <x v="836"/>
    <x v="795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6"/>
    <s v="video games"/>
    <x v="837"/>
    <x v="79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6"/>
    <s v="video games"/>
    <x v="838"/>
    <x v="79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6"/>
    <s v="video games"/>
    <x v="839"/>
    <x v="31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6"/>
    <s v="video games"/>
    <x v="840"/>
    <x v="798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6"/>
    <s v="video games"/>
    <x v="841"/>
    <x v="79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"/>
    <s v="video games"/>
    <x v="449"/>
    <x v="436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6"/>
    <s v="video games"/>
    <x v="109"/>
    <x v="12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6"/>
    <s v="video games"/>
    <x v="842"/>
    <x v="80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"/>
    <s v="video games"/>
    <x v="843"/>
    <x v="119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6"/>
    <s v="video games"/>
    <x v="844"/>
    <x v="801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"/>
    <s v="video games"/>
    <x v="684"/>
    <x v="2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6"/>
    <s v="video games"/>
    <x v="845"/>
    <x v="802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6"/>
    <s v="video games"/>
    <x v="846"/>
    <x v="803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6"/>
    <s v="video games"/>
    <x v="847"/>
    <x v="37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6"/>
    <s v="video games"/>
    <x v="848"/>
    <x v="804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6"/>
    <s v="video games"/>
    <x v="849"/>
    <x v="805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6"/>
    <s v="video games"/>
    <x v="850"/>
    <x v="366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"/>
    <s v="video games"/>
    <x v="470"/>
    <x v="806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"/>
    <s v="video games"/>
    <x v="380"/>
    <x v="80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6"/>
    <s v="video games"/>
    <x v="109"/>
    <x v="121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6"/>
    <s v="video games"/>
    <x v="851"/>
    <x v="808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6"/>
    <s v="video games"/>
    <x v="852"/>
    <x v="50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6"/>
    <s v="video games"/>
    <x v="109"/>
    <x v="121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6"/>
    <s v="video games"/>
    <x v="853"/>
    <x v="809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6"/>
    <s v="video games"/>
    <x v="854"/>
    <x v="81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6"/>
    <s v="video games"/>
    <x v="855"/>
    <x v="14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6"/>
    <s v="video games"/>
    <x v="856"/>
    <x v="38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"/>
    <s v="video games"/>
    <x v="857"/>
    <x v="36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6"/>
    <s v="video games"/>
    <x v="858"/>
    <x v="811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6"/>
    <s v="video games"/>
    <x v="859"/>
    <x v="81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"/>
    <s v="video games"/>
    <x v="860"/>
    <x v="813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6"/>
    <s v="video games"/>
    <x v="861"/>
    <x v="81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6"/>
    <s v="video games"/>
    <x v="862"/>
    <x v="815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6"/>
    <s v="video games"/>
    <x v="863"/>
    <x v="81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"/>
    <s v="video games"/>
    <x v="724"/>
    <x v="384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6"/>
    <s v="video games"/>
    <x v="453"/>
    <x v="119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6"/>
    <s v="video games"/>
    <x v="864"/>
    <x v="8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"/>
    <s v="video games"/>
    <x v="865"/>
    <x v="818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6"/>
    <s v="video games"/>
    <x v="866"/>
    <x v="79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"/>
    <s v="video games"/>
    <x v="867"/>
    <x v="819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6"/>
    <s v="video games"/>
    <x v="868"/>
    <x v="82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6"/>
    <s v="video games"/>
    <x v="869"/>
    <x v="82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6"/>
    <s v="video games"/>
    <x v="109"/>
    <x v="121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6"/>
    <s v="video games"/>
    <x v="870"/>
    <x v="822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6"/>
    <s v="video games"/>
    <x v="871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"/>
    <s v="video games"/>
    <x v="872"/>
    <x v="82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6"/>
    <s v="video games"/>
    <x v="167"/>
    <x v="12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6"/>
    <s v="video games"/>
    <x v="873"/>
    <x v="82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"/>
    <s v="video games"/>
    <x v="724"/>
    <x v="144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6"/>
    <s v="video games"/>
    <x v="874"/>
    <x v="82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6"/>
    <s v="video games"/>
    <x v="875"/>
    <x v="514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6"/>
    <s v="video games"/>
    <x v="876"/>
    <x v="82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6"/>
    <s v="video games"/>
    <x v="877"/>
    <x v="82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6"/>
    <s v="video games"/>
    <x v="878"/>
    <x v="828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6"/>
    <s v="video games"/>
    <x v="879"/>
    <x v="144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6"/>
    <s v="video games"/>
    <x v="109"/>
    <x v="121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6"/>
    <s v="video games"/>
    <x v="880"/>
    <x v="829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6"/>
    <s v="video games"/>
    <x v="109"/>
    <x v="121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6"/>
    <s v="video games"/>
    <x v="881"/>
    <x v="83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6"/>
    <s v="mobile games"/>
    <x v="882"/>
    <x v="83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6"/>
    <s v="mobile games"/>
    <x v="109"/>
    <x v="121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"/>
    <s v="mobile games"/>
    <x v="724"/>
    <x v="144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6"/>
    <s v="mobile games"/>
    <x v="883"/>
    <x v="832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6"/>
    <s v="mobile games"/>
    <x v="370"/>
    <x v="12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6"/>
    <s v="mobile games"/>
    <x v="884"/>
    <x v="689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6"/>
    <s v="mobile games"/>
    <x v="881"/>
    <x v="83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6"/>
    <s v="mobile games"/>
    <x v="109"/>
    <x v="12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6"/>
    <s v="mobile games"/>
    <x v="885"/>
    <x v="833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"/>
    <s v="mobile games"/>
    <x v="886"/>
    <x v="135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6"/>
    <s v="mobile games"/>
    <x v="524"/>
    <x v="12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"/>
    <s v="mobile games"/>
    <x v="152"/>
    <x v="73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6"/>
    <s v="mobile games"/>
    <x v="887"/>
    <x v="834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"/>
    <s v="mobile games"/>
    <x v="888"/>
    <x v="835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6"/>
    <s v="mobile games"/>
    <x v="737"/>
    <x v="683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6"/>
    <s v="mobile games"/>
    <x v="889"/>
    <x v="144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6"/>
    <s v="mobile games"/>
    <x v="109"/>
    <x v="121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6"/>
    <s v="mobile games"/>
    <x v="109"/>
    <x v="12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6"/>
    <s v="mobile games"/>
    <x v="109"/>
    <x v="121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6"/>
    <s v="mobile games"/>
    <x v="890"/>
    <x v="83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7"/>
    <s v="food trucks"/>
    <x v="109"/>
    <x v="121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7"/>
    <s v="food trucks"/>
    <x v="415"/>
    <x v="101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7"/>
    <s v="food trucks"/>
    <x v="891"/>
    <x v="83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7"/>
    <s v="food trucks"/>
    <x v="109"/>
    <x v="121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7"/>
    <s v="food trucks"/>
    <x v="892"/>
    <x v="838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7"/>
    <s v="food trucks"/>
    <x v="840"/>
    <x v="83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7"/>
    <s v="food trucks"/>
    <x v="893"/>
    <x v="84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7"/>
    <s v="food trucks"/>
    <x v="109"/>
    <x v="121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7"/>
    <s v="food trucks"/>
    <x v="894"/>
    <x v="841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7"/>
    <s v="food trucks"/>
    <x v="895"/>
    <x v="73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7"/>
    <s v="food trucks"/>
    <x v="896"/>
    <x v="14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7"/>
    <s v="food trucks"/>
    <x v="897"/>
    <x v="842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7"/>
    <s v="food trucks"/>
    <x v="109"/>
    <x v="121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7"/>
    <s v="food trucks"/>
    <x v="898"/>
    <x v="69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7"/>
    <s v="food trucks"/>
    <x v="899"/>
    <x v="12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7"/>
    <s v="food trucks"/>
    <x v="109"/>
    <x v="121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7"/>
    <s v="food trucks"/>
    <x v="900"/>
    <x v="843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7"/>
    <s v="food trucks"/>
    <x v="109"/>
    <x v="12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7"/>
    <s v="food trucks"/>
    <x v="901"/>
    <x v="844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7"/>
    <s v="food trucks"/>
    <x v="109"/>
    <x v="121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7"/>
    <s v="food trucks"/>
    <x v="109"/>
    <x v="121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"/>
    <s v="food trucks"/>
    <x v="902"/>
    <x v="845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7"/>
    <s v="food trucks"/>
    <x v="903"/>
    <x v="84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7"/>
    <s v="food trucks"/>
    <x v="904"/>
    <x v="847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7"/>
    <s v="food trucks"/>
    <x v="905"/>
    <x v="848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7"/>
    <s v="food trucks"/>
    <x v="906"/>
    <x v="162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7"/>
    <s v="food trucks"/>
    <x v="177"/>
    <x v="73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7"/>
    <s v="food trucks"/>
    <x v="370"/>
    <x v="384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7"/>
    <s v="food trucks"/>
    <x v="109"/>
    <x v="121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7"/>
    <s v="food trucks"/>
    <x v="907"/>
    <x v="18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7"/>
    <s v="food trucks"/>
    <x v="908"/>
    <x v="84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7"/>
    <s v="food trucks"/>
    <x v="909"/>
    <x v="178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7"/>
    <s v="food trucks"/>
    <x v="910"/>
    <x v="1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7"/>
    <s v="food trucks"/>
    <x v="109"/>
    <x v="121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7"/>
    <s v="food trucks"/>
    <x v="440"/>
    <x v="144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7"/>
    <s v="food trucks"/>
    <x v="911"/>
    <x v="85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7"/>
    <s v="food trucks"/>
    <x v="912"/>
    <x v="851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7"/>
    <s v="food trucks"/>
    <x v="168"/>
    <x v="852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7"/>
    <s v="food trucks"/>
    <x v="913"/>
    <x v="68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7"/>
    <s v="food trucks"/>
    <x v="914"/>
    <x v="85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8"/>
    <s v="photobooks"/>
    <x v="915"/>
    <x v="854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8"/>
    <s v="photobooks"/>
    <x v="916"/>
    <x v="85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8"/>
    <s v="photobooks"/>
    <x v="589"/>
    <x v="85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8"/>
    <s v="photobooks"/>
    <x v="917"/>
    <x v="857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8"/>
    <s v="photobooks"/>
    <x v="918"/>
    <x v="85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8"/>
    <s v="photobooks"/>
    <x v="919"/>
    <x v="85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8"/>
    <s v="photobooks"/>
    <x v="920"/>
    <x v="86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8"/>
    <s v="photobooks"/>
    <x v="921"/>
    <x v="86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8"/>
    <s v="photobooks"/>
    <x v="922"/>
    <x v="86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8"/>
    <s v="photobooks"/>
    <x v="923"/>
    <x v="86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8"/>
    <s v="photobooks"/>
    <x v="924"/>
    <x v="86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8"/>
    <s v="photobooks"/>
    <x v="920"/>
    <x v="86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8"/>
    <s v="photobooks"/>
    <x v="925"/>
    <x v="86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8"/>
    <s v="photobooks"/>
    <x v="926"/>
    <x v="86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8"/>
    <s v="photobooks"/>
    <x v="927"/>
    <x v="86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8"/>
    <s v="photobooks"/>
    <x v="928"/>
    <x v="869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8"/>
    <s v="photobooks"/>
    <x v="929"/>
    <x v="87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8"/>
    <s v="photobooks"/>
    <x v="930"/>
    <x v="87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8"/>
    <s v="photobooks"/>
    <x v="931"/>
    <x v="87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8"/>
    <s v="photobooks"/>
    <x v="932"/>
    <x v="873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8"/>
    <s v="photobooks"/>
    <x v="933"/>
    <x v="874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8"/>
    <s v="photobooks"/>
    <x v="934"/>
    <x v="875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8"/>
    <s v="photobooks"/>
    <x v="935"/>
    <x v="876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8"/>
    <s v="photobooks"/>
    <x v="936"/>
    <x v="877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8"/>
    <s v="photobooks"/>
    <x v="937"/>
    <x v="87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8"/>
    <s v="photobooks"/>
    <x v="938"/>
    <x v="879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8"/>
    <s v="photobooks"/>
    <x v="939"/>
    <x v="88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8"/>
    <s v="photobooks"/>
    <x v="940"/>
    <x v="88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8"/>
    <s v="photobooks"/>
    <x v="941"/>
    <x v="882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8"/>
    <s v="photobooks"/>
    <x v="942"/>
    <x v="88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"/>
    <s v="photobooks"/>
    <x v="943"/>
    <x v="88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8"/>
    <s v="photobooks"/>
    <x v="944"/>
    <x v="885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8"/>
    <s v="photobooks"/>
    <x v="945"/>
    <x v="88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8"/>
    <s v="photobooks"/>
    <x v="946"/>
    <x v="88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8"/>
    <s v="photobooks"/>
    <x v="947"/>
    <x v="888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8"/>
    <s v="photobooks"/>
    <x v="948"/>
    <x v="88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8"/>
    <s v="photobooks"/>
    <x v="949"/>
    <x v="89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8"/>
    <s v="photobooks"/>
    <x v="950"/>
    <x v="891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8"/>
    <s v="photobooks"/>
    <x v="951"/>
    <x v="89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8"/>
    <s v="photobooks"/>
    <x v="952"/>
    <x v="893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4"/>
    <s v="world music"/>
    <x v="953"/>
    <x v="894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4"/>
    <s v="world music"/>
    <x v="954"/>
    <x v="895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4"/>
    <s v="world music"/>
    <x v="955"/>
    <x v="89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4"/>
    <s v="world music"/>
    <x v="109"/>
    <x v="1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4"/>
    <s v="world music"/>
    <x v="956"/>
    <x v="89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4"/>
    <s v="world music"/>
    <x v="957"/>
    <x v="384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4"/>
    <s v="world music"/>
    <x v="109"/>
    <x v="1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4"/>
    <s v="world music"/>
    <x v="109"/>
    <x v="1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"/>
    <s v="world music"/>
    <x v="417"/>
    <x v="379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4"/>
    <s v="world music"/>
    <x v="958"/>
    <x v="86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4"/>
    <s v="world music"/>
    <x v="109"/>
    <x v="1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4"/>
    <s v="world music"/>
    <x v="959"/>
    <x v="436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4"/>
    <s v="world music"/>
    <x v="109"/>
    <x v="1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4"/>
    <s v="world music"/>
    <x v="109"/>
    <x v="1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4"/>
    <s v="world music"/>
    <x v="960"/>
    <x v="898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4"/>
    <s v="world music"/>
    <x v="109"/>
    <x v="1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4"/>
    <s v="world music"/>
    <x v="961"/>
    <x v="899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4"/>
    <s v="world music"/>
    <x v="962"/>
    <x v="900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4"/>
    <s v="world music"/>
    <x v="963"/>
    <x v="144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4"/>
    <s v="world music"/>
    <x v="964"/>
    <x v="90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4"/>
    <s v="rock"/>
    <x v="965"/>
    <x v="902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4"/>
    <s v="rock"/>
    <x v="966"/>
    <x v="90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4"/>
    <s v="rock"/>
    <x v="967"/>
    <x v="904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4"/>
    <s v="rock"/>
    <x v="968"/>
    <x v="90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4"/>
    <s v="rock"/>
    <x v="969"/>
    <x v="906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4"/>
    <s v="rock"/>
    <x v="970"/>
    <x v="90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4"/>
    <s v="rock"/>
    <x v="971"/>
    <x v="90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4"/>
    <s v="rock"/>
    <x v="972"/>
    <x v="909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4"/>
    <s v="rock"/>
    <x v="973"/>
    <x v="91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4"/>
    <s v="rock"/>
    <x v="974"/>
    <x v="9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4"/>
    <s v="rock"/>
    <x v="975"/>
    <x v="912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4"/>
    <s v="rock"/>
    <x v="976"/>
    <x v="913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4"/>
    <s v="rock"/>
    <x v="977"/>
    <x v="91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4"/>
    <s v="rock"/>
    <x v="978"/>
    <x v="915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4"/>
    <s v="rock"/>
    <x v="979"/>
    <x v="916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4"/>
    <s v="rock"/>
    <x v="980"/>
    <x v="917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4"/>
    <s v="rock"/>
    <x v="981"/>
    <x v="918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4"/>
    <s v="rock"/>
    <x v="982"/>
    <x v="919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4"/>
    <s v="rock"/>
    <x v="983"/>
    <x v="92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4"/>
    <s v="rock"/>
    <x v="984"/>
    <x v="92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4"/>
    <s v="rock"/>
    <x v="985"/>
    <x v="92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4"/>
    <s v="rock"/>
    <x v="986"/>
    <x v="923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4"/>
    <s v="rock"/>
    <x v="987"/>
    <x v="92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4"/>
    <s v="rock"/>
    <x v="972"/>
    <x v="925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4"/>
    <s v="rock"/>
    <x v="988"/>
    <x v="926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4"/>
    <s v="rock"/>
    <x v="989"/>
    <x v="92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"/>
    <s v="rock"/>
    <x v="990"/>
    <x v="92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4"/>
    <s v="rock"/>
    <x v="972"/>
    <x v="9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4"/>
    <s v="rock"/>
    <x v="938"/>
    <x v="93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4"/>
    <s v="rock"/>
    <x v="991"/>
    <x v="47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4"/>
    <s v="rock"/>
    <x v="992"/>
    <x v="93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4"/>
    <s v="rock"/>
    <x v="993"/>
    <x v="93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4"/>
    <s v="rock"/>
    <x v="994"/>
    <x v="933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4"/>
    <s v="rock"/>
    <x v="995"/>
    <x v="93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4"/>
    <s v="rock"/>
    <x v="996"/>
    <x v="935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4"/>
    <s v="rock"/>
    <x v="997"/>
    <x v="9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4"/>
    <s v="rock"/>
    <x v="998"/>
    <x v="93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4"/>
    <s v="rock"/>
    <x v="592"/>
    <x v="938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4"/>
    <s v="rock"/>
    <x v="999"/>
    <x v="939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4"/>
    <s v="rock"/>
    <x v="1000"/>
    <x v="94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1"/>
    <s v="plays"/>
    <x v="50"/>
    <x v="94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"/>
    <s v="plays"/>
    <x v="1001"/>
    <x v="94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"/>
    <s v="plays"/>
    <x v="1002"/>
    <x v="943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"/>
    <s v="plays"/>
    <x v="1003"/>
    <x v="944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"/>
    <s v="plays"/>
    <x v="1004"/>
    <x v="945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"/>
    <s v="plays"/>
    <x v="1005"/>
    <x v="94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"/>
    <s v="plays"/>
    <x v="1006"/>
    <x v="94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1"/>
    <s v="plays"/>
    <x v="945"/>
    <x v="948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"/>
    <s v="plays"/>
    <x v="1007"/>
    <x v="949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"/>
    <s v="plays"/>
    <x v="1008"/>
    <x v="95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"/>
    <s v="plays"/>
    <x v="1009"/>
    <x v="95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"/>
    <s v="plays"/>
    <x v="1010"/>
    <x v="952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"/>
    <s v="plays"/>
    <x v="1011"/>
    <x v="95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"/>
    <s v="plays"/>
    <x v="1012"/>
    <x v="95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"/>
    <s v="plays"/>
    <x v="1013"/>
    <x v="955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"/>
    <s v="plays"/>
    <x v="1014"/>
    <x v="95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"/>
    <s v="plays"/>
    <x v="920"/>
    <x v="957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"/>
    <s v="plays"/>
    <x v="1015"/>
    <x v="958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1"/>
    <s v="plays"/>
    <x v="31"/>
    <x v="73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"/>
    <s v="plays"/>
    <x v="1016"/>
    <x v="959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2"/>
    <s v="wearables"/>
    <x v="1017"/>
    <x v="96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2"/>
    <s v="wearables"/>
    <x v="1018"/>
    <x v="96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2"/>
    <s v="wearables"/>
    <x v="1019"/>
    <x v="962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2"/>
    <s v="wearables"/>
    <x v="1020"/>
    <x v="96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2"/>
    <s v="wearables"/>
    <x v="1021"/>
    <x v="964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"/>
    <s v="wearables"/>
    <x v="1022"/>
    <x v="965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2"/>
    <s v="wearables"/>
    <x v="1023"/>
    <x v="96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2"/>
    <s v="wearables"/>
    <x v="1024"/>
    <x v="96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2"/>
    <s v="wearables"/>
    <x v="1025"/>
    <x v="13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2"/>
    <s v="wearables"/>
    <x v="1026"/>
    <x v="96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2"/>
    <s v="wearables"/>
    <x v="1027"/>
    <x v="969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2"/>
    <s v="wearables"/>
    <x v="1028"/>
    <x v="97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2"/>
    <s v="wearables"/>
    <x v="1029"/>
    <x v="12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2"/>
    <s v="wearables"/>
    <x v="1030"/>
    <x v="97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2"/>
    <s v="wearables"/>
    <x v="1031"/>
    <x v="972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2"/>
    <s v="wearables"/>
    <x v="1032"/>
    <x v="97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2"/>
    <s v="wearables"/>
    <x v="1033"/>
    <x v="974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2"/>
    <s v="wearables"/>
    <x v="1034"/>
    <x v="975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2"/>
    <s v="wearables"/>
    <x v="1035"/>
    <x v="73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2"/>
    <s v="wearables"/>
    <x v="1036"/>
    <x v="976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2"/>
    <s v="wearables"/>
    <x v="1037"/>
    <x v="97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2"/>
    <s v="wearables"/>
    <x v="1038"/>
    <x v="97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2"/>
    <s v="wearables"/>
    <x v="1039"/>
    <x v="979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2"/>
    <s v="wearables"/>
    <x v="1040"/>
    <x v="98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2"/>
    <s v="wearables"/>
    <x v="1041"/>
    <x v="981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2"/>
    <s v="wearables"/>
    <x v="1042"/>
    <x v="982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2"/>
    <s v="wearables"/>
    <x v="1043"/>
    <x v="983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2"/>
    <s v="wearables"/>
    <x v="1044"/>
    <x v="984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2"/>
    <s v="wearables"/>
    <x v="109"/>
    <x v="121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2"/>
    <s v="wearables"/>
    <x v="109"/>
    <x v="121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2"/>
    <s v="wearables"/>
    <x v="1045"/>
    <x v="98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2"/>
    <s v="wearables"/>
    <x v="1046"/>
    <x v="986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2"/>
    <s v="wearables"/>
    <x v="1047"/>
    <x v="987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2"/>
    <s v="wearables"/>
    <x v="1048"/>
    <x v="98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2"/>
    <s v="wearables"/>
    <x v="1049"/>
    <x v="989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2"/>
    <s v="wearables"/>
    <x v="1050"/>
    <x v="99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2"/>
    <s v="wearables"/>
    <x v="109"/>
    <x v="121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2"/>
    <s v="wearables"/>
    <x v="1051"/>
    <x v="99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2"/>
    <s v="wearables"/>
    <x v="418"/>
    <x v="10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"/>
    <s v="wearables"/>
    <x v="1052"/>
    <x v="99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3"/>
    <s v="nonfiction"/>
    <x v="1053"/>
    <x v="993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3"/>
    <s v="nonfiction"/>
    <x v="1054"/>
    <x v="994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3"/>
    <s v="nonfiction"/>
    <x v="1055"/>
    <x v="99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3"/>
    <s v="nonfiction"/>
    <x v="1056"/>
    <x v="99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3"/>
    <s v="nonfiction"/>
    <x v="1057"/>
    <x v="997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3"/>
    <s v="nonfiction"/>
    <x v="1058"/>
    <x v="998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s v="nonfiction"/>
    <x v="1059"/>
    <x v="99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3"/>
    <s v="nonfiction"/>
    <x v="1060"/>
    <x v="1000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3"/>
    <s v="nonfiction"/>
    <x v="1061"/>
    <x v="100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3"/>
    <s v="nonfiction"/>
    <x v="1062"/>
    <x v="1002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3"/>
    <s v="nonfiction"/>
    <x v="1063"/>
    <x v="1003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3"/>
    <s v="nonfiction"/>
    <x v="1064"/>
    <x v="1004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3"/>
    <s v="nonfiction"/>
    <x v="1065"/>
    <x v="1005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3"/>
    <s v="nonfiction"/>
    <x v="1066"/>
    <x v="1006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3"/>
    <s v="nonfiction"/>
    <x v="1067"/>
    <x v="100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"/>
    <s v="nonfiction"/>
    <x v="1068"/>
    <x v="1008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"/>
    <s v="nonfiction"/>
    <x v="1069"/>
    <x v="100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3"/>
    <s v="nonfiction"/>
    <x v="1070"/>
    <x v="1010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3"/>
    <s v="nonfiction"/>
    <x v="1071"/>
    <x v="101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"/>
    <s v="nonfiction"/>
    <x v="31"/>
    <x v="37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4"/>
    <s v="rock"/>
    <x v="1072"/>
    <x v="1012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4"/>
    <s v="rock"/>
    <x v="1073"/>
    <x v="1013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4"/>
    <s v="rock"/>
    <x v="1074"/>
    <x v="1014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4"/>
    <s v="rock"/>
    <x v="1075"/>
    <x v="1015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4"/>
    <s v="rock"/>
    <x v="1076"/>
    <x v="1016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4"/>
    <s v="rock"/>
    <x v="1077"/>
    <x v="101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4"/>
    <s v="rock"/>
    <x v="1078"/>
    <x v="1018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4"/>
    <s v="rock"/>
    <x v="1079"/>
    <x v="1019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4"/>
    <s v="rock"/>
    <x v="1014"/>
    <x v="102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4"/>
    <s v="rock"/>
    <x v="1080"/>
    <x v="102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4"/>
    <s v="rock"/>
    <x v="1081"/>
    <x v="102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4"/>
    <s v="rock"/>
    <x v="1082"/>
    <x v="1023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4"/>
    <s v="rock"/>
    <x v="1083"/>
    <x v="1024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4"/>
    <s v="rock"/>
    <x v="1084"/>
    <x v="1025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4"/>
    <s v="rock"/>
    <x v="1085"/>
    <x v="1026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4"/>
    <s v="rock"/>
    <x v="1086"/>
    <x v="1027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4"/>
    <s v="rock"/>
    <x v="1087"/>
    <x v="1028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4"/>
    <s v="rock"/>
    <x v="1088"/>
    <x v="1029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4"/>
    <s v="rock"/>
    <x v="1089"/>
    <x v="103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4"/>
    <s v="rock"/>
    <x v="1090"/>
    <x v="103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4"/>
    <s v="rock"/>
    <x v="1091"/>
    <x v="1032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4"/>
    <s v="rock"/>
    <x v="1092"/>
    <x v="1033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4"/>
    <s v="rock"/>
    <x v="1093"/>
    <x v="372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4"/>
    <s v="rock"/>
    <x v="1094"/>
    <x v="1034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4"/>
    <s v="rock"/>
    <x v="1095"/>
    <x v="1035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4"/>
    <s v="rock"/>
    <x v="663"/>
    <x v="1036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4"/>
    <s v="rock"/>
    <x v="1096"/>
    <x v="1037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4"/>
    <s v="rock"/>
    <x v="1097"/>
    <x v="10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4"/>
    <s v="rock"/>
    <x v="1098"/>
    <x v="1039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4"/>
    <s v="rock"/>
    <x v="1099"/>
    <x v="104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4"/>
    <s v="rock"/>
    <x v="1100"/>
    <x v="104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4"/>
    <s v="rock"/>
    <x v="1101"/>
    <x v="104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4"/>
    <s v="rock"/>
    <x v="1102"/>
    <x v="104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4"/>
    <s v="rock"/>
    <x v="1103"/>
    <x v="104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4"/>
    <s v="rock"/>
    <x v="1104"/>
    <x v="104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4"/>
    <s v="rock"/>
    <x v="1105"/>
    <x v="104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4"/>
    <s v="rock"/>
    <x v="1106"/>
    <x v="104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4"/>
    <s v="rock"/>
    <x v="1107"/>
    <x v="1048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4"/>
    <s v="rock"/>
    <x v="1108"/>
    <x v="1049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4"/>
    <s v="rock"/>
    <x v="1109"/>
    <x v="105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3"/>
    <s v="translations"/>
    <x v="1110"/>
    <x v="1051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3"/>
    <s v="translations"/>
    <x v="714"/>
    <x v="105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3"/>
    <s v="translations"/>
    <x v="415"/>
    <x v="144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3"/>
    <s v="translations"/>
    <x v="724"/>
    <x v="507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3"/>
    <s v="translations"/>
    <x v="705"/>
    <x v="105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3"/>
    <s v="translations"/>
    <x v="109"/>
    <x v="121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"/>
    <s v="translations"/>
    <x v="374"/>
    <x v="12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3"/>
    <s v="translations"/>
    <x v="1111"/>
    <x v="1054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3"/>
    <s v="translations"/>
    <x v="1112"/>
    <x v="1055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3"/>
    <s v="translations"/>
    <x v="152"/>
    <x v="101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3"/>
    <s v="translations"/>
    <x v="418"/>
    <x v="12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3"/>
    <s v="translations"/>
    <x v="1113"/>
    <x v="1056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3"/>
    <s v="translations"/>
    <x v="109"/>
    <x v="121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3"/>
    <s v="translations"/>
    <x v="1114"/>
    <x v="446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3"/>
    <s v="translations"/>
    <x v="418"/>
    <x v="1057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3"/>
    <s v="translations"/>
    <x v="1115"/>
    <x v="901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3"/>
    <s v="translations"/>
    <x v="1116"/>
    <x v="12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"/>
    <s v="translations"/>
    <x v="370"/>
    <x v="10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3"/>
    <s v="translations"/>
    <x v="477"/>
    <x v="31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3"/>
    <s v="translations"/>
    <x v="119"/>
    <x v="10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3"/>
    <s v="translations"/>
    <x v="1117"/>
    <x v="1058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3"/>
    <s v="translations"/>
    <x v="109"/>
    <x v="121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3"/>
    <s v="translations"/>
    <x v="109"/>
    <x v="121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3"/>
    <s v="translations"/>
    <x v="1118"/>
    <x v="1059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3"/>
    <s v="translations"/>
    <x v="684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3"/>
    <s v="translations"/>
    <x v="109"/>
    <x v="121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3"/>
    <s v="translations"/>
    <x v="1119"/>
    <x v="12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3"/>
    <s v="translations"/>
    <x v="1120"/>
    <x v="106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3"/>
    <s v="translations"/>
    <x v="109"/>
    <x v="121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3"/>
    <s v="translations"/>
    <x v="1121"/>
    <x v="1061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3"/>
    <s v="translations"/>
    <x v="1122"/>
    <x v="106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"/>
    <s v="translations"/>
    <x v="370"/>
    <x v="507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3"/>
    <s v="translations"/>
    <x v="1123"/>
    <x v="106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3"/>
    <s v="translations"/>
    <x v="1124"/>
    <x v="1064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3"/>
    <s v="translations"/>
    <x v="419"/>
    <x v="766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3"/>
    <s v="translations"/>
    <x v="1125"/>
    <x v="18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3"/>
    <s v="translations"/>
    <x v="1126"/>
    <x v="12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3"/>
    <s v="translations"/>
    <x v="1127"/>
    <x v="1065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3"/>
    <s v="translations"/>
    <x v="109"/>
    <x v="121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3"/>
    <s v="translations"/>
    <x v="109"/>
    <x v="121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3"/>
    <s v="translations"/>
    <x v="109"/>
    <x v="121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3"/>
    <s v="translations"/>
    <x v="109"/>
    <x v="121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3"/>
    <s v="translations"/>
    <x v="109"/>
    <x v="121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3"/>
    <s v="translations"/>
    <x v="1128"/>
    <x v="384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3"/>
    <s v="translations"/>
    <x v="109"/>
    <x v="121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3"/>
    <s v="translations"/>
    <x v="109"/>
    <x v="121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3"/>
    <s v="translations"/>
    <x v="1129"/>
    <x v="12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3"/>
    <s v="translations"/>
    <x v="1130"/>
    <x v="12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3"/>
    <s v="translations"/>
    <x v="109"/>
    <x v="121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3"/>
    <s v="translations"/>
    <x v="109"/>
    <x v="12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3"/>
    <s v="translations"/>
    <x v="719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3"/>
    <s v="translations"/>
    <x v="1131"/>
    <x v="1066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3"/>
    <s v="translations"/>
    <x v="1132"/>
    <x v="1067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3"/>
    <s v="translations"/>
    <x v="109"/>
    <x v="121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3"/>
    <s v="translations"/>
    <x v="109"/>
    <x v="121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3"/>
    <s v="translations"/>
    <x v="109"/>
    <x v="121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3"/>
    <s v="translations"/>
    <x v="109"/>
    <x v="121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3"/>
    <s v="radio &amp; podcasts"/>
    <x v="1133"/>
    <x v="1068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3"/>
    <s v="radio &amp; podcasts"/>
    <x v="1134"/>
    <x v="106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"/>
    <s v="radio &amp; podcasts"/>
    <x v="1135"/>
    <x v="1070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3"/>
    <s v="radio &amp; podcasts"/>
    <x v="1136"/>
    <x v="1071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3"/>
    <s v="radio &amp; podcasts"/>
    <x v="1137"/>
    <x v="107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3"/>
    <s v="radio &amp; podcasts"/>
    <x v="1138"/>
    <x v="107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3"/>
    <s v="radio &amp; podcasts"/>
    <x v="1139"/>
    <x v="107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3"/>
    <s v="radio &amp; podcasts"/>
    <x v="1140"/>
    <x v="1075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3"/>
    <s v="radio &amp; podcasts"/>
    <x v="1141"/>
    <x v="107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3"/>
    <s v="radio &amp; podcasts"/>
    <x v="1142"/>
    <x v="107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s v="radio &amp; podcasts"/>
    <x v="1143"/>
    <x v="107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3"/>
    <s v="radio &amp; podcasts"/>
    <x v="1144"/>
    <x v="1079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3"/>
    <s v="radio &amp; podcasts"/>
    <x v="1145"/>
    <x v="108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3"/>
    <s v="radio &amp; podcasts"/>
    <x v="1146"/>
    <x v="1081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3"/>
    <s v="radio &amp; podcasts"/>
    <x v="1147"/>
    <x v="1082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3"/>
    <s v="radio &amp; podcasts"/>
    <x v="1148"/>
    <x v="108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"/>
    <s v="radio &amp; podcasts"/>
    <x v="1149"/>
    <x v="1084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3"/>
    <s v="radio &amp; podcasts"/>
    <x v="1150"/>
    <x v="1085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3"/>
    <s v="radio &amp; podcasts"/>
    <x v="1151"/>
    <x v="108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3"/>
    <s v="radio &amp; podcasts"/>
    <x v="1152"/>
    <x v="108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3"/>
    <s v="fiction"/>
    <x v="1153"/>
    <x v="84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"/>
    <s v="fiction"/>
    <x v="370"/>
    <x v="144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3"/>
    <s v="fiction"/>
    <x v="1154"/>
    <x v="384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3"/>
    <s v="fiction"/>
    <x v="109"/>
    <x v="121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3"/>
    <s v="fiction"/>
    <x v="1155"/>
    <x v="73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3"/>
    <s v="fiction"/>
    <x v="1156"/>
    <x v="587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3"/>
    <s v="fiction"/>
    <x v="109"/>
    <x v="12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"/>
    <s v="fiction"/>
    <x v="365"/>
    <x v="88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3"/>
    <s v="fiction"/>
    <x v="109"/>
    <x v="121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3"/>
    <s v="fiction"/>
    <x v="1157"/>
    <x v="1088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3"/>
    <s v="fiction"/>
    <x v="1158"/>
    <x v="10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3"/>
    <s v="fiction"/>
    <x v="571"/>
    <x v="2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3"/>
    <s v="fiction"/>
    <x v="109"/>
    <x v="121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3"/>
    <s v="fiction"/>
    <x v="1159"/>
    <x v="1089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3"/>
    <s v="fiction"/>
    <x v="109"/>
    <x v="121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3"/>
    <s v="fiction"/>
    <x v="109"/>
    <x v="121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3"/>
    <s v="fiction"/>
    <x v="440"/>
    <x v="12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3"/>
    <s v="fiction"/>
    <x v="1160"/>
    <x v="109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3"/>
    <s v="fiction"/>
    <x v="1161"/>
    <x v="144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3"/>
    <s v="fiction"/>
    <x v="1162"/>
    <x v="1091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8"/>
    <s v="photobooks"/>
    <x v="1163"/>
    <x v="1092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8"/>
    <s v="photobooks"/>
    <x v="1164"/>
    <x v="1093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8"/>
    <s v="photobooks"/>
    <x v="1165"/>
    <x v="1094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8"/>
    <s v="photobooks"/>
    <x v="1166"/>
    <x v="1095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8"/>
    <s v="photobooks"/>
    <x v="1167"/>
    <x v="109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8"/>
    <s v="photobooks"/>
    <x v="209"/>
    <x v="1097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8"/>
    <s v="photobooks"/>
    <x v="1168"/>
    <x v="109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8"/>
    <s v="photobooks"/>
    <x v="1169"/>
    <x v="1099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8"/>
    <s v="photobooks"/>
    <x v="1170"/>
    <x v="110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8"/>
    <s v="photobooks"/>
    <x v="1171"/>
    <x v="110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8"/>
    <s v="photobooks"/>
    <x v="1172"/>
    <x v="1102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8"/>
    <s v="photobooks"/>
    <x v="1173"/>
    <x v="1103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8"/>
    <s v="photobooks"/>
    <x v="1174"/>
    <x v="1104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8"/>
    <s v="photobooks"/>
    <x v="1175"/>
    <x v="1105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8"/>
    <s v="photobooks"/>
    <x v="1176"/>
    <x v="1106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8"/>
    <s v="photobooks"/>
    <x v="1177"/>
    <x v="1107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8"/>
    <s v="photobooks"/>
    <x v="1178"/>
    <x v="1108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8"/>
    <s v="photobooks"/>
    <x v="1179"/>
    <x v="1109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8"/>
    <s v="photobooks"/>
    <x v="1180"/>
    <x v="111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8"/>
    <s v="photobooks"/>
    <x v="1181"/>
    <x v="1111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8"/>
    <s v="photobooks"/>
    <x v="1182"/>
    <x v="111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"/>
    <s v="photobooks"/>
    <x v="1183"/>
    <x v="111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8"/>
    <s v="photobooks"/>
    <x v="1184"/>
    <x v="1114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8"/>
    <s v="photobooks"/>
    <x v="1185"/>
    <x v="1115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8"/>
    <s v="photobooks"/>
    <x v="1186"/>
    <x v="1116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8"/>
    <s v="photobooks"/>
    <x v="1187"/>
    <x v="1117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8"/>
    <s v="photobooks"/>
    <x v="1188"/>
    <x v="1118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8"/>
    <s v="photobooks"/>
    <x v="1189"/>
    <x v="111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8"/>
    <s v="photobooks"/>
    <x v="1190"/>
    <x v="11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8"/>
    <s v="photobooks"/>
    <x v="1191"/>
    <x v="1121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8"/>
    <s v="photobooks"/>
    <x v="1192"/>
    <x v="1122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8"/>
    <s v="photobooks"/>
    <x v="1193"/>
    <x v="1123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8"/>
    <s v="photobooks"/>
    <x v="1194"/>
    <x v="1124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8"/>
    <s v="photobooks"/>
    <x v="1195"/>
    <x v="1125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"/>
    <s v="photobooks"/>
    <x v="1196"/>
    <x v="112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8"/>
    <s v="photobooks"/>
    <x v="1197"/>
    <x v="1127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8"/>
    <s v="photobooks"/>
    <x v="1198"/>
    <x v="112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8"/>
    <s v="photobooks"/>
    <x v="1199"/>
    <x v="112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8"/>
    <s v="photobooks"/>
    <x v="1200"/>
    <x v="113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8"/>
    <s v="photobooks"/>
    <x v="1201"/>
    <x v="113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8"/>
    <s v="nature"/>
    <x v="108"/>
    <x v="366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8"/>
    <s v="nature"/>
    <x v="914"/>
    <x v="135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8"/>
    <s v="nature"/>
    <x v="1202"/>
    <x v="119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8"/>
    <s v="nature"/>
    <x v="109"/>
    <x v="121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8"/>
    <s v="nature"/>
    <x v="108"/>
    <x v="12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8"/>
    <s v="nature"/>
    <x v="1203"/>
    <x v="1132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8"/>
    <s v="nature"/>
    <x v="109"/>
    <x v="12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8"/>
    <s v="nature"/>
    <x v="1204"/>
    <x v="88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8"/>
    <s v="nature"/>
    <x v="481"/>
    <x v="11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8"/>
    <s v="nature"/>
    <x v="1205"/>
    <x v="113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8"/>
    <s v="nature"/>
    <x v="109"/>
    <x v="12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8"/>
    <s v="nature"/>
    <x v="1206"/>
    <x v="113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8"/>
    <s v="nature"/>
    <x v="109"/>
    <x v="121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8"/>
    <s v="nature"/>
    <x v="109"/>
    <x v="12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8"/>
    <s v="nature"/>
    <x v="109"/>
    <x v="121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8"/>
    <s v="nature"/>
    <x v="1207"/>
    <x v="113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8"/>
    <s v="nature"/>
    <x v="914"/>
    <x v="101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8"/>
    <s v="nature"/>
    <x v="1208"/>
    <x v="123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8"/>
    <s v="nature"/>
    <x v="119"/>
    <x v="73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8"/>
    <s v="nature"/>
    <x v="1209"/>
    <x v="842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3"/>
    <s v="art books"/>
    <x v="1210"/>
    <x v="40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3"/>
    <s v="art books"/>
    <x v="109"/>
    <x v="12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3"/>
    <s v="art books"/>
    <x v="1211"/>
    <x v="66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"/>
    <s v="art books"/>
    <x v="370"/>
    <x v="119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3"/>
    <s v="art books"/>
    <x v="453"/>
    <x v="10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3"/>
    <s v="art books"/>
    <x v="1212"/>
    <x v="1137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3"/>
    <s v="art books"/>
    <x v="1213"/>
    <x v="1138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3"/>
    <s v="art books"/>
    <x v="1214"/>
    <x v="1139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3"/>
    <s v="art books"/>
    <x v="109"/>
    <x v="12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3"/>
    <s v="art books"/>
    <x v="613"/>
    <x v="114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3"/>
    <s v="art books"/>
    <x v="1215"/>
    <x v="13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3"/>
    <s v="art books"/>
    <x v="152"/>
    <x v="694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3"/>
    <s v="art books"/>
    <x v="1216"/>
    <x v="114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3"/>
    <s v="art books"/>
    <x v="1217"/>
    <x v="1142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3"/>
    <s v="art books"/>
    <x v="1218"/>
    <x v="114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3"/>
    <s v="art books"/>
    <x v="175"/>
    <x v="178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3"/>
    <s v="art books"/>
    <x v="1219"/>
    <x v="44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3"/>
    <s v="art books"/>
    <x v="1220"/>
    <x v="22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3"/>
    <s v="art books"/>
    <x v="1221"/>
    <x v="45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3"/>
    <s v="art books"/>
    <x v="109"/>
    <x v="12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8"/>
    <s v="places"/>
    <x v="724"/>
    <x v="144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8"/>
    <s v="places"/>
    <x v="1222"/>
    <x v="1144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8"/>
    <s v="places"/>
    <x v="1223"/>
    <x v="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8"/>
    <s v="places"/>
    <x v="109"/>
    <x v="12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8"/>
    <s v="places"/>
    <x v="1224"/>
    <x v="1145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8"/>
    <s v="places"/>
    <x v="109"/>
    <x v="12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8"/>
    <s v="places"/>
    <x v="473"/>
    <x v="120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8"/>
    <s v="places"/>
    <x v="109"/>
    <x v="121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8"/>
    <s v="places"/>
    <x v="109"/>
    <x v="121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8"/>
    <s v="places"/>
    <x v="617"/>
    <x v="114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8"/>
    <s v="places"/>
    <x v="1225"/>
    <x v="1147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8"/>
    <s v="places"/>
    <x v="109"/>
    <x v="121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8"/>
    <s v="places"/>
    <x v="1226"/>
    <x v="12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8"/>
    <s v="places"/>
    <x v="1227"/>
    <x v="44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8"/>
    <s v="places"/>
    <x v="1228"/>
    <x v="379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8"/>
    <s v="places"/>
    <x v="1229"/>
    <x v="384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8"/>
    <s v="places"/>
    <x v="109"/>
    <x v="121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8"/>
    <s v="places"/>
    <x v="415"/>
    <x v="12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8"/>
    <s v="places"/>
    <x v="109"/>
    <x v="121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8"/>
    <s v="places"/>
    <x v="1230"/>
    <x v="114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4"/>
    <s v="rock"/>
    <x v="1231"/>
    <x v="1149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4"/>
    <s v="rock"/>
    <x v="325"/>
    <x v="115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4"/>
    <s v="rock"/>
    <x v="1232"/>
    <x v="115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4"/>
    <s v="rock"/>
    <x v="1233"/>
    <x v="115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4"/>
    <s v="rock"/>
    <x v="1234"/>
    <x v="1153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4"/>
    <s v="rock"/>
    <x v="1235"/>
    <x v="1154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4"/>
    <s v="rock"/>
    <x v="1236"/>
    <x v="115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4"/>
    <s v="rock"/>
    <x v="982"/>
    <x v="1156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4"/>
    <s v="rock"/>
    <x v="1237"/>
    <x v="1157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4"/>
    <s v="rock"/>
    <x v="1238"/>
    <x v="1158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4"/>
    <s v="rock"/>
    <x v="1239"/>
    <x v="1159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4"/>
    <s v="rock"/>
    <x v="1007"/>
    <x v="73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4"/>
    <s v="rock"/>
    <x v="1240"/>
    <x v="116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4"/>
    <s v="rock"/>
    <x v="1241"/>
    <x v="116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4"/>
    <s v="rock"/>
    <x v="1242"/>
    <x v="1162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4"/>
    <s v="rock"/>
    <x v="1243"/>
    <x v="1163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4"/>
    <s v="rock"/>
    <x v="1244"/>
    <x v="116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4"/>
    <s v="rock"/>
    <x v="1245"/>
    <x v="116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4"/>
    <s v="rock"/>
    <x v="25"/>
    <x v="116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"/>
    <s v="rock"/>
    <x v="1246"/>
    <x v="116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4"/>
    <s v="rock"/>
    <x v="1247"/>
    <x v="116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4"/>
    <s v="rock"/>
    <x v="1248"/>
    <x v="1169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4"/>
    <s v="rock"/>
    <x v="1249"/>
    <x v="117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4"/>
    <s v="rock"/>
    <x v="1250"/>
    <x v="117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4"/>
    <s v="rock"/>
    <x v="1251"/>
    <x v="117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4"/>
    <s v="rock"/>
    <x v="1252"/>
    <x v="1173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4"/>
    <s v="rock"/>
    <x v="967"/>
    <x v="1174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4"/>
    <s v="rock"/>
    <x v="1253"/>
    <x v="117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4"/>
    <s v="rock"/>
    <x v="1078"/>
    <x v="1176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4"/>
    <s v="rock"/>
    <x v="1254"/>
    <x v="1177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4"/>
    <s v="rock"/>
    <x v="1255"/>
    <x v="1178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4"/>
    <s v="rock"/>
    <x v="1256"/>
    <x v="117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4"/>
    <s v="rock"/>
    <x v="31"/>
    <x v="118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4"/>
    <s v="rock"/>
    <x v="10"/>
    <x v="11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4"/>
    <s v="rock"/>
    <x v="1066"/>
    <x v="118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4"/>
    <s v="rock"/>
    <x v="1257"/>
    <x v="1183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4"/>
    <s v="rock"/>
    <x v="965"/>
    <x v="1184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4"/>
    <s v="rock"/>
    <x v="2"/>
    <x v="1185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4"/>
    <s v="rock"/>
    <x v="31"/>
    <x v="1186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4"/>
    <s v="rock"/>
    <x v="1258"/>
    <x v="118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4"/>
    <s v="pop"/>
    <x v="578"/>
    <x v="118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4"/>
    <s v="pop"/>
    <x v="31"/>
    <x v="31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4"/>
    <s v="pop"/>
    <x v="1259"/>
    <x v="118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4"/>
    <s v="pop"/>
    <x v="1260"/>
    <x v="119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4"/>
    <s v="pop"/>
    <x v="1261"/>
    <x v="119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4"/>
    <s v="pop"/>
    <x v="1097"/>
    <x v="119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4"/>
    <s v="pop"/>
    <x v="1262"/>
    <x v="119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4"/>
    <s v="pop"/>
    <x v="1263"/>
    <x v="1194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4"/>
    <s v="pop"/>
    <x v="1264"/>
    <x v="1195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4"/>
    <s v="pop"/>
    <x v="1265"/>
    <x v="1196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4"/>
    <s v="pop"/>
    <x v="1266"/>
    <x v="119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4"/>
    <s v="pop"/>
    <x v="17"/>
    <x v="119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4"/>
    <s v="pop"/>
    <x v="1267"/>
    <x v="1199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4"/>
    <s v="pop"/>
    <x v="1268"/>
    <x v="1200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4"/>
    <s v="pop"/>
    <x v="1269"/>
    <x v="120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4"/>
    <s v="pop"/>
    <x v="1270"/>
    <x v="1202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4"/>
    <s v="pop"/>
    <x v="1271"/>
    <x v="120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4"/>
    <s v="pop"/>
    <x v="1272"/>
    <x v="1204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"/>
    <s v="pop"/>
    <x v="1273"/>
    <x v="1205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4"/>
    <s v="pop"/>
    <x v="1274"/>
    <x v="120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4"/>
    <s v="pop"/>
    <x v="1275"/>
    <x v="12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4"/>
    <s v="pop"/>
    <x v="1276"/>
    <x v="120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4"/>
    <s v="pop"/>
    <x v="1277"/>
    <x v="1209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4"/>
    <s v="pop"/>
    <x v="1278"/>
    <x v="121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4"/>
    <s v="pop"/>
    <x v="1279"/>
    <x v="1211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4"/>
    <s v="pop"/>
    <x v="1280"/>
    <x v="1212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4"/>
    <s v="pop"/>
    <x v="1281"/>
    <x v="121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4"/>
    <s v="pop"/>
    <x v="1276"/>
    <x v="1214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"/>
    <s v="pop"/>
    <x v="1282"/>
    <x v="404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4"/>
    <s v="pop"/>
    <x v="946"/>
    <x v="1215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4"/>
    <s v="pop"/>
    <x v="1283"/>
    <x v="1216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"/>
    <s v="pop"/>
    <x v="1284"/>
    <x v="121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4"/>
    <s v="pop"/>
    <x v="1285"/>
    <x v="121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4"/>
    <s v="pop"/>
    <x v="1286"/>
    <x v="1219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4"/>
    <s v="pop"/>
    <x v="1287"/>
    <x v="122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"/>
    <s v="pop"/>
    <x v="1288"/>
    <x v="122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4"/>
    <s v="pop"/>
    <x v="1067"/>
    <x v="122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4"/>
    <s v="pop"/>
    <x v="1289"/>
    <x v="122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4"/>
    <s v="pop"/>
    <x v="1290"/>
    <x v="372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4"/>
    <s v="pop"/>
    <x v="1291"/>
    <x v="1224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4"/>
    <s v="faith"/>
    <x v="1292"/>
    <x v="1225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4"/>
    <s v="faith"/>
    <x v="109"/>
    <x v="12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4"/>
    <s v="faith"/>
    <x v="1293"/>
    <x v="122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4"/>
    <s v="faith"/>
    <x v="1294"/>
    <x v="1227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4"/>
    <s v="faith"/>
    <x v="82"/>
    <x v="12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4"/>
    <s v="faith"/>
    <x v="1295"/>
    <x v="66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4"/>
    <s v="faith"/>
    <x v="1296"/>
    <x v="1229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4"/>
    <s v="faith"/>
    <x v="1297"/>
    <x v="1230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4"/>
    <s v="faith"/>
    <x v="31"/>
    <x v="123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4"/>
    <s v="faith"/>
    <x v="1298"/>
    <x v="1232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4"/>
    <s v="faith"/>
    <x v="1299"/>
    <x v="123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4"/>
    <s v="faith"/>
    <x v="1300"/>
    <x v="123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4"/>
    <s v="faith"/>
    <x v="1301"/>
    <x v="436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4"/>
    <s v="faith"/>
    <x v="833"/>
    <x v="14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4"/>
    <s v="faith"/>
    <x v="1302"/>
    <x v="1235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4"/>
    <s v="faith"/>
    <x v="109"/>
    <x v="12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4"/>
    <s v="faith"/>
    <x v="1303"/>
    <x v="1236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4"/>
    <s v="faith"/>
    <x v="109"/>
    <x v="12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4"/>
    <s v="faith"/>
    <x v="1304"/>
    <x v="1237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4"/>
    <s v="faith"/>
    <x v="1305"/>
    <x v="123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4"/>
    <s v="faith"/>
    <x v="1306"/>
    <x v="144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4"/>
    <s v="faith"/>
    <x v="1307"/>
    <x v="12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4"/>
    <s v="faith"/>
    <x v="391"/>
    <x v="157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4"/>
    <s v="faith"/>
    <x v="1308"/>
    <x v="123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4"/>
    <s v="faith"/>
    <x v="109"/>
    <x v="121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4"/>
    <s v="faith"/>
    <x v="109"/>
    <x v="121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4"/>
    <s v="faith"/>
    <x v="1309"/>
    <x v="124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4"/>
    <s v="faith"/>
    <x v="109"/>
    <x v="121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4"/>
    <s v="faith"/>
    <x v="1310"/>
    <x v="124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4"/>
    <s v="faith"/>
    <x v="1311"/>
    <x v="447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4"/>
    <s v="faith"/>
    <x v="1131"/>
    <x v="1242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4"/>
    <s v="faith"/>
    <x v="109"/>
    <x v="121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4"/>
    <s v="faith"/>
    <x v="1312"/>
    <x v="7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4"/>
    <s v="faith"/>
    <x v="1313"/>
    <x v="1243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4"/>
    <s v="faith"/>
    <x v="881"/>
    <x v="14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4"/>
    <s v="faith"/>
    <x v="847"/>
    <x v="73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4"/>
    <s v="faith"/>
    <x v="1314"/>
    <x v="1244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4"/>
    <s v="faith"/>
    <x v="1315"/>
    <x v="83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4"/>
    <s v="faith"/>
    <x v="1316"/>
    <x v="12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4"/>
    <s v="faith"/>
    <x v="1317"/>
    <x v="124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4"/>
    <s v="faith"/>
    <x v="109"/>
    <x v="12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4"/>
    <s v="faith"/>
    <x v="1318"/>
    <x v="12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4"/>
    <s v="faith"/>
    <x v="896"/>
    <x v="1246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4"/>
    <s v="faith"/>
    <x v="1319"/>
    <x v="440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4"/>
    <s v="faith"/>
    <x v="1320"/>
    <x v="1247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4"/>
    <s v="faith"/>
    <x v="1321"/>
    <x v="124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4"/>
    <s v="faith"/>
    <x v="108"/>
    <x v="12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4"/>
    <s v="faith"/>
    <x v="1322"/>
    <x v="124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4"/>
    <s v="faith"/>
    <x v="109"/>
    <x v="121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4"/>
    <s v="faith"/>
    <x v="109"/>
    <x v="121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4"/>
    <s v="faith"/>
    <x v="109"/>
    <x v="12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4"/>
    <s v="faith"/>
    <x v="109"/>
    <x v="121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4"/>
    <s v="faith"/>
    <x v="109"/>
    <x v="121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4"/>
    <s v="faith"/>
    <x v="1323"/>
    <x v="12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4"/>
    <s v="faith"/>
    <x v="1324"/>
    <x v="69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4"/>
    <s v="faith"/>
    <x v="1325"/>
    <x v="125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4"/>
    <s v="faith"/>
    <x v="1212"/>
    <x v="9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4"/>
    <s v="faith"/>
    <x v="177"/>
    <x v="135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4"/>
    <s v="faith"/>
    <x v="370"/>
    <x v="12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4"/>
    <s v="faith"/>
    <x v="109"/>
    <x v="121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8"/>
    <s v="photobooks"/>
    <x v="1326"/>
    <x v="125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8"/>
    <s v="photobooks"/>
    <x v="648"/>
    <x v="125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s v="photobooks"/>
    <x v="1327"/>
    <x v="125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8"/>
    <s v="photobooks"/>
    <x v="1328"/>
    <x v="125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8"/>
    <s v="photobooks"/>
    <x v="1329"/>
    <x v="1255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8"/>
    <s v="photobooks"/>
    <x v="1330"/>
    <x v="125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8"/>
    <s v="photobooks"/>
    <x v="1331"/>
    <x v="1257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8"/>
    <s v="photobooks"/>
    <x v="1332"/>
    <x v="1258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8"/>
    <s v="photobooks"/>
    <x v="1333"/>
    <x v="125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8"/>
    <s v="photobooks"/>
    <x v="1334"/>
    <x v="126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8"/>
    <s v="photobooks"/>
    <x v="1335"/>
    <x v="1261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8"/>
    <s v="photobooks"/>
    <x v="1336"/>
    <x v="126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8"/>
    <s v="photobooks"/>
    <x v="1277"/>
    <x v="126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8"/>
    <s v="photobooks"/>
    <x v="1337"/>
    <x v="1264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8"/>
    <s v="photobooks"/>
    <x v="43"/>
    <x v="507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8"/>
    <s v="photobooks"/>
    <x v="1338"/>
    <x v="1265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8"/>
    <s v="photobooks"/>
    <x v="1339"/>
    <x v="126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8"/>
    <s v="photobooks"/>
    <x v="1340"/>
    <x v="1267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8"/>
    <s v="photobooks"/>
    <x v="15"/>
    <x v="126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8"/>
    <s v="photobooks"/>
    <x v="1341"/>
    <x v="1269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8"/>
    <s v="photobooks"/>
    <x v="1342"/>
    <x v="127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8"/>
    <s v="photobooks"/>
    <x v="1343"/>
    <x v="1271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8"/>
    <s v="photobooks"/>
    <x v="1344"/>
    <x v="127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8"/>
    <s v="photobooks"/>
    <x v="1345"/>
    <x v="127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8"/>
    <s v="photobooks"/>
    <x v="1346"/>
    <x v="1274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8"/>
    <s v="photobooks"/>
    <x v="109"/>
    <x v="121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8"/>
    <s v="photobooks"/>
    <x v="1347"/>
    <x v="1275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8"/>
    <s v="photobooks"/>
    <x v="1348"/>
    <x v="1276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8"/>
    <s v="photobooks"/>
    <x v="1349"/>
    <x v="1277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8"/>
    <s v="photobooks"/>
    <x v="1350"/>
    <x v="456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8"/>
    <s v="photobooks"/>
    <x v="1351"/>
    <x v="1278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8"/>
    <s v="photobooks"/>
    <x v="1352"/>
    <x v="1279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8"/>
    <s v="photobooks"/>
    <x v="1353"/>
    <x v="128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8"/>
    <s v="photobooks"/>
    <x v="768"/>
    <x v="128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8"/>
    <s v="photobooks"/>
    <x v="1354"/>
    <x v="1282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8"/>
    <s v="photobooks"/>
    <x v="1355"/>
    <x v="3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8"/>
    <s v="photobooks"/>
    <x v="1356"/>
    <x v="1283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8"/>
    <s v="photobooks"/>
    <x v="1357"/>
    <x v="1284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8"/>
    <s v="photobooks"/>
    <x v="1358"/>
    <x v="1285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8"/>
    <s v="photobooks"/>
    <x v="1359"/>
    <x v="1286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8"/>
    <s v="photobooks"/>
    <x v="1360"/>
    <x v="128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8"/>
    <s v="photobooks"/>
    <x v="1361"/>
    <x v="1288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8"/>
    <s v="photobooks"/>
    <x v="1362"/>
    <x v="128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8"/>
    <s v="photobooks"/>
    <x v="1363"/>
    <x v="129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8"/>
    <s v="photobooks"/>
    <x v="1364"/>
    <x v="1291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8"/>
    <s v="photobooks"/>
    <x v="1365"/>
    <x v="1292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8"/>
    <s v="photobooks"/>
    <x v="1366"/>
    <x v="1293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8"/>
    <s v="photobooks"/>
    <x v="1367"/>
    <x v="109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8"/>
    <s v="photobooks"/>
    <x v="724"/>
    <x v="119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8"/>
    <s v="photobooks"/>
    <x v="1368"/>
    <x v="1294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8"/>
    <s v="photobooks"/>
    <x v="1369"/>
    <x v="129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8"/>
    <s v="photobooks"/>
    <x v="1370"/>
    <x v="1296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"/>
    <s v="photobooks"/>
    <x v="843"/>
    <x v="135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8"/>
    <s v="photobooks"/>
    <x v="1371"/>
    <x v="1297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8"/>
    <s v="photobooks"/>
    <x v="1372"/>
    <x v="129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8"/>
    <s v="photobooks"/>
    <x v="1373"/>
    <x v="129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8"/>
    <s v="photobooks"/>
    <x v="697"/>
    <x v="130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8"/>
    <s v="photobooks"/>
    <x v="1374"/>
    <x v="1301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8"/>
    <s v="photobooks"/>
    <x v="1375"/>
    <x v="130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8"/>
    <s v="photobooks"/>
    <x v="1376"/>
    <x v="1303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8"/>
    <s v="photobooks"/>
    <x v="1377"/>
    <x v="1304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8"/>
    <s v="photobooks"/>
    <x v="1378"/>
    <x v="1305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8"/>
    <s v="photobooks"/>
    <x v="1379"/>
    <x v="130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8"/>
    <s v="photobooks"/>
    <x v="1380"/>
    <x v="1307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8"/>
    <s v="photobooks"/>
    <x v="1381"/>
    <x v="1308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8"/>
    <s v="photobooks"/>
    <x v="1382"/>
    <x v="1309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8"/>
    <s v="photobooks"/>
    <x v="1383"/>
    <x v="131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8"/>
    <s v="photobooks"/>
    <x v="1384"/>
    <x v="131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8"/>
    <s v="photobooks"/>
    <x v="1385"/>
    <x v="131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8"/>
    <s v="photobooks"/>
    <x v="422"/>
    <x v="507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8"/>
    <s v="photobooks"/>
    <x v="1386"/>
    <x v="131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8"/>
    <s v="photobooks"/>
    <x v="1387"/>
    <x v="1314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8"/>
    <s v="photobooks"/>
    <x v="109"/>
    <x v="121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8"/>
    <s v="photobooks"/>
    <x v="1388"/>
    <x v="1315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8"/>
    <s v="photobooks"/>
    <x v="109"/>
    <x v="121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8"/>
    <s v="photobooks"/>
    <x v="1389"/>
    <x v="131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8"/>
    <s v="photobooks"/>
    <x v="1390"/>
    <x v="1317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8"/>
    <s v="photobooks"/>
    <x v="109"/>
    <x v="121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8"/>
    <s v="photobooks"/>
    <x v="1391"/>
    <x v="1318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8"/>
    <s v="photobooks"/>
    <x v="1392"/>
    <x v="1319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4"/>
    <s v="rock"/>
    <x v="1393"/>
    <x v="132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4"/>
    <s v="rock"/>
    <x v="31"/>
    <x v="5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4"/>
    <s v="rock"/>
    <x v="1394"/>
    <x v="132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4"/>
    <s v="rock"/>
    <x v="1395"/>
    <x v="1322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4"/>
    <s v="rock"/>
    <x v="1396"/>
    <x v="1323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4"/>
    <s v="rock"/>
    <x v="50"/>
    <x v="132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4"/>
    <s v="rock"/>
    <x v="1397"/>
    <x v="1325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4"/>
    <s v="rock"/>
    <x v="1398"/>
    <x v="1326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4"/>
    <s v="rock"/>
    <x v="1399"/>
    <x v="132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4"/>
    <s v="rock"/>
    <x v="1400"/>
    <x v="1328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4"/>
    <s v="rock"/>
    <x v="288"/>
    <x v="1329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4"/>
    <s v="rock"/>
    <x v="1401"/>
    <x v="384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4"/>
    <s v="rock"/>
    <x v="1402"/>
    <x v="84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4"/>
    <s v="rock"/>
    <x v="1403"/>
    <x v="133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4"/>
    <s v="rock"/>
    <x v="87"/>
    <x v="133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4"/>
    <s v="rock"/>
    <x v="1404"/>
    <x v="1332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4"/>
    <s v="rock"/>
    <x v="1405"/>
    <x v="133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4"/>
    <s v="rock"/>
    <x v="1406"/>
    <x v="1334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4"/>
    <s v="rock"/>
    <x v="1407"/>
    <x v="1335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4"/>
    <s v="rock"/>
    <x v="1408"/>
    <x v="1336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4"/>
    <s v="rock"/>
    <x v="1409"/>
    <x v="1337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4"/>
    <s v="rock"/>
    <x v="1410"/>
    <x v="1338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4"/>
    <s v="rock"/>
    <x v="1411"/>
    <x v="133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4"/>
    <s v="rock"/>
    <x v="578"/>
    <x v="134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4"/>
    <s v="rock"/>
    <x v="31"/>
    <x v="134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4"/>
    <s v="rock"/>
    <x v="1412"/>
    <x v="1342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4"/>
    <s v="rock"/>
    <x v="1413"/>
    <x v="134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4"/>
    <s v="rock"/>
    <x v="1414"/>
    <x v="134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4"/>
    <s v="rock"/>
    <x v="1415"/>
    <x v="134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4"/>
    <s v="rock"/>
    <x v="1416"/>
    <x v="1346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4"/>
    <s v="rock"/>
    <x v="1417"/>
    <x v="1347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4"/>
    <s v="rock"/>
    <x v="1418"/>
    <x v="1348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4"/>
    <s v="rock"/>
    <x v="1419"/>
    <x v="1349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4"/>
    <s v="rock"/>
    <x v="1420"/>
    <x v="135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4"/>
    <s v="rock"/>
    <x v="1421"/>
    <x v="135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4"/>
    <s v="rock"/>
    <x v="982"/>
    <x v="1352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4"/>
    <s v="rock"/>
    <x v="31"/>
    <x v="135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4"/>
    <s v="rock"/>
    <x v="1422"/>
    <x v="1354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4"/>
    <s v="rock"/>
    <x v="1423"/>
    <x v="135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4"/>
    <s v="rock"/>
    <x v="1424"/>
    <x v="1356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6"/>
    <s v="mobile games"/>
    <x v="109"/>
    <x v="12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6"/>
    <s v="mobile games"/>
    <x v="1425"/>
    <x v="1357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6"/>
    <s v="mobile games"/>
    <x v="177"/>
    <x v="144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6"/>
    <s v="mobile games"/>
    <x v="1426"/>
    <x v="135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6"/>
    <s v="mobile games"/>
    <x v="1427"/>
    <x v="453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"/>
    <s v="mobile games"/>
    <x v="724"/>
    <x v="372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6"/>
    <s v="mobile games"/>
    <x v="833"/>
    <x v="119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"/>
    <s v="mobile games"/>
    <x v="1428"/>
    <x v="13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6"/>
    <s v="mobile games"/>
    <x v="109"/>
    <x v="121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6"/>
    <s v="mobile games"/>
    <x v="1429"/>
    <x v="136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6"/>
    <s v="mobile games"/>
    <x v="1430"/>
    <x v="136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"/>
    <s v="mobile games"/>
    <x v="550"/>
    <x v="1362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6"/>
    <s v="mobile games"/>
    <x v="871"/>
    <x v="66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6"/>
    <s v="mobile games"/>
    <x v="1431"/>
    <x v="31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"/>
    <s v="mobile games"/>
    <x v="872"/>
    <x v="1363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6"/>
    <s v="mobile games"/>
    <x v="109"/>
    <x v="121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6"/>
    <s v="mobile games"/>
    <x v="109"/>
    <x v="121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6"/>
    <s v="mobile games"/>
    <x v="109"/>
    <x v="121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6"/>
    <s v="mobile games"/>
    <x v="154"/>
    <x v="366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"/>
    <s v="mobile games"/>
    <x v="1432"/>
    <x v="1364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4"/>
    <s v="indie rock"/>
    <x v="1433"/>
    <x v="1365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4"/>
    <s v="indie rock"/>
    <x v="1434"/>
    <x v="1366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4"/>
    <s v="indie rock"/>
    <x v="1435"/>
    <x v="1367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4"/>
    <s v="indie rock"/>
    <x v="1436"/>
    <x v="1368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4"/>
    <s v="indie rock"/>
    <x v="1437"/>
    <x v="13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4"/>
    <s v="indie rock"/>
    <x v="1438"/>
    <x v="137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4"/>
    <s v="indie rock"/>
    <x v="1439"/>
    <x v="137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4"/>
    <s v="indie rock"/>
    <x v="1440"/>
    <x v="1372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4"/>
    <s v="indie rock"/>
    <x v="15"/>
    <x v="137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4"/>
    <s v="indie rock"/>
    <x v="1441"/>
    <x v="137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4"/>
    <s v="indie rock"/>
    <x v="1442"/>
    <x v="1375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4"/>
    <s v="indie rock"/>
    <x v="1443"/>
    <x v="137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4"/>
    <s v="indie rock"/>
    <x v="87"/>
    <x v="1377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"/>
    <s v="indie rock"/>
    <x v="1444"/>
    <x v="1378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4"/>
    <s v="indie rock"/>
    <x v="1445"/>
    <x v="1379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4"/>
    <s v="indie rock"/>
    <x v="1446"/>
    <x v="138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4"/>
    <s v="indie rock"/>
    <x v="1447"/>
    <x v="1381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4"/>
    <s v="indie rock"/>
    <x v="1448"/>
    <x v="1382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4"/>
    <s v="indie rock"/>
    <x v="25"/>
    <x v="138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4"/>
    <s v="indie rock"/>
    <x v="1449"/>
    <x v="138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2"/>
    <s v="gadgets"/>
    <x v="1450"/>
    <x v="1385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2"/>
    <s v="gadgets"/>
    <x v="444"/>
    <x v="143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2"/>
    <s v="gadgets"/>
    <x v="1451"/>
    <x v="138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2"/>
    <s v="gadgets"/>
    <x v="370"/>
    <x v="384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2"/>
    <s v="gadgets"/>
    <x v="1452"/>
    <x v="68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2"/>
    <s v="gadgets"/>
    <x v="1453"/>
    <x v="1387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2"/>
    <s v="gadgets"/>
    <x v="1454"/>
    <x v="124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2"/>
    <s v="gadgets"/>
    <x v="1455"/>
    <x v="138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2"/>
    <s v="gadgets"/>
    <x v="1456"/>
    <x v="138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2"/>
    <s v="gadgets"/>
    <x v="1457"/>
    <x v="139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2"/>
    <s v="gadgets"/>
    <x v="1458"/>
    <x v="11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2"/>
    <s v="gadgets"/>
    <x v="1459"/>
    <x v="139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2"/>
    <s v="gadgets"/>
    <x v="1460"/>
    <x v="139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2"/>
    <s v="gadgets"/>
    <x v="1461"/>
    <x v="18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2"/>
    <s v="gadgets"/>
    <x v="1462"/>
    <x v="45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2"/>
    <s v="gadgets"/>
    <x v="872"/>
    <x v="1363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"/>
    <s v="gadgets"/>
    <x v="1463"/>
    <x v="13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2"/>
    <s v="gadgets"/>
    <x v="1464"/>
    <x v="684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2"/>
    <s v="gadgets"/>
    <x v="1465"/>
    <x v="1394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2"/>
    <s v="gadgets"/>
    <x v="1466"/>
    <x v="1395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4"/>
    <s v="indie rock"/>
    <x v="346"/>
    <x v="1237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4"/>
    <s v="indie rock"/>
    <x v="1467"/>
    <x v="139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4"/>
    <s v="indie rock"/>
    <x v="1468"/>
    <x v="1397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4"/>
    <s v="indie rock"/>
    <x v="316"/>
    <x v="1398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4"/>
    <s v="indie rock"/>
    <x v="1469"/>
    <x v="1399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4"/>
    <s v="indie rock"/>
    <x v="1470"/>
    <x v="140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4"/>
    <s v="indie rock"/>
    <x v="101"/>
    <x v="1401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4"/>
    <s v="indie rock"/>
    <x v="1471"/>
    <x v="1402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4"/>
    <s v="indie rock"/>
    <x v="1472"/>
    <x v="1403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4"/>
    <s v="indie rock"/>
    <x v="74"/>
    <x v="140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4"/>
    <s v="indie rock"/>
    <x v="1473"/>
    <x v="140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4"/>
    <s v="indie rock"/>
    <x v="1474"/>
    <x v="140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4"/>
    <s v="indie rock"/>
    <x v="1475"/>
    <x v="140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4"/>
    <s v="indie rock"/>
    <x v="1476"/>
    <x v="1408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4"/>
    <s v="indie rock"/>
    <x v="1477"/>
    <x v="1409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4"/>
    <s v="indie rock"/>
    <x v="1478"/>
    <x v="141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4"/>
    <s v="indie rock"/>
    <x v="1479"/>
    <x v="1411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4"/>
    <s v="indie rock"/>
    <x v="1480"/>
    <x v="1412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4"/>
    <s v="indie rock"/>
    <x v="1076"/>
    <x v="1413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4"/>
    <s v="indie rock"/>
    <x v="1481"/>
    <x v="14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2"/>
    <s v="hardware"/>
    <x v="1482"/>
    <x v="1415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2"/>
    <s v="hardware"/>
    <x v="1483"/>
    <x v="141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"/>
    <s v="hardware"/>
    <x v="1484"/>
    <x v="1417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"/>
    <s v="hardware"/>
    <x v="1485"/>
    <x v="141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"/>
    <s v="hardware"/>
    <x v="1486"/>
    <x v="141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2"/>
    <s v="hardware"/>
    <x v="1487"/>
    <x v="142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2"/>
    <s v="hardware"/>
    <x v="1488"/>
    <x v="142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"/>
    <s v="hardware"/>
    <x v="1489"/>
    <x v="142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2"/>
    <s v="hardware"/>
    <x v="1490"/>
    <x v="142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"/>
    <s v="hardware"/>
    <x v="1491"/>
    <x v="1424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2"/>
    <s v="hardware"/>
    <x v="1492"/>
    <x v="1425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2"/>
    <s v="hardware"/>
    <x v="1493"/>
    <x v="142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"/>
    <s v="hardware"/>
    <x v="1494"/>
    <x v="1427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"/>
    <s v="hardware"/>
    <x v="1495"/>
    <x v="1428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"/>
    <s v="hardware"/>
    <x v="1496"/>
    <x v="142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"/>
    <s v="hardware"/>
    <x v="1497"/>
    <x v="14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"/>
    <s v="hardware"/>
    <x v="1498"/>
    <x v="143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"/>
    <s v="hardware"/>
    <x v="1499"/>
    <x v="1432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2"/>
    <s v="hardware"/>
    <x v="1500"/>
    <x v="143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2"/>
    <s v="hardware"/>
    <x v="1501"/>
    <x v="1434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"/>
    <s v="hardware"/>
    <x v="1502"/>
    <x v="143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"/>
    <s v="hardware"/>
    <x v="1503"/>
    <x v="143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2"/>
    <s v="hardware"/>
    <x v="1504"/>
    <x v="1437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"/>
    <s v="hardware"/>
    <x v="1505"/>
    <x v="1438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"/>
    <s v="hardware"/>
    <x v="1506"/>
    <x v="1439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2"/>
    <s v="hardware"/>
    <x v="1507"/>
    <x v="144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"/>
    <s v="hardware"/>
    <x v="1508"/>
    <x v="144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"/>
    <s v="hardware"/>
    <x v="1509"/>
    <x v="144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"/>
    <s v="hardware"/>
    <x v="1510"/>
    <x v="1443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"/>
    <s v="hardware"/>
    <x v="1511"/>
    <x v="144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"/>
    <s v="hardware"/>
    <x v="1512"/>
    <x v="1445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"/>
    <s v="hardware"/>
    <x v="1513"/>
    <x v="144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"/>
    <s v="hardware"/>
    <x v="1514"/>
    <x v="144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"/>
    <s v="hardware"/>
    <x v="1515"/>
    <x v="1448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"/>
    <s v="hardware"/>
    <x v="1516"/>
    <x v="144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"/>
    <s v="hardware"/>
    <x v="1517"/>
    <x v="145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"/>
    <s v="hardware"/>
    <x v="1518"/>
    <x v="145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"/>
    <s v="hardware"/>
    <x v="1519"/>
    <x v="1452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2"/>
    <s v="hardware"/>
    <x v="1520"/>
    <x v="145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"/>
    <s v="hardware"/>
    <x v="1521"/>
    <x v="1454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8"/>
    <s v="people"/>
    <x v="1522"/>
    <x v="145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8"/>
    <s v="people"/>
    <x v="109"/>
    <x v="12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8"/>
    <s v="people"/>
    <x v="1523"/>
    <x v="1456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8"/>
    <s v="people"/>
    <x v="1524"/>
    <x v="145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8"/>
    <s v="people"/>
    <x v="1525"/>
    <x v="80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"/>
    <s v="people"/>
    <x v="833"/>
    <x v="120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8"/>
    <s v="people"/>
    <x v="1526"/>
    <x v="1458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8"/>
    <s v="people"/>
    <x v="151"/>
    <x v="384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8"/>
    <s v="people"/>
    <x v="460"/>
    <x v="73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8"/>
    <s v="people"/>
    <x v="1527"/>
    <x v="1459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8"/>
    <s v="people"/>
    <x v="1528"/>
    <x v="146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8"/>
    <s v="people"/>
    <x v="1529"/>
    <x v="12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8"/>
    <s v="people"/>
    <x v="109"/>
    <x v="12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8"/>
    <s v="people"/>
    <x v="109"/>
    <x v="12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8"/>
    <s v="people"/>
    <x v="1530"/>
    <x v="43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8"/>
    <s v="people"/>
    <x v="109"/>
    <x v="12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8"/>
    <s v="people"/>
    <x v="109"/>
    <x v="12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8"/>
    <s v="people"/>
    <x v="1531"/>
    <x v="146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8"/>
    <s v="people"/>
    <x v="1532"/>
    <x v="146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"/>
    <s v="people"/>
    <x v="856"/>
    <x v="384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"/>
    <s v="hardware"/>
    <x v="1533"/>
    <x v="1463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"/>
    <s v="hardware"/>
    <x v="1534"/>
    <x v="1464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"/>
    <s v="hardware"/>
    <x v="1535"/>
    <x v="1465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"/>
    <s v="hardware"/>
    <x v="1536"/>
    <x v="146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2"/>
    <s v="hardware"/>
    <x v="1537"/>
    <x v="1467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"/>
    <s v="hardware"/>
    <x v="1538"/>
    <x v="146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2"/>
    <s v="hardware"/>
    <x v="1539"/>
    <x v="1469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2"/>
    <s v="hardware"/>
    <x v="1540"/>
    <x v="147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2"/>
    <s v="hardware"/>
    <x v="1541"/>
    <x v="1471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"/>
    <s v="hardware"/>
    <x v="1542"/>
    <x v="147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"/>
    <s v="hardware"/>
    <x v="1543"/>
    <x v="1473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"/>
    <s v="hardware"/>
    <x v="1544"/>
    <x v="1474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"/>
    <s v="hardware"/>
    <x v="1545"/>
    <x v="1475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"/>
    <s v="hardware"/>
    <x v="1546"/>
    <x v="147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2"/>
    <s v="hardware"/>
    <x v="1547"/>
    <x v="1477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"/>
    <s v="hardware"/>
    <x v="1548"/>
    <x v="147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2"/>
    <s v="hardware"/>
    <x v="1549"/>
    <x v="147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"/>
    <s v="hardware"/>
    <x v="1550"/>
    <x v="148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"/>
    <s v="hardware"/>
    <x v="1551"/>
    <x v="148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"/>
    <s v="hardware"/>
    <x v="1552"/>
    <x v="148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"/>
    <s v="hardware"/>
    <x v="1553"/>
    <x v="148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2"/>
    <s v="hardware"/>
    <x v="1554"/>
    <x v="148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2"/>
    <s v="hardware"/>
    <x v="1555"/>
    <x v="1485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"/>
    <s v="hardware"/>
    <x v="1556"/>
    <x v="148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"/>
    <s v="hardware"/>
    <x v="1557"/>
    <x v="1487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2"/>
    <s v="hardware"/>
    <x v="1558"/>
    <x v="1488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"/>
    <s v="hardware"/>
    <x v="1559"/>
    <x v="1489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2"/>
    <s v="hardware"/>
    <x v="1560"/>
    <x v="149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"/>
    <s v="hardware"/>
    <x v="1561"/>
    <x v="149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"/>
    <s v="hardware"/>
    <x v="1562"/>
    <x v="1492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"/>
    <s v="hardware"/>
    <x v="1563"/>
    <x v="149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"/>
    <s v="hardware"/>
    <x v="1564"/>
    <x v="149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2"/>
    <s v="hardware"/>
    <x v="1565"/>
    <x v="1495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"/>
    <s v="hardware"/>
    <x v="1566"/>
    <x v="149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2"/>
    <s v="hardware"/>
    <x v="1567"/>
    <x v="1497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2"/>
    <s v="hardware"/>
    <x v="1568"/>
    <x v="149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2"/>
    <s v="hardware"/>
    <x v="1569"/>
    <x v="1499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"/>
    <s v="hardware"/>
    <x v="1570"/>
    <x v="150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2"/>
    <s v="hardware"/>
    <x v="1571"/>
    <x v="1501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"/>
    <s v="hardware"/>
    <x v="1572"/>
    <x v="1502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2"/>
    <s v="hardware"/>
    <x v="1573"/>
    <x v="150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2"/>
    <s v="hardware"/>
    <x v="1574"/>
    <x v="150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"/>
    <s v="hardware"/>
    <x v="1575"/>
    <x v="1505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"/>
    <s v="hardware"/>
    <x v="1576"/>
    <x v="150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"/>
    <s v="hardware"/>
    <x v="1577"/>
    <x v="1507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2"/>
    <s v="hardware"/>
    <x v="1578"/>
    <x v="1508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2"/>
    <s v="hardware"/>
    <x v="1579"/>
    <x v="1509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2"/>
    <s v="hardware"/>
    <x v="1580"/>
    <x v="151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"/>
    <s v="hardware"/>
    <x v="1581"/>
    <x v="151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"/>
    <s v="hardware"/>
    <x v="1582"/>
    <x v="1512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"/>
    <s v="hardware"/>
    <x v="1583"/>
    <x v="151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"/>
    <s v="hardware"/>
    <x v="1584"/>
    <x v="1514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2"/>
    <s v="hardware"/>
    <x v="1585"/>
    <x v="1515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2"/>
    <s v="hardware"/>
    <x v="1586"/>
    <x v="151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"/>
    <s v="hardware"/>
    <x v="1587"/>
    <x v="151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2"/>
    <s v="hardware"/>
    <x v="1588"/>
    <x v="1518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2"/>
    <s v="hardware"/>
    <x v="1589"/>
    <x v="1519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"/>
    <s v="hardware"/>
    <x v="1590"/>
    <x v="152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2"/>
    <s v="hardware"/>
    <x v="1591"/>
    <x v="152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"/>
    <s v="hardware"/>
    <x v="1592"/>
    <x v="1522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"/>
    <s v="hardware"/>
    <x v="1593"/>
    <x v="1523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2"/>
    <s v="hardware"/>
    <x v="1594"/>
    <x v="1524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2"/>
    <s v="hardware"/>
    <x v="1595"/>
    <x v="1525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2"/>
    <s v="hardware"/>
    <x v="1596"/>
    <x v="152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2"/>
    <s v="hardware"/>
    <x v="1597"/>
    <x v="1527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2"/>
    <s v="hardware"/>
    <x v="1598"/>
    <x v="1528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2"/>
    <s v="hardware"/>
    <x v="1599"/>
    <x v="1529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s v="hardware"/>
    <x v="1600"/>
    <x v="15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2"/>
    <s v="hardware"/>
    <x v="1601"/>
    <x v="15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"/>
    <s v="hardware"/>
    <x v="1602"/>
    <x v="153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"/>
    <s v="hardware"/>
    <x v="1603"/>
    <x v="1533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2"/>
    <s v="hardware"/>
    <x v="1604"/>
    <x v="1534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2"/>
    <s v="hardware"/>
    <x v="1605"/>
    <x v="1535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2"/>
    <s v="hardware"/>
    <x v="78"/>
    <x v="153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"/>
    <s v="hardware"/>
    <x v="1606"/>
    <x v="153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"/>
    <s v="hardware"/>
    <x v="1607"/>
    <x v="1538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2"/>
    <s v="hardware"/>
    <x v="1608"/>
    <x v="1539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"/>
    <s v="hardware"/>
    <x v="1609"/>
    <x v="154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"/>
    <s v="hardware"/>
    <x v="1610"/>
    <x v="154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"/>
    <s v="hardware"/>
    <x v="1611"/>
    <x v="154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"/>
    <s v="indie rock"/>
    <x v="1612"/>
    <x v="1543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4"/>
    <s v="indie rock"/>
    <x v="1613"/>
    <x v="154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"/>
    <s v="indie rock"/>
    <x v="1614"/>
    <x v="447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4"/>
    <s v="indie rock"/>
    <x v="1002"/>
    <x v="1545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4"/>
    <s v="indie rock"/>
    <x v="1615"/>
    <x v="1546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4"/>
    <s v="indie rock"/>
    <x v="1616"/>
    <x v="1547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4"/>
    <s v="indie rock"/>
    <x v="1617"/>
    <x v="1548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4"/>
    <s v="indie rock"/>
    <x v="1618"/>
    <x v="1549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4"/>
    <s v="indie rock"/>
    <x v="1619"/>
    <x v="155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"/>
    <s v="indie rock"/>
    <x v="1620"/>
    <x v="155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4"/>
    <s v="indie rock"/>
    <x v="1621"/>
    <x v="1552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4"/>
    <s v="indie rock"/>
    <x v="1622"/>
    <x v="155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4"/>
    <s v="indie rock"/>
    <x v="95"/>
    <x v="155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4"/>
    <s v="indie rock"/>
    <x v="1623"/>
    <x v="155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4"/>
    <s v="indie rock"/>
    <x v="31"/>
    <x v="38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4"/>
    <s v="indie rock"/>
    <x v="658"/>
    <x v="155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4"/>
    <s v="indie rock"/>
    <x v="31"/>
    <x v="155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4"/>
    <s v="indie rock"/>
    <x v="1415"/>
    <x v="1558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4"/>
    <s v="indie rock"/>
    <x v="1624"/>
    <x v="1559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4"/>
    <s v="indie rock"/>
    <x v="1625"/>
    <x v="156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"/>
    <s v="indie rock"/>
    <x v="1626"/>
    <x v="156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4"/>
    <s v="indie rock"/>
    <x v="1627"/>
    <x v="1562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4"/>
    <s v="indie rock"/>
    <x v="1628"/>
    <x v="156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4"/>
    <s v="indie rock"/>
    <x v="1629"/>
    <x v="13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4"/>
    <s v="indie rock"/>
    <x v="1630"/>
    <x v="156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4"/>
    <s v="indie rock"/>
    <x v="1631"/>
    <x v="156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4"/>
    <s v="indie rock"/>
    <x v="1632"/>
    <x v="156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4"/>
    <s v="indie rock"/>
    <x v="1633"/>
    <x v="156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4"/>
    <s v="indie rock"/>
    <x v="1634"/>
    <x v="1568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4"/>
    <s v="indie rock"/>
    <x v="28"/>
    <x v="1569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4"/>
    <s v="indie rock"/>
    <x v="1635"/>
    <x v="157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4"/>
    <s v="indie rock"/>
    <x v="31"/>
    <x v="5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4"/>
    <s v="indie rock"/>
    <x v="1636"/>
    <x v="157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4"/>
    <s v="indie rock"/>
    <x v="1637"/>
    <x v="1572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4"/>
    <s v="indie rock"/>
    <x v="1638"/>
    <x v="157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4"/>
    <s v="indie rock"/>
    <x v="1639"/>
    <x v="157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4"/>
    <s v="indie rock"/>
    <x v="1640"/>
    <x v="1575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4"/>
    <s v="indie rock"/>
    <x v="1641"/>
    <x v="157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4"/>
    <s v="indie rock"/>
    <x v="1266"/>
    <x v="1577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4"/>
    <s v="indie rock"/>
    <x v="1642"/>
    <x v="1578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"/>
    <s v="video games"/>
    <x v="1643"/>
    <x v="1579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6"/>
    <s v="video games"/>
    <x v="1644"/>
    <x v="158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6"/>
    <s v="video games"/>
    <x v="709"/>
    <x v="119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6"/>
    <s v="video games"/>
    <x v="1645"/>
    <x v="1581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"/>
    <s v="video games"/>
    <x v="1646"/>
    <x v="158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6"/>
    <s v="video games"/>
    <x v="833"/>
    <x v="144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6"/>
    <s v="video games"/>
    <x v="1647"/>
    <x v="158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6"/>
    <s v="video games"/>
    <x v="874"/>
    <x v="384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6"/>
    <s v="video games"/>
    <x v="1648"/>
    <x v="1584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6"/>
    <s v="video games"/>
    <x v="1649"/>
    <x v="1241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"/>
    <s v="video games"/>
    <x v="152"/>
    <x v="158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6"/>
    <s v="video games"/>
    <x v="1650"/>
    <x v="158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6"/>
    <s v="video games"/>
    <x v="1462"/>
    <x v="158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6"/>
    <s v="video games"/>
    <x v="1651"/>
    <x v="1588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6"/>
    <s v="video games"/>
    <x v="1652"/>
    <x v="1589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6"/>
    <s v="video games"/>
    <x v="1653"/>
    <x v="159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6"/>
    <s v="video games"/>
    <x v="1654"/>
    <x v="1591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6"/>
    <s v="video games"/>
    <x v="1655"/>
    <x v="1592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"/>
    <s v="video games"/>
    <x v="1656"/>
    <x v="1593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6"/>
    <s v="video games"/>
    <x v="1657"/>
    <x v="1594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6"/>
    <s v="video games"/>
    <x v="109"/>
    <x v="12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6"/>
    <s v="video games"/>
    <x v="1658"/>
    <x v="1595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6"/>
    <s v="video games"/>
    <x v="1659"/>
    <x v="834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6"/>
    <s v="video games"/>
    <x v="1660"/>
    <x v="159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6"/>
    <s v="video games"/>
    <x v="1661"/>
    <x v="159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6"/>
    <s v="video games"/>
    <x v="459"/>
    <x v="120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"/>
    <s v="video games"/>
    <x v="1662"/>
    <x v="159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6"/>
    <s v="video games"/>
    <x v="172"/>
    <x v="12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6"/>
    <s v="video games"/>
    <x v="109"/>
    <x v="121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6"/>
    <s v="video games"/>
    <x v="1663"/>
    <x v="1599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6"/>
    <s v="video games"/>
    <x v="1664"/>
    <x v="1584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6"/>
    <s v="video games"/>
    <x v="874"/>
    <x v="38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6"/>
    <s v="video games"/>
    <x v="1665"/>
    <x v="439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"/>
    <s v="video games"/>
    <x v="417"/>
    <x v="12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6"/>
    <s v="video games"/>
    <x v="1666"/>
    <x v="1581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6"/>
    <s v="video games"/>
    <x v="1667"/>
    <x v="1600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6"/>
    <s v="video games"/>
    <x v="1668"/>
    <x v="1601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6"/>
    <s v="video games"/>
    <x v="1669"/>
    <x v="160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"/>
    <s v="video games"/>
    <x v="1670"/>
    <x v="3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"/>
    <s v="video games"/>
    <x v="1671"/>
    <x v="1603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4"/>
    <s v="rock"/>
    <x v="1672"/>
    <x v="160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4"/>
    <s v="rock"/>
    <x v="1146"/>
    <x v="1605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4"/>
    <s v="rock"/>
    <x v="1673"/>
    <x v="1606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4"/>
    <s v="rock"/>
    <x v="1674"/>
    <x v="1607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4"/>
    <s v="rock"/>
    <x v="1675"/>
    <x v="1608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4"/>
    <s v="rock"/>
    <x v="1676"/>
    <x v="1609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"/>
    <s v="rock"/>
    <x v="43"/>
    <x v="38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4"/>
    <s v="rock"/>
    <x v="1677"/>
    <x v="161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4"/>
    <s v="rock"/>
    <x v="31"/>
    <x v="16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4"/>
    <s v="rock"/>
    <x v="1678"/>
    <x v="161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4"/>
    <s v="rock"/>
    <x v="1679"/>
    <x v="1613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4"/>
    <s v="rock"/>
    <x v="31"/>
    <x v="926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4"/>
    <s v="rock"/>
    <x v="1680"/>
    <x v="161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4"/>
    <s v="rock"/>
    <x v="1681"/>
    <x v="1615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4"/>
    <s v="rock"/>
    <x v="1682"/>
    <x v="1616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4"/>
    <s v="rock"/>
    <x v="1683"/>
    <x v="1617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4"/>
    <s v="rock"/>
    <x v="1684"/>
    <x v="1618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4"/>
    <s v="rock"/>
    <x v="1675"/>
    <x v="1619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4"/>
    <s v="rock"/>
    <x v="1685"/>
    <x v="162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4"/>
    <s v="rock"/>
    <x v="1686"/>
    <x v="162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6"/>
    <s v="tabletop games"/>
    <x v="1687"/>
    <x v="162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6"/>
    <s v="tabletop games"/>
    <x v="1688"/>
    <x v="162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6"/>
    <s v="tabletop games"/>
    <x v="1689"/>
    <x v="1624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6"/>
    <s v="tabletop games"/>
    <x v="1690"/>
    <x v="162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6"/>
    <s v="tabletop games"/>
    <x v="1691"/>
    <x v="1626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6"/>
    <s v="tabletop games"/>
    <x v="1692"/>
    <x v="1627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6"/>
    <s v="tabletop games"/>
    <x v="1693"/>
    <x v="1628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6"/>
    <s v="tabletop games"/>
    <x v="1694"/>
    <x v="1629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6"/>
    <s v="tabletop games"/>
    <x v="1695"/>
    <x v="163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6"/>
    <s v="tabletop games"/>
    <x v="1696"/>
    <x v="1631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6"/>
    <s v="tabletop games"/>
    <x v="1697"/>
    <x v="16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6"/>
    <s v="tabletop games"/>
    <x v="1698"/>
    <x v="16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6"/>
    <s v="tabletop games"/>
    <x v="1699"/>
    <x v="1634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6"/>
    <s v="tabletop games"/>
    <x v="1700"/>
    <x v="1635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6"/>
    <s v="tabletop games"/>
    <x v="1187"/>
    <x v="1636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6"/>
    <s v="tabletop games"/>
    <x v="1701"/>
    <x v="1637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6"/>
    <s v="tabletop games"/>
    <x v="1702"/>
    <x v="1638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6"/>
    <s v="tabletop games"/>
    <x v="1703"/>
    <x v="1639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6"/>
    <s v="tabletop games"/>
    <x v="1704"/>
    <x v="164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6"/>
    <s v="tabletop games"/>
    <x v="1705"/>
    <x v="164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4"/>
    <s v="electronic music"/>
    <x v="1706"/>
    <x v="1642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4"/>
    <s v="electronic music"/>
    <x v="1707"/>
    <x v="164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4"/>
    <s v="electronic music"/>
    <x v="1708"/>
    <x v="1644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4"/>
    <s v="electronic music"/>
    <x v="1709"/>
    <x v="164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4"/>
    <s v="electronic music"/>
    <x v="1710"/>
    <x v="131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4"/>
    <s v="electronic music"/>
    <x v="1711"/>
    <x v="1646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4"/>
    <s v="electronic music"/>
    <x v="31"/>
    <x v="1647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4"/>
    <s v="electronic music"/>
    <x v="264"/>
    <x v="1648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4"/>
    <s v="electronic music"/>
    <x v="1712"/>
    <x v="1649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4"/>
    <s v="electronic music"/>
    <x v="1713"/>
    <x v="165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4"/>
    <s v="electronic music"/>
    <x v="1714"/>
    <x v="61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4"/>
    <s v="electronic music"/>
    <x v="1715"/>
    <x v="165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4"/>
    <s v="electronic music"/>
    <x v="1716"/>
    <x v="119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4"/>
    <s v="electronic music"/>
    <x v="1717"/>
    <x v="1652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4"/>
    <s v="electronic music"/>
    <x v="1718"/>
    <x v="1653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4"/>
    <s v="electronic music"/>
    <x v="1719"/>
    <x v="165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4"/>
    <s v="electronic music"/>
    <x v="1720"/>
    <x v="165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s v="electronic music"/>
    <x v="1721"/>
    <x v="1656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4"/>
    <s v="electronic music"/>
    <x v="1240"/>
    <x v="1657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4"/>
    <s v="electronic music"/>
    <x v="1722"/>
    <x v="1658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6"/>
    <s v="tabletop games"/>
    <x v="1723"/>
    <x v="1659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6"/>
    <s v="tabletop games"/>
    <x v="1724"/>
    <x v="166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s v="tabletop games"/>
    <x v="1725"/>
    <x v="166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6"/>
    <s v="tabletop games"/>
    <x v="1726"/>
    <x v="166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6"/>
    <s v="tabletop games"/>
    <x v="1727"/>
    <x v="166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6"/>
    <s v="tabletop games"/>
    <x v="1728"/>
    <x v="166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6"/>
    <s v="tabletop games"/>
    <x v="1729"/>
    <x v="1665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6"/>
    <s v="tabletop games"/>
    <x v="1730"/>
    <x v="166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6"/>
    <s v="tabletop games"/>
    <x v="1731"/>
    <x v="1667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6"/>
    <s v="tabletop games"/>
    <x v="1732"/>
    <x v="1668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6"/>
    <s v="tabletop games"/>
    <x v="1733"/>
    <x v="1669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6"/>
    <s v="tabletop games"/>
    <x v="1734"/>
    <x v="167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6"/>
    <s v="tabletop games"/>
    <x v="1735"/>
    <x v="167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6"/>
    <s v="tabletop games"/>
    <x v="1736"/>
    <x v="167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6"/>
    <s v="tabletop games"/>
    <x v="1737"/>
    <x v="167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6"/>
    <s v="tabletop games"/>
    <x v="1738"/>
    <x v="1674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6"/>
    <s v="tabletop games"/>
    <x v="1739"/>
    <x v="1675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6"/>
    <s v="tabletop games"/>
    <x v="1740"/>
    <x v="167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6"/>
    <s v="tabletop games"/>
    <x v="1741"/>
    <x v="1677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6"/>
    <s v="tabletop games"/>
    <x v="1742"/>
    <x v="1678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6"/>
    <s v="tabletop games"/>
    <x v="1743"/>
    <x v="1679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6"/>
    <s v="tabletop games"/>
    <x v="1744"/>
    <x v="168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6"/>
    <s v="tabletop games"/>
    <x v="1745"/>
    <x v="168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6"/>
    <s v="tabletop games"/>
    <x v="1746"/>
    <x v="168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6"/>
    <s v="tabletop games"/>
    <x v="1747"/>
    <x v="168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6"/>
    <s v="tabletop games"/>
    <x v="1684"/>
    <x v="1684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6"/>
    <s v="tabletop games"/>
    <x v="1748"/>
    <x v="16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6"/>
    <s v="tabletop games"/>
    <x v="1749"/>
    <x v="1686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6"/>
    <s v="tabletop games"/>
    <x v="1750"/>
    <x v="168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6"/>
    <s v="tabletop games"/>
    <x v="1751"/>
    <x v="168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6"/>
    <s v="tabletop games"/>
    <x v="1752"/>
    <x v="168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6"/>
    <s v="tabletop games"/>
    <x v="1753"/>
    <x v="169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6"/>
    <s v="tabletop games"/>
    <x v="1754"/>
    <x v="1691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6"/>
    <s v="tabletop games"/>
    <x v="1755"/>
    <x v="169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6"/>
    <s v="tabletop games"/>
    <x v="1756"/>
    <x v="169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6"/>
    <s v="tabletop games"/>
    <x v="1757"/>
    <x v="1694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6"/>
    <s v="tabletop games"/>
    <x v="1758"/>
    <x v="1695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6"/>
    <s v="tabletop games"/>
    <x v="1759"/>
    <x v="169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6"/>
    <s v="tabletop games"/>
    <x v="1760"/>
    <x v="1697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6"/>
    <s v="tabletop games"/>
    <x v="1761"/>
    <x v="1698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6"/>
    <s v="tabletop games"/>
    <x v="1762"/>
    <x v="1699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6"/>
    <s v="tabletop games"/>
    <x v="1763"/>
    <x v="170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6"/>
    <s v="tabletop games"/>
    <x v="1764"/>
    <x v="1701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6"/>
    <s v="tabletop games"/>
    <x v="1765"/>
    <x v="170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6"/>
    <s v="tabletop games"/>
    <x v="1766"/>
    <x v="170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6"/>
    <s v="tabletop games"/>
    <x v="1767"/>
    <x v="1704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6"/>
    <s v="tabletop games"/>
    <x v="1768"/>
    <x v="1705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6"/>
    <s v="tabletop games"/>
    <x v="946"/>
    <x v="1706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6"/>
    <s v="tabletop games"/>
    <x v="1769"/>
    <x v="1707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6"/>
    <s v="tabletop games"/>
    <x v="1770"/>
    <x v="1708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6"/>
    <s v="tabletop games"/>
    <x v="1771"/>
    <x v="1709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6"/>
    <s v="tabletop games"/>
    <x v="1772"/>
    <x v="171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6"/>
    <s v="tabletop games"/>
    <x v="1773"/>
    <x v="171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6"/>
    <s v="tabletop games"/>
    <x v="1774"/>
    <x v="171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6"/>
    <s v="tabletop games"/>
    <x v="1775"/>
    <x v="171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s v="tabletop games"/>
    <x v="1776"/>
    <x v="171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6"/>
    <s v="tabletop games"/>
    <x v="1777"/>
    <x v="171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6"/>
    <s v="tabletop games"/>
    <x v="1778"/>
    <x v="1716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6"/>
    <s v="tabletop games"/>
    <x v="1779"/>
    <x v="1717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6"/>
    <s v="tabletop games"/>
    <x v="1780"/>
    <x v="1718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4"/>
    <s v="rock"/>
    <x v="1781"/>
    <x v="1719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4"/>
    <s v="rock"/>
    <x v="1782"/>
    <x v="172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4"/>
    <s v="rock"/>
    <x v="1783"/>
    <x v="172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4"/>
    <s v="rock"/>
    <x v="1784"/>
    <x v="172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4"/>
    <s v="rock"/>
    <x v="1785"/>
    <x v="1723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4"/>
    <s v="rock"/>
    <x v="1395"/>
    <x v="172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4"/>
    <s v="rock"/>
    <x v="1786"/>
    <x v="1725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4"/>
    <s v="rock"/>
    <x v="1787"/>
    <x v="1726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4"/>
    <s v="rock"/>
    <x v="202"/>
    <x v="1727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4"/>
    <s v="rock"/>
    <x v="1788"/>
    <x v="172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4"/>
    <s v="rock"/>
    <x v="1789"/>
    <x v="1729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4"/>
    <s v="rock"/>
    <x v="1790"/>
    <x v="173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4"/>
    <s v="rock"/>
    <x v="1791"/>
    <x v="173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4"/>
    <s v="rock"/>
    <x v="1792"/>
    <x v="1732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4"/>
    <s v="rock"/>
    <x v="1410"/>
    <x v="1733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4"/>
    <s v="rock"/>
    <x v="1793"/>
    <x v="1734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4"/>
    <s v="rock"/>
    <x v="1794"/>
    <x v="173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4"/>
    <s v="rock"/>
    <x v="1795"/>
    <x v="1736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4"/>
    <s v="rock"/>
    <x v="1796"/>
    <x v="1737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4"/>
    <s v="rock"/>
    <x v="982"/>
    <x v="1738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4"/>
    <s v="indie rock"/>
    <x v="1797"/>
    <x v="1739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4"/>
    <s v="indie rock"/>
    <x v="1798"/>
    <x v="174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4"/>
    <s v="indie rock"/>
    <x v="1799"/>
    <x v="174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4"/>
    <s v="indie rock"/>
    <x v="1800"/>
    <x v="1742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4"/>
    <s v="indie rock"/>
    <x v="1801"/>
    <x v="174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4"/>
    <s v="indie rock"/>
    <x v="1802"/>
    <x v="174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4"/>
    <s v="indie rock"/>
    <x v="1803"/>
    <x v="174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4"/>
    <s v="indie rock"/>
    <x v="1804"/>
    <x v="1746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4"/>
    <s v="indie rock"/>
    <x v="1805"/>
    <x v="174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4"/>
    <s v="indie rock"/>
    <x v="1806"/>
    <x v="1748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4"/>
    <s v="indie rock"/>
    <x v="1807"/>
    <x v="1749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4"/>
    <s v="indie rock"/>
    <x v="1808"/>
    <x v="175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4"/>
    <s v="indie rock"/>
    <x v="1809"/>
    <x v="175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4"/>
    <s v="indie rock"/>
    <x v="1810"/>
    <x v="1752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4"/>
    <s v="indie rock"/>
    <x v="946"/>
    <x v="175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4"/>
    <s v="indie rock"/>
    <x v="1811"/>
    <x v="175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4"/>
    <s v="indie rock"/>
    <x v="87"/>
    <x v="1755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4"/>
    <s v="indie rock"/>
    <x v="1812"/>
    <x v="1756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4"/>
    <s v="indie rock"/>
    <x v="1813"/>
    <x v="1757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4"/>
    <s v="indie rock"/>
    <x v="1814"/>
    <x v="1758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7"/>
    <s v="small batch"/>
    <x v="1815"/>
    <x v="175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7"/>
    <s v="small batch"/>
    <x v="1816"/>
    <x v="124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7"/>
    <s v="small batch"/>
    <x v="1817"/>
    <x v="18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"/>
    <s v="small batch"/>
    <x v="1818"/>
    <x v="1760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7"/>
    <s v="small batch"/>
    <x v="1819"/>
    <x v="176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7"/>
    <s v="small batch"/>
    <x v="174"/>
    <x v="1762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7"/>
    <s v="small batch"/>
    <x v="1820"/>
    <x v="176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7"/>
    <s v="small batch"/>
    <x v="1821"/>
    <x v="176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7"/>
    <s v="small batch"/>
    <x v="1822"/>
    <x v="1765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7"/>
    <s v="small batch"/>
    <x v="1823"/>
    <x v="1766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7"/>
    <s v="small batch"/>
    <x v="1824"/>
    <x v="176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7"/>
    <s v="small batch"/>
    <x v="1825"/>
    <x v="176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7"/>
    <s v="small batch"/>
    <x v="1826"/>
    <x v="1769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7"/>
    <s v="small batch"/>
    <x v="1827"/>
    <x v="177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7"/>
    <s v="small batch"/>
    <x v="1828"/>
    <x v="1771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7"/>
    <s v="small batch"/>
    <x v="1829"/>
    <x v="1772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7"/>
    <s v="small batch"/>
    <x v="1830"/>
    <x v="177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s v="small batch"/>
    <x v="1831"/>
    <x v="177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7"/>
    <s v="small batch"/>
    <x v="1832"/>
    <x v="1775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7"/>
    <s v="small batch"/>
    <x v="1833"/>
    <x v="177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2"/>
    <s v="web"/>
    <x v="109"/>
    <x v="12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2"/>
    <s v="web"/>
    <x v="109"/>
    <x v="121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2"/>
    <s v="web"/>
    <x v="419"/>
    <x v="468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2"/>
    <s v="web"/>
    <x v="370"/>
    <x v="12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2"/>
    <s v="web"/>
    <x v="109"/>
    <x v="121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2"/>
    <s v="web"/>
    <x v="1834"/>
    <x v="3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2"/>
    <s v="web"/>
    <x v="1835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2"/>
    <s v="web"/>
    <x v="1836"/>
    <x v="123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2"/>
    <s v="web"/>
    <x v="109"/>
    <x v="12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2"/>
    <s v="web"/>
    <x v="109"/>
    <x v="121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2"/>
    <s v="web"/>
    <x v="1837"/>
    <x v="177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2"/>
    <s v="web"/>
    <x v="109"/>
    <x v="12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2"/>
    <s v="web"/>
    <x v="109"/>
    <x v="121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2"/>
    <s v="web"/>
    <x v="1838"/>
    <x v="384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2"/>
    <s v="web"/>
    <x v="1839"/>
    <x v="446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2"/>
    <s v="web"/>
    <x v="109"/>
    <x v="12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2"/>
    <s v="web"/>
    <x v="109"/>
    <x v="12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2"/>
    <s v="web"/>
    <x v="109"/>
    <x v="121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2"/>
    <s v="web"/>
    <x v="1840"/>
    <x v="1778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2"/>
    <s v="web"/>
    <x v="167"/>
    <x v="453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2"/>
    <s v="web"/>
    <x v="109"/>
    <x v="12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2"/>
    <s v="web"/>
    <x v="1841"/>
    <x v="88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2"/>
    <s v="web"/>
    <x v="109"/>
    <x v="121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2"/>
    <s v="web"/>
    <x v="109"/>
    <x v="121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2"/>
    <s v="web"/>
    <x v="109"/>
    <x v="121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2"/>
    <s v="web"/>
    <x v="1842"/>
    <x v="1779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2"/>
    <s v="web"/>
    <x v="1843"/>
    <x v="1780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2"/>
    <s v="web"/>
    <x v="1161"/>
    <x v="73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2"/>
    <s v="web"/>
    <x v="109"/>
    <x v="12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2"/>
    <s v="web"/>
    <x v="1844"/>
    <x v="442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2"/>
    <s v="web"/>
    <x v="109"/>
    <x v="12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2"/>
    <s v="web"/>
    <x v="1845"/>
    <x v="18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2"/>
    <s v="web"/>
    <x v="1846"/>
    <x v="73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2"/>
    <s v="web"/>
    <x v="1847"/>
    <x v="119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2"/>
    <s v="web"/>
    <x v="109"/>
    <x v="121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2"/>
    <s v="web"/>
    <x v="1848"/>
    <x v="178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2"/>
    <s v="web"/>
    <x v="109"/>
    <x v="121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2"/>
    <s v="web"/>
    <x v="109"/>
    <x v="121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2"/>
    <s v="web"/>
    <x v="109"/>
    <x v="121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2"/>
    <s v="web"/>
    <x v="456"/>
    <x v="1782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2"/>
    <s v="web"/>
    <x v="1849"/>
    <x v="178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2"/>
    <s v="web"/>
    <x v="453"/>
    <x v="839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2"/>
    <s v="web"/>
    <x v="1850"/>
    <x v="1784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2"/>
    <s v="web"/>
    <x v="417"/>
    <x v="12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2"/>
    <s v="web"/>
    <x v="1851"/>
    <x v="1785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2"/>
    <s v="web"/>
    <x v="109"/>
    <x v="12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2"/>
    <s v="web"/>
    <x v="1852"/>
    <x v="1786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2"/>
    <s v="web"/>
    <x v="1853"/>
    <x v="178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2"/>
    <s v="web"/>
    <x v="1854"/>
    <x v="18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2"/>
    <s v="web"/>
    <x v="109"/>
    <x v="121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2"/>
    <s v="web"/>
    <x v="415"/>
    <x v="384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2"/>
    <s v="web"/>
    <x v="109"/>
    <x v="121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2"/>
    <s v="web"/>
    <x v="833"/>
    <x v="73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2"/>
    <s v="web"/>
    <x v="1855"/>
    <x v="1788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2"/>
    <s v="web"/>
    <x v="109"/>
    <x v="121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2"/>
    <s v="web"/>
    <x v="418"/>
    <x v="119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2"/>
    <s v="web"/>
    <x v="109"/>
    <x v="12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2"/>
    <s v="web"/>
    <x v="109"/>
    <x v="121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2"/>
    <s v="web"/>
    <x v="109"/>
    <x v="121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2"/>
    <s v="web"/>
    <x v="109"/>
    <x v="121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7"/>
    <s v="food trucks"/>
    <x v="1856"/>
    <x v="178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7"/>
    <s v="food trucks"/>
    <x v="414"/>
    <x v="368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7"/>
    <s v="food trucks"/>
    <x v="1857"/>
    <x v="1790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7"/>
    <s v="food trucks"/>
    <x v="109"/>
    <x v="121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7"/>
    <s v="food trucks"/>
    <x v="1858"/>
    <x v="1791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7"/>
    <s v="food trucks"/>
    <x v="1859"/>
    <x v="1792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"/>
    <s v="food trucks"/>
    <x v="1860"/>
    <x v="1793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7"/>
    <s v="food trucks"/>
    <x v="418"/>
    <x v="2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7"/>
    <s v="food trucks"/>
    <x v="1861"/>
    <x v="474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7"/>
    <s v="food trucks"/>
    <x v="109"/>
    <x v="121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7"/>
    <s v="food trucks"/>
    <x v="1862"/>
    <x v="69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7"/>
    <s v="food trucks"/>
    <x v="109"/>
    <x v="121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7"/>
    <s v="food trucks"/>
    <x v="1863"/>
    <x v="158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7"/>
    <s v="food trucks"/>
    <x v="1864"/>
    <x v="1794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7"/>
    <s v="food trucks"/>
    <x v="1865"/>
    <x v="1795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7"/>
    <s v="food trucks"/>
    <x v="1866"/>
    <x v="144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7"/>
    <s v="food trucks"/>
    <x v="109"/>
    <x v="121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7"/>
    <s v="food trucks"/>
    <x v="459"/>
    <x v="12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7"/>
    <s v="food trucks"/>
    <x v="109"/>
    <x v="121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"/>
    <s v="food trucks"/>
    <x v="1867"/>
    <x v="1796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7"/>
    <s v="food trucks"/>
    <x v="374"/>
    <x v="12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7"/>
    <s v="food trucks"/>
    <x v="418"/>
    <x v="12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7"/>
    <s v="food trucks"/>
    <x v="473"/>
    <x v="1797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7"/>
    <s v="food trucks"/>
    <x v="1868"/>
    <x v="1798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7"/>
    <s v="food trucks"/>
    <x v="1869"/>
    <x v="12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7"/>
    <s v="food trucks"/>
    <x v="109"/>
    <x v="121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7"/>
    <s v="food trucks"/>
    <x v="133"/>
    <x v="120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7"/>
    <s v="food trucks"/>
    <x v="1870"/>
    <x v="12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7"/>
    <s v="food trucks"/>
    <x v="1871"/>
    <x v="179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7"/>
    <s v="food trucks"/>
    <x v="449"/>
    <x v="68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7"/>
    <s v="food trucks"/>
    <x v="133"/>
    <x v="12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7"/>
    <s v="food trucks"/>
    <x v="107"/>
    <x v="12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7"/>
    <s v="food trucks"/>
    <x v="109"/>
    <x v="121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7"/>
    <s v="food trucks"/>
    <x v="1872"/>
    <x v="31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7"/>
    <s v="food trucks"/>
    <x v="1873"/>
    <x v="180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7"/>
    <s v="food trucks"/>
    <x v="1874"/>
    <x v="381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7"/>
    <s v="food trucks"/>
    <x v="109"/>
    <x v="121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7"/>
    <s v="food trucks"/>
    <x v="119"/>
    <x v="73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7"/>
    <s v="food trucks"/>
    <x v="109"/>
    <x v="121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7"/>
    <s v="food trucks"/>
    <x v="418"/>
    <x v="144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7"/>
    <s v="small batch"/>
    <x v="1875"/>
    <x v="180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7"/>
    <s v="small batch"/>
    <x v="1876"/>
    <x v="180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7"/>
    <s v="small batch"/>
    <x v="1877"/>
    <x v="180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7"/>
    <s v="small batch"/>
    <x v="1878"/>
    <x v="180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7"/>
    <s v="small batch"/>
    <x v="1789"/>
    <x v="180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7"/>
    <s v="small batch"/>
    <x v="1879"/>
    <x v="180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7"/>
    <s v="small batch"/>
    <x v="1880"/>
    <x v="180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7"/>
    <s v="small batch"/>
    <x v="1881"/>
    <x v="180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7"/>
    <s v="small batch"/>
    <x v="1277"/>
    <x v="472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7"/>
    <s v="small batch"/>
    <x v="1882"/>
    <x v="1809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7"/>
    <s v="small batch"/>
    <x v="1883"/>
    <x v="181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7"/>
    <s v="small batch"/>
    <x v="1884"/>
    <x v="1811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7"/>
    <s v="small batch"/>
    <x v="1885"/>
    <x v="1812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s v="small batch"/>
    <x v="1886"/>
    <x v="181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7"/>
    <s v="small batch"/>
    <x v="1887"/>
    <x v="181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7"/>
    <s v="small batch"/>
    <x v="1888"/>
    <x v="1815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7"/>
    <s v="small batch"/>
    <x v="1889"/>
    <x v="181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7"/>
    <s v="small batch"/>
    <x v="1890"/>
    <x v="1817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7"/>
    <s v="small batch"/>
    <x v="1891"/>
    <x v="181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s v="small batch"/>
    <x v="1892"/>
    <x v="181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4"/>
    <s v="indie rock"/>
    <x v="965"/>
    <x v="182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4"/>
    <s v="indie rock"/>
    <x v="1893"/>
    <x v="1821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4"/>
    <s v="indie rock"/>
    <x v="63"/>
    <x v="114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4"/>
    <s v="indie rock"/>
    <x v="206"/>
    <x v="1822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4"/>
    <s v="indie rock"/>
    <x v="1894"/>
    <x v="1823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4"/>
    <s v="indie rock"/>
    <x v="31"/>
    <x v="182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4"/>
    <s v="indie rock"/>
    <x v="23"/>
    <x v="182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4"/>
    <s v="indie rock"/>
    <x v="1895"/>
    <x v="182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4"/>
    <s v="indie rock"/>
    <x v="981"/>
    <x v="1827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4"/>
    <s v="indie rock"/>
    <x v="1896"/>
    <x v="1828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4"/>
    <s v="indie rock"/>
    <x v="602"/>
    <x v="1829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4"/>
    <s v="indie rock"/>
    <x v="1897"/>
    <x v="183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4"/>
    <s v="indie rock"/>
    <x v="31"/>
    <x v="183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4"/>
    <s v="indie rock"/>
    <x v="1898"/>
    <x v="1832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4"/>
    <s v="indie rock"/>
    <x v="1262"/>
    <x v="1833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4"/>
    <s v="indie rock"/>
    <x v="1899"/>
    <x v="183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4"/>
    <s v="indie rock"/>
    <x v="1900"/>
    <x v="183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4"/>
    <s v="indie rock"/>
    <x v="1901"/>
    <x v="1836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4"/>
    <s v="indie rock"/>
    <x v="1902"/>
    <x v="1837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4"/>
    <s v="indie rock"/>
    <x v="31"/>
    <x v="409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"/>
    <s v="indie rock"/>
    <x v="1903"/>
    <x v="1838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4"/>
    <s v="indie rock"/>
    <x v="1787"/>
    <x v="172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4"/>
    <s v="indie rock"/>
    <x v="1904"/>
    <x v="1839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4"/>
    <s v="indie rock"/>
    <x v="1905"/>
    <x v="184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4"/>
    <s v="indie rock"/>
    <x v="1906"/>
    <x v="1841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4"/>
    <s v="indie rock"/>
    <x v="1907"/>
    <x v="1842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4"/>
    <s v="indie rock"/>
    <x v="1908"/>
    <x v="1843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4"/>
    <s v="indie rock"/>
    <x v="1909"/>
    <x v="184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4"/>
    <s v="indie rock"/>
    <x v="1910"/>
    <x v="1845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4"/>
    <s v="indie rock"/>
    <x v="1911"/>
    <x v="184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4"/>
    <s v="indie rock"/>
    <x v="1912"/>
    <x v="184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4"/>
    <s v="indie rock"/>
    <x v="1054"/>
    <x v="184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4"/>
    <s v="indie rock"/>
    <x v="1913"/>
    <x v="184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4"/>
    <s v="indie rock"/>
    <x v="1914"/>
    <x v="185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4"/>
    <s v="indie rock"/>
    <x v="1915"/>
    <x v="1851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4"/>
    <s v="indie rock"/>
    <x v="31"/>
    <x v="1852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"/>
    <s v="indie rock"/>
    <x v="1916"/>
    <x v="1853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4"/>
    <s v="indie rock"/>
    <x v="1917"/>
    <x v="185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4"/>
    <s v="indie rock"/>
    <x v="1918"/>
    <x v="185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"/>
    <s v="indie rock"/>
    <x v="1614"/>
    <x v="1856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7"/>
    <s v="restaurants"/>
    <x v="1919"/>
    <x v="1857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7"/>
    <s v="restaurants"/>
    <x v="1920"/>
    <x v="1858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7"/>
    <s v="restaurants"/>
    <x v="109"/>
    <x v="121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7"/>
    <s v="restaurants"/>
    <x v="109"/>
    <x v="121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7"/>
    <s v="restaurants"/>
    <x v="109"/>
    <x v="121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"/>
    <s v="restaurants"/>
    <x v="722"/>
    <x v="2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7"/>
    <s v="restaurants"/>
    <x v="109"/>
    <x v="121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7"/>
    <s v="restaurants"/>
    <x v="109"/>
    <x v="121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7"/>
    <s v="restaurants"/>
    <x v="1921"/>
    <x v="68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7"/>
    <s v="restaurants"/>
    <x v="840"/>
    <x v="839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7"/>
    <s v="restaurants"/>
    <x v="109"/>
    <x v="12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7"/>
    <s v="restaurants"/>
    <x v="109"/>
    <x v="121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7"/>
    <s v="restaurants"/>
    <x v="109"/>
    <x v="121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7"/>
    <s v="restaurants"/>
    <x v="1922"/>
    <x v="1859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7"/>
    <s v="restaurants"/>
    <x v="1923"/>
    <x v="186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7"/>
    <s v="restaurants"/>
    <x v="109"/>
    <x v="121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7"/>
    <s v="restaurants"/>
    <x v="1924"/>
    <x v="1861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7"/>
    <s v="restaurants"/>
    <x v="109"/>
    <x v="121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7"/>
    <s v="restaurants"/>
    <x v="1925"/>
    <x v="1862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7"/>
    <s v="restaurants"/>
    <x v="109"/>
    <x v="121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4"/>
    <s v="classical music"/>
    <x v="1926"/>
    <x v="186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4"/>
    <s v="classical music"/>
    <x v="31"/>
    <x v="1864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4"/>
    <s v="classical music"/>
    <x v="1927"/>
    <x v="186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4"/>
    <s v="classical music"/>
    <x v="264"/>
    <x v="186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4"/>
    <s v="classical music"/>
    <x v="1928"/>
    <x v="1867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"/>
    <s v="classical music"/>
    <x v="1929"/>
    <x v="1868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4"/>
    <s v="classical music"/>
    <x v="1930"/>
    <x v="1869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4"/>
    <s v="classical music"/>
    <x v="1931"/>
    <x v="187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4"/>
    <s v="classical music"/>
    <x v="1932"/>
    <x v="187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4"/>
    <s v="classical music"/>
    <x v="31"/>
    <x v="1872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4"/>
    <s v="classical music"/>
    <x v="84"/>
    <x v="187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4"/>
    <s v="classical music"/>
    <x v="1933"/>
    <x v="1874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4"/>
    <s v="classical music"/>
    <x v="1934"/>
    <x v="187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4"/>
    <s v="classical music"/>
    <x v="2"/>
    <x v="1876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4"/>
    <s v="classical music"/>
    <x v="640"/>
    <x v="187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4"/>
    <s v="classical music"/>
    <x v="1339"/>
    <x v="1878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4"/>
    <s v="classical music"/>
    <x v="1007"/>
    <x v="10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"/>
    <s v="classical music"/>
    <x v="1935"/>
    <x v="1879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4"/>
    <s v="classical music"/>
    <x v="598"/>
    <x v="188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4"/>
    <s v="classical music"/>
    <x v="1936"/>
    <x v="188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4"/>
    <s v="classical music"/>
    <x v="1937"/>
    <x v="1882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4"/>
    <s v="classical music"/>
    <x v="1938"/>
    <x v="1883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4"/>
    <s v="classical music"/>
    <x v="1939"/>
    <x v="1884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4"/>
    <s v="classical music"/>
    <x v="1940"/>
    <x v="188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4"/>
    <s v="classical music"/>
    <x v="1941"/>
    <x v="188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4"/>
    <s v="classical music"/>
    <x v="1942"/>
    <x v="1887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4"/>
    <s v="classical music"/>
    <x v="1943"/>
    <x v="1888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4"/>
    <s v="classical music"/>
    <x v="1944"/>
    <x v="1889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4"/>
    <s v="classical music"/>
    <x v="1945"/>
    <x v="189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4"/>
    <s v="classical music"/>
    <x v="1946"/>
    <x v="189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4"/>
    <s v="classical music"/>
    <x v="1947"/>
    <x v="189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4"/>
    <s v="classical music"/>
    <x v="1635"/>
    <x v="1893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4"/>
    <s v="classical music"/>
    <x v="1948"/>
    <x v="1894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s v="classical music"/>
    <x v="1949"/>
    <x v="189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4"/>
    <s v="classical music"/>
    <x v="1950"/>
    <x v="189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4"/>
    <s v="classical music"/>
    <x v="1951"/>
    <x v="1897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4"/>
    <s v="classical music"/>
    <x v="1952"/>
    <x v="1898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4"/>
    <s v="classical music"/>
    <x v="1953"/>
    <x v="1899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4"/>
    <s v="classical music"/>
    <x v="1954"/>
    <x v="190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4"/>
    <s v="classical music"/>
    <x v="1787"/>
    <x v="190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7"/>
    <s v="food trucks"/>
    <x v="109"/>
    <x v="12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7"/>
    <s v="food trucks"/>
    <x v="571"/>
    <x v="384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7"/>
    <s v="food trucks"/>
    <x v="109"/>
    <x v="12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7"/>
    <s v="food trucks"/>
    <x v="109"/>
    <x v="121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7"/>
    <s v="food trucks"/>
    <x v="460"/>
    <x v="10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7"/>
    <s v="food trucks"/>
    <x v="109"/>
    <x v="121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7"/>
    <s v="food trucks"/>
    <x v="480"/>
    <x v="88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"/>
    <s v="food trucks"/>
    <x v="724"/>
    <x v="73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7"/>
    <s v="food trucks"/>
    <x v="1955"/>
    <x v="1902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7"/>
    <s v="food trucks"/>
    <x v="1956"/>
    <x v="1903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7"/>
    <s v="food trucks"/>
    <x v="1161"/>
    <x v="37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7"/>
    <s v="food trucks"/>
    <x v="109"/>
    <x v="12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7"/>
    <s v="food trucks"/>
    <x v="109"/>
    <x v="121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7"/>
    <s v="food trucks"/>
    <x v="109"/>
    <x v="121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7"/>
    <s v="food trucks"/>
    <x v="109"/>
    <x v="121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7"/>
    <s v="food trucks"/>
    <x v="109"/>
    <x v="121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7"/>
    <s v="food trucks"/>
    <x v="109"/>
    <x v="12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7"/>
    <s v="food trucks"/>
    <x v="109"/>
    <x v="121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7"/>
    <s v="food trucks"/>
    <x v="1957"/>
    <x v="1904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"/>
    <s v="food trucks"/>
    <x v="722"/>
    <x v="15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7"/>
    <s v="food trucks"/>
    <x v="1958"/>
    <x v="1905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7"/>
    <s v="food trucks"/>
    <x v="1959"/>
    <x v="12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"/>
    <s v="food trucks"/>
    <x v="724"/>
    <x v="12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7"/>
    <s v="food trucks"/>
    <x v="109"/>
    <x v="121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7"/>
    <s v="food trucks"/>
    <x v="874"/>
    <x v="7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7"/>
    <s v="food trucks"/>
    <x v="874"/>
    <x v="144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7"/>
    <s v="food trucks"/>
    <x v="1960"/>
    <x v="190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7"/>
    <s v="food trucks"/>
    <x v="1961"/>
    <x v="1907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7"/>
    <s v="food trucks"/>
    <x v="134"/>
    <x v="144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7"/>
    <s v="food trucks"/>
    <x v="109"/>
    <x v="121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7"/>
    <s v="food trucks"/>
    <x v="1651"/>
    <x v="3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7"/>
    <s v="food trucks"/>
    <x v="874"/>
    <x v="7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7"/>
    <s v="food trucks"/>
    <x v="109"/>
    <x v="121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7"/>
    <s v="food trucks"/>
    <x v="466"/>
    <x v="120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7"/>
    <s v="food trucks"/>
    <x v="1962"/>
    <x v="1908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7"/>
    <s v="food trucks"/>
    <x v="1963"/>
    <x v="190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7"/>
    <s v="food trucks"/>
    <x v="905"/>
    <x v="1910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7"/>
    <s v="food trucks"/>
    <x v="1964"/>
    <x v="191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7"/>
    <s v="food trucks"/>
    <x v="1965"/>
    <x v="66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7"/>
    <s v="food trucks"/>
    <x v="1966"/>
    <x v="191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2"/>
    <s v="space exploration"/>
    <x v="1967"/>
    <x v="1913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2"/>
    <s v="space exploration"/>
    <x v="1968"/>
    <x v="1914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2"/>
    <s v="space exploration"/>
    <x v="1969"/>
    <x v="1915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2"/>
    <s v="space exploration"/>
    <x v="1970"/>
    <x v="191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2"/>
    <s v="space exploration"/>
    <x v="1971"/>
    <x v="191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2"/>
    <s v="space exploration"/>
    <x v="1972"/>
    <x v="1918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2"/>
    <s v="space exploration"/>
    <x v="1973"/>
    <x v="1919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2"/>
    <s v="space exploration"/>
    <x v="1974"/>
    <x v="192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"/>
    <s v="space exploration"/>
    <x v="1975"/>
    <x v="192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2"/>
    <s v="space exploration"/>
    <x v="1976"/>
    <x v="192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2"/>
    <s v="space exploration"/>
    <x v="1977"/>
    <x v="1923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2"/>
    <s v="space exploration"/>
    <x v="1978"/>
    <x v="1924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2"/>
    <s v="space exploration"/>
    <x v="1979"/>
    <x v="192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"/>
    <s v="space exploration"/>
    <x v="607"/>
    <x v="192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2"/>
    <s v="space exploration"/>
    <x v="1980"/>
    <x v="192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2"/>
    <s v="space exploration"/>
    <x v="1981"/>
    <x v="1928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2"/>
    <s v="space exploration"/>
    <x v="1982"/>
    <x v="1929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s v="space exploration"/>
    <x v="1983"/>
    <x v="193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2"/>
    <s v="space exploration"/>
    <x v="1984"/>
    <x v="1931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2"/>
    <s v="space exploration"/>
    <x v="1985"/>
    <x v="1932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2"/>
    <s v="space exploration"/>
    <x v="1986"/>
    <x v="1933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"/>
    <s v="space exploration"/>
    <x v="1987"/>
    <x v="193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2"/>
    <s v="space exploration"/>
    <x v="430"/>
    <x v="1935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2"/>
    <s v="space exploration"/>
    <x v="1988"/>
    <x v="19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2"/>
    <s v="space exploration"/>
    <x v="1989"/>
    <x v="19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"/>
    <s v="space exploration"/>
    <x v="1990"/>
    <x v="15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2"/>
    <s v="space exploration"/>
    <x v="1991"/>
    <x v="1938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2"/>
    <s v="space exploration"/>
    <x v="1992"/>
    <x v="1939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2"/>
    <s v="space exploration"/>
    <x v="1993"/>
    <x v="194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2"/>
    <s v="space exploration"/>
    <x v="1994"/>
    <x v="1941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2"/>
    <s v="space exploration"/>
    <x v="1995"/>
    <x v="1942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2"/>
    <s v="space exploration"/>
    <x v="1996"/>
    <x v="1943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"/>
    <s v="space exploration"/>
    <x v="1997"/>
    <x v="1944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2"/>
    <s v="space exploration"/>
    <x v="1998"/>
    <x v="1945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2"/>
    <s v="space exploration"/>
    <x v="31"/>
    <x v="194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"/>
    <s v="space exploration"/>
    <x v="1999"/>
    <x v="194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"/>
    <s v="space exploration"/>
    <x v="2000"/>
    <x v="1948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"/>
    <s v="space exploration"/>
    <x v="2001"/>
    <x v="1949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"/>
    <s v="space exploration"/>
    <x v="2002"/>
    <x v="195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2"/>
    <s v="space exploration"/>
    <x v="1719"/>
    <x v="1951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2"/>
    <s v="space exploration"/>
    <x v="460"/>
    <x v="2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2"/>
    <s v="space exploration"/>
    <x v="109"/>
    <x v="12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"/>
    <s v="space exploration"/>
    <x v="2003"/>
    <x v="195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"/>
    <s v="space exploration"/>
    <x v="2004"/>
    <x v="1953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2"/>
    <s v="space exploration"/>
    <x v="1131"/>
    <x v="1954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"/>
    <s v="space exploration"/>
    <x v="2005"/>
    <x v="1955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"/>
    <s v="space exploration"/>
    <x v="2006"/>
    <x v="1053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"/>
    <s v="space exploration"/>
    <x v="2007"/>
    <x v="195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"/>
    <s v="space exploration"/>
    <x v="2008"/>
    <x v="195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"/>
    <s v="space exploration"/>
    <x v="2009"/>
    <x v="1958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"/>
    <s v="space exploration"/>
    <x v="2010"/>
    <x v="1959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"/>
    <s v="space exploration"/>
    <x v="2011"/>
    <x v="196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"/>
    <s v="space exploration"/>
    <x v="2012"/>
    <x v="196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"/>
    <s v="space exploration"/>
    <x v="2013"/>
    <x v="439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"/>
    <s v="space exploration"/>
    <x v="2014"/>
    <x v="196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"/>
    <s v="space exploration"/>
    <x v="2015"/>
    <x v="196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"/>
    <s v="space exploration"/>
    <x v="2016"/>
    <x v="1964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"/>
    <s v="space exploration"/>
    <x v="2017"/>
    <x v="196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"/>
    <s v="space exploration"/>
    <x v="2018"/>
    <x v="196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"/>
    <s v="space exploration"/>
    <x v="2019"/>
    <x v="196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2"/>
    <s v="makerspaces"/>
    <x v="1335"/>
    <x v="196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"/>
    <s v="makerspaces"/>
    <x v="2020"/>
    <x v="1969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s v="makerspaces"/>
    <x v="2021"/>
    <x v="197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"/>
    <s v="makerspaces"/>
    <x v="2022"/>
    <x v="197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"/>
    <s v="makerspaces"/>
    <x v="2023"/>
    <x v="1972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"/>
    <s v="makerspaces"/>
    <x v="2024"/>
    <x v="197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2"/>
    <s v="makerspaces"/>
    <x v="1934"/>
    <x v="1974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"/>
    <s v="makerspaces"/>
    <x v="2025"/>
    <x v="1975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2"/>
    <s v="makerspaces"/>
    <x v="1239"/>
    <x v="1976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"/>
    <s v="makerspaces"/>
    <x v="2026"/>
    <x v="197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"/>
    <s v="makerspaces"/>
    <x v="2027"/>
    <x v="197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"/>
    <s v="makerspaces"/>
    <x v="2028"/>
    <x v="1979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"/>
    <s v="makerspaces"/>
    <x v="2029"/>
    <x v="1980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"/>
    <s v="makerspaces"/>
    <x v="2030"/>
    <x v="198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"/>
    <s v="makerspaces"/>
    <x v="2031"/>
    <x v="1982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"/>
    <s v="makerspaces"/>
    <x v="2032"/>
    <x v="1983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"/>
    <s v="makerspaces"/>
    <x v="2033"/>
    <x v="1984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"/>
    <s v="makerspaces"/>
    <x v="2034"/>
    <x v="1985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"/>
    <s v="makerspaces"/>
    <x v="2035"/>
    <x v="895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"/>
    <s v="makerspaces"/>
    <x v="2036"/>
    <x v="16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7"/>
    <s v="food trucks"/>
    <x v="1839"/>
    <x v="44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7"/>
    <s v="food trucks"/>
    <x v="2037"/>
    <x v="198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7"/>
    <s v="food trucks"/>
    <x v="1156"/>
    <x v="1053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"/>
    <s v="food trucks"/>
    <x v="736"/>
    <x v="444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7"/>
    <s v="food trucks"/>
    <x v="459"/>
    <x v="1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7"/>
    <s v="food trucks"/>
    <x v="109"/>
    <x v="121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7"/>
    <s v="food trucks"/>
    <x v="109"/>
    <x v="121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7"/>
    <s v="food trucks"/>
    <x v="2038"/>
    <x v="1987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7"/>
    <s v="food trucks"/>
    <x v="1870"/>
    <x v="12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7"/>
    <s v="food trucks"/>
    <x v="2039"/>
    <x v="1988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7"/>
    <s v="food trucks"/>
    <x v="2040"/>
    <x v="844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7"/>
    <s v="food trucks"/>
    <x v="1154"/>
    <x v="384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7"/>
    <s v="food trucks"/>
    <x v="417"/>
    <x v="140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7"/>
    <s v="food trucks"/>
    <x v="372"/>
    <x v="12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7"/>
    <s v="food trucks"/>
    <x v="2041"/>
    <x v="198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7"/>
    <s v="food trucks"/>
    <x v="2042"/>
    <x v="1990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"/>
    <s v="food trucks"/>
    <x v="2043"/>
    <x v="199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7"/>
    <s v="food trucks"/>
    <x v="2044"/>
    <x v="1992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7"/>
    <s v="food trucks"/>
    <x v="109"/>
    <x v="121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7"/>
    <s v="food trucks"/>
    <x v="2045"/>
    <x v="844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"/>
    <s v="spaces"/>
    <x v="2046"/>
    <x v="199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"/>
    <s v="spaces"/>
    <x v="2047"/>
    <x v="199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1"/>
    <s v="spaces"/>
    <x v="603"/>
    <x v="1995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1"/>
    <s v="spaces"/>
    <x v="2048"/>
    <x v="1996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1"/>
    <s v="spaces"/>
    <x v="2049"/>
    <x v="1997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1"/>
    <s v="spaces"/>
    <x v="2050"/>
    <x v="199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1"/>
    <s v="spaces"/>
    <x v="2051"/>
    <x v="1999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"/>
    <s v="spaces"/>
    <x v="2052"/>
    <x v="2000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1"/>
    <s v="spaces"/>
    <x v="2053"/>
    <x v="2001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1"/>
    <s v="spaces"/>
    <x v="2054"/>
    <x v="2002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1"/>
    <s v="spaces"/>
    <x v="2055"/>
    <x v="200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1"/>
    <s v="spaces"/>
    <x v="2056"/>
    <x v="200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1"/>
    <s v="spaces"/>
    <x v="2057"/>
    <x v="2005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1"/>
    <s v="spaces"/>
    <x v="2058"/>
    <x v="200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1"/>
    <s v="spaces"/>
    <x v="2059"/>
    <x v="2007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1"/>
    <s v="spaces"/>
    <x v="2060"/>
    <x v="200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1"/>
    <s v="spaces"/>
    <x v="2061"/>
    <x v="200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1"/>
    <s v="spaces"/>
    <x v="2062"/>
    <x v="201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"/>
    <s v="spaces"/>
    <x v="2063"/>
    <x v="2011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1"/>
    <s v="spaces"/>
    <x v="2064"/>
    <x v="201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"/>
    <s v="hardware"/>
    <x v="2065"/>
    <x v="2013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"/>
    <s v="hardware"/>
    <x v="2066"/>
    <x v="2014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"/>
    <s v="hardware"/>
    <x v="2067"/>
    <x v="2015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"/>
    <s v="hardware"/>
    <x v="2068"/>
    <x v="201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"/>
    <s v="hardware"/>
    <x v="2069"/>
    <x v="2017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"/>
    <s v="hardware"/>
    <x v="2070"/>
    <x v="2018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"/>
    <s v="hardware"/>
    <x v="2071"/>
    <x v="2019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"/>
    <s v="hardware"/>
    <x v="2072"/>
    <x v="202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2"/>
    <s v="hardware"/>
    <x v="970"/>
    <x v="202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"/>
    <s v="hardware"/>
    <x v="2073"/>
    <x v="202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"/>
    <s v="hardware"/>
    <x v="2074"/>
    <x v="202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"/>
    <s v="hardware"/>
    <x v="2075"/>
    <x v="202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"/>
    <s v="hardware"/>
    <x v="2076"/>
    <x v="2025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"/>
    <s v="hardware"/>
    <x v="2077"/>
    <x v="202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"/>
    <s v="hardware"/>
    <x v="2078"/>
    <x v="2027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"/>
    <s v="hardware"/>
    <x v="2079"/>
    <x v="2028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"/>
    <s v="hardware"/>
    <x v="2080"/>
    <x v="2029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"/>
    <s v="hardware"/>
    <x v="2081"/>
    <x v="20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"/>
    <s v="hardware"/>
    <x v="2082"/>
    <x v="203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2"/>
    <s v="hardware"/>
    <x v="101"/>
    <x v="2032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3"/>
    <s v="children's books"/>
    <x v="2083"/>
    <x v="44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3"/>
    <s v="children's books"/>
    <x v="2084"/>
    <x v="2033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3"/>
    <s v="children's books"/>
    <x v="109"/>
    <x v="12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3"/>
    <s v="children's books"/>
    <x v="2085"/>
    <x v="2034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3"/>
    <s v="children's books"/>
    <x v="2086"/>
    <x v="203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3"/>
    <s v="children's books"/>
    <x v="2087"/>
    <x v="203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3"/>
    <s v="children's books"/>
    <x v="2088"/>
    <x v="436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3"/>
    <s v="children's books"/>
    <x v="550"/>
    <x v="514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3"/>
    <s v="children's books"/>
    <x v="2089"/>
    <x v="698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3"/>
    <s v="children's books"/>
    <x v="109"/>
    <x v="12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3"/>
    <s v="children's books"/>
    <x v="109"/>
    <x v="12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3"/>
    <s v="children's books"/>
    <x v="2090"/>
    <x v="2037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3"/>
    <s v="children's books"/>
    <x v="2091"/>
    <x v="12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3"/>
    <s v="children's books"/>
    <x v="109"/>
    <x v="12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3"/>
    <s v="children's books"/>
    <x v="2092"/>
    <x v="203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3"/>
    <s v="children's books"/>
    <x v="156"/>
    <x v="20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3"/>
    <s v="children's books"/>
    <x v="886"/>
    <x v="144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3"/>
    <s v="children's books"/>
    <x v="2093"/>
    <x v="498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3"/>
    <s v="children's books"/>
    <x v="1131"/>
    <x v="185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3"/>
    <s v="children's books"/>
    <x v="109"/>
    <x v="12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3"/>
    <s v="children's books"/>
    <x v="174"/>
    <x v="377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3"/>
    <s v="children's books"/>
    <x v="2094"/>
    <x v="384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3"/>
    <s v="children's books"/>
    <x v="2095"/>
    <x v="18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3"/>
    <s v="children's books"/>
    <x v="2096"/>
    <x v="798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3"/>
    <s v="children's books"/>
    <x v="109"/>
    <x v="12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3"/>
    <s v="children's books"/>
    <x v="172"/>
    <x v="384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3"/>
    <s v="children's books"/>
    <x v="1671"/>
    <x v="204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3"/>
    <s v="children's books"/>
    <x v="2097"/>
    <x v="204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3"/>
    <s v="children's books"/>
    <x v="1161"/>
    <x v="12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3"/>
    <s v="children's books"/>
    <x v="2098"/>
    <x v="2042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3"/>
    <s v="children's books"/>
    <x v="109"/>
    <x v="12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3"/>
    <s v="children's books"/>
    <x v="109"/>
    <x v="12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3"/>
    <s v="children's books"/>
    <x v="2099"/>
    <x v="12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3"/>
    <s v="children's books"/>
    <x v="2100"/>
    <x v="204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3"/>
    <s v="children's books"/>
    <x v="419"/>
    <x v="76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3"/>
    <s v="children's books"/>
    <x v="2101"/>
    <x v="2044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3"/>
    <s v="children's books"/>
    <x v="119"/>
    <x v="11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3"/>
    <s v="children's books"/>
    <x v="2102"/>
    <x v="2045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3"/>
    <s v="children's books"/>
    <x v="2103"/>
    <x v="45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3"/>
    <s v="children's books"/>
    <x v="109"/>
    <x v="12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1"/>
    <s v="plays"/>
    <x v="2104"/>
    <x v="1224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1"/>
    <s v="plays"/>
    <x v="43"/>
    <x v="59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"/>
    <s v="plays"/>
    <x v="1444"/>
    <x v="204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"/>
    <s v="plays"/>
    <x v="984"/>
    <x v="2047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1"/>
    <s v="plays"/>
    <x v="212"/>
    <x v="2048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1"/>
    <s v="plays"/>
    <x v="2105"/>
    <x v="2049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1"/>
    <s v="plays"/>
    <x v="2106"/>
    <x v="205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1"/>
    <s v="plays"/>
    <x v="78"/>
    <x v="594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1"/>
    <s v="plays"/>
    <x v="2107"/>
    <x v="205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1"/>
    <s v="plays"/>
    <x v="2108"/>
    <x v="2052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1"/>
    <s v="plays"/>
    <x v="78"/>
    <x v="205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1"/>
    <s v="plays"/>
    <x v="2109"/>
    <x v="2054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1"/>
    <s v="plays"/>
    <x v="2110"/>
    <x v="2055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1"/>
    <s v="plays"/>
    <x v="2111"/>
    <x v="384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1"/>
    <s v="plays"/>
    <x v="2112"/>
    <x v="205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1"/>
    <s v="plays"/>
    <x v="2113"/>
    <x v="895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1"/>
    <s v="plays"/>
    <x v="2114"/>
    <x v="2057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1"/>
    <s v="plays"/>
    <x v="578"/>
    <x v="205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"/>
    <s v="plays"/>
    <x v="2115"/>
    <x v="205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"/>
    <s v="plays"/>
    <x v="2116"/>
    <x v="206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"/>
    <s v="plays"/>
    <x v="2117"/>
    <x v="206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1"/>
    <s v="plays"/>
    <x v="2118"/>
    <x v="206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1"/>
    <s v="plays"/>
    <x v="2119"/>
    <x v="206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1"/>
    <s v="plays"/>
    <x v="935"/>
    <x v="7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"/>
    <s v="plays"/>
    <x v="1007"/>
    <x v="206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1"/>
    <s v="plays"/>
    <x v="2120"/>
    <x v="206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1"/>
    <s v="plays"/>
    <x v="582"/>
    <x v="206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1"/>
    <s v="plays"/>
    <x v="2121"/>
    <x v="2067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1"/>
    <s v="plays"/>
    <x v="2122"/>
    <x v="2068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1"/>
    <s v="plays"/>
    <x v="2123"/>
    <x v="2069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1"/>
    <s v="plays"/>
    <x v="2124"/>
    <x v="207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1"/>
    <s v="plays"/>
    <x v="2125"/>
    <x v="2071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1"/>
    <s v="plays"/>
    <x v="2126"/>
    <x v="207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1"/>
    <s v="plays"/>
    <x v="2127"/>
    <x v="2073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"/>
    <s v="plays"/>
    <x v="1003"/>
    <x v="2074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1"/>
    <s v="plays"/>
    <x v="2128"/>
    <x v="2075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1"/>
    <s v="plays"/>
    <x v="2129"/>
    <x v="207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1"/>
    <s v="plays"/>
    <x v="2130"/>
    <x v="2077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1"/>
    <s v="plays"/>
    <x v="2131"/>
    <x v="207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"/>
    <s v="plays"/>
    <x v="1627"/>
    <x v="2079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1"/>
    <s v="plays"/>
    <x v="31"/>
    <x v="138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1"/>
    <s v="plays"/>
    <x v="31"/>
    <x v="208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"/>
    <s v="plays"/>
    <x v="1014"/>
    <x v="208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"/>
    <s v="plays"/>
    <x v="2132"/>
    <x v="704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"/>
    <s v="plays"/>
    <x v="101"/>
    <x v="208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1"/>
    <s v="plays"/>
    <x v="2133"/>
    <x v="2083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1"/>
    <s v="plays"/>
    <x v="966"/>
    <x v="2084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1"/>
    <s v="plays"/>
    <x v="2134"/>
    <x v="2085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"/>
    <s v="plays"/>
    <x v="2135"/>
    <x v="208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1"/>
    <s v="plays"/>
    <x v="31"/>
    <x v="2087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"/>
    <s v="plays"/>
    <x v="1934"/>
    <x v="2088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1"/>
    <s v="plays"/>
    <x v="2136"/>
    <x v="208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1"/>
    <s v="plays"/>
    <x v="2137"/>
    <x v="209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"/>
    <s v="plays"/>
    <x v="2138"/>
    <x v="209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1"/>
    <s v="plays"/>
    <x v="2139"/>
    <x v="209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1"/>
    <s v="plays"/>
    <x v="919"/>
    <x v="2093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1"/>
    <s v="plays"/>
    <x v="31"/>
    <x v="799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1"/>
    <s v="plays"/>
    <x v="966"/>
    <x v="209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1"/>
    <s v="plays"/>
    <x v="2140"/>
    <x v="2095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1"/>
    <s v="plays"/>
    <x v="87"/>
    <x v="209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1"/>
    <s v="plays"/>
    <x v="460"/>
    <x v="119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"/>
    <s v="plays"/>
    <x v="109"/>
    <x v="121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"/>
    <s v="plays"/>
    <x v="109"/>
    <x v="121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1"/>
    <s v="plays"/>
    <x v="2141"/>
    <x v="18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"/>
    <s v="plays"/>
    <x v="2142"/>
    <x v="209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"/>
    <s v="plays"/>
    <x v="109"/>
    <x v="121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"/>
    <s v="plays"/>
    <x v="109"/>
    <x v="12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1"/>
    <s v="plays"/>
    <x v="418"/>
    <x v="46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1"/>
    <s v="plays"/>
    <x v="460"/>
    <x v="144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1"/>
    <s v="plays"/>
    <x v="2143"/>
    <x v="2098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"/>
    <s v="plays"/>
    <x v="109"/>
    <x v="12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"/>
    <s v="plays"/>
    <x v="1160"/>
    <x v="2099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"/>
    <s v="plays"/>
    <x v="109"/>
    <x v="121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1"/>
    <s v="plays"/>
    <x v="2144"/>
    <x v="210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"/>
    <s v="plays"/>
    <x v="2145"/>
    <x v="88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1"/>
    <s v="plays"/>
    <x v="2146"/>
    <x v="838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1"/>
    <s v="plays"/>
    <x v="2147"/>
    <x v="13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"/>
    <s v="plays"/>
    <x v="109"/>
    <x v="121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"/>
    <s v="plays"/>
    <x v="1922"/>
    <x v="43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"/>
    <s v="plays"/>
    <x v="2148"/>
    <x v="2101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"/>
    <s v="plays"/>
    <x v="2149"/>
    <x v="210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1"/>
    <s v="plays"/>
    <x v="2150"/>
    <x v="178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"/>
    <s v="plays"/>
    <x v="167"/>
    <x v="135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"/>
    <s v="plays"/>
    <x v="1462"/>
    <x v="14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"/>
    <s v="plays"/>
    <x v="109"/>
    <x v="121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1"/>
    <s v="plays"/>
    <x v="2151"/>
    <x v="38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1"/>
    <s v="plays"/>
    <x v="2152"/>
    <x v="2103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1"/>
    <s v="plays"/>
    <x v="2153"/>
    <x v="210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1"/>
    <s v="plays"/>
    <x v="2011"/>
    <x v="127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1"/>
    <s v="plays"/>
    <x v="2154"/>
    <x v="161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1"/>
    <s v="plays"/>
    <x v="2155"/>
    <x v="2105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"/>
    <s v="plays"/>
    <x v="109"/>
    <x v="121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"/>
    <s v="plays"/>
    <x v="2156"/>
    <x v="210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"/>
    <s v="plays"/>
    <x v="1656"/>
    <x v="2107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1"/>
    <s v="plays"/>
    <x v="2157"/>
    <x v="1054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"/>
    <s v="plays"/>
    <x v="109"/>
    <x v="121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1"/>
    <s v="plays"/>
    <x v="2158"/>
    <x v="149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"/>
    <s v="plays"/>
    <x v="1153"/>
    <x v="2108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1"/>
    <s v="plays"/>
    <x v="2159"/>
    <x v="210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1"/>
    <s v="plays"/>
    <x v="2160"/>
    <x v="211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"/>
    <s v="plays"/>
    <x v="109"/>
    <x v="12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"/>
    <s v="plays"/>
    <x v="2161"/>
    <x v="2111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"/>
    <s v="plays"/>
    <x v="2162"/>
    <x v="211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1"/>
    <s v="plays"/>
    <x v="2163"/>
    <x v="211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1"/>
    <s v="plays"/>
    <x v="2164"/>
    <x v="438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"/>
    <s v="plays"/>
    <x v="152"/>
    <x v="119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1"/>
    <s v="plays"/>
    <x v="874"/>
    <x v="144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"/>
    <s v="plays"/>
    <x v="109"/>
    <x v="121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"/>
    <s v="plays"/>
    <x v="2165"/>
    <x v="2114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1"/>
    <s v="plays"/>
    <x v="857"/>
    <x v="589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1"/>
    <s v="plays"/>
    <x v="2166"/>
    <x v="2115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"/>
    <s v="plays"/>
    <x v="2167"/>
    <x v="211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1"/>
    <s v="plays"/>
    <x v="724"/>
    <x v="38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"/>
    <s v="plays"/>
    <x v="109"/>
    <x v="121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1"/>
    <s v="plays"/>
    <x v="2168"/>
    <x v="2117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1"/>
    <s v="plays"/>
    <x v="2169"/>
    <x v="211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1"/>
    <s v="plays"/>
    <x v="2170"/>
    <x v="2119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1"/>
    <s v="plays"/>
    <x v="2171"/>
    <x v="212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"/>
    <s v="plays"/>
    <x v="109"/>
    <x v="121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1"/>
    <s v="plays"/>
    <x v="2172"/>
    <x v="2121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1"/>
    <s v="plays"/>
    <x v="417"/>
    <x v="36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1"/>
    <s v="plays"/>
    <x v="374"/>
    <x v="384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1"/>
    <s v="plays"/>
    <x v="2173"/>
    <x v="2122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"/>
    <s v="plays"/>
    <x v="152"/>
    <x v="654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1"/>
    <s v="plays"/>
    <x v="2174"/>
    <x v="212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"/>
    <s v="plays"/>
    <x v="2175"/>
    <x v="212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"/>
    <s v="plays"/>
    <x v="123"/>
    <x v="12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"/>
    <s v="plays"/>
    <x v="178"/>
    <x v="1854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1"/>
    <s v="plays"/>
    <x v="469"/>
    <x v="135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1"/>
    <s v="plays"/>
    <x v="372"/>
    <x v="12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"/>
    <s v="plays"/>
    <x v="2176"/>
    <x v="2125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1"/>
    <s v="plays"/>
    <x v="2177"/>
    <x v="212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1"/>
    <s v="plays"/>
    <x v="459"/>
    <x v="120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1"/>
    <s v="plays"/>
    <x v="524"/>
    <x v="12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1"/>
    <s v="plays"/>
    <x v="2178"/>
    <x v="212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1"/>
    <s v="plays"/>
    <x v="2179"/>
    <x v="212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1"/>
    <s v="plays"/>
    <x v="2180"/>
    <x v="2129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"/>
    <s v="plays"/>
    <x v="2181"/>
    <x v="213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"/>
    <s v="plays"/>
    <x v="2182"/>
    <x v="43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"/>
    <s v="plays"/>
    <x v="2183"/>
    <x v="213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1"/>
    <s v="musical"/>
    <x v="2184"/>
    <x v="138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1"/>
    <s v="musical"/>
    <x v="31"/>
    <x v="161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1"/>
    <s v="musical"/>
    <x v="31"/>
    <x v="18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"/>
    <s v="musical"/>
    <x v="1912"/>
    <x v="213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1"/>
    <s v="musical"/>
    <x v="2185"/>
    <x v="213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"/>
    <s v="musical"/>
    <x v="1054"/>
    <x v="76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1"/>
    <s v="musical"/>
    <x v="2186"/>
    <x v="213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1"/>
    <s v="musical"/>
    <x v="31"/>
    <x v="694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1"/>
    <s v="musical"/>
    <x v="2187"/>
    <x v="2135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1"/>
    <s v="musical"/>
    <x v="2188"/>
    <x v="213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1"/>
    <s v="musical"/>
    <x v="938"/>
    <x v="2137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1"/>
    <s v="musical"/>
    <x v="2189"/>
    <x v="2138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1"/>
    <s v="musical"/>
    <x v="2190"/>
    <x v="2139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"/>
    <s v="musical"/>
    <x v="1277"/>
    <x v="21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1"/>
    <s v="musical"/>
    <x v="2191"/>
    <x v="214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1"/>
    <s v="musical"/>
    <x v="602"/>
    <x v="1829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"/>
    <s v="musical"/>
    <x v="25"/>
    <x v="2142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1"/>
    <s v="musical"/>
    <x v="300"/>
    <x v="214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1"/>
    <s v="musical"/>
    <x v="2192"/>
    <x v="2144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"/>
    <s v="musical"/>
    <x v="2193"/>
    <x v="214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1"/>
    <s v="spaces"/>
    <x v="524"/>
    <x v="12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1"/>
    <s v="spaces"/>
    <x v="2194"/>
    <x v="2146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"/>
    <s v="spaces"/>
    <x v="109"/>
    <x v="121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1"/>
    <s v="spaces"/>
    <x v="460"/>
    <x v="10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"/>
    <s v="spaces"/>
    <x v="109"/>
    <x v="121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1"/>
    <s v="spaces"/>
    <x v="370"/>
    <x v="12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1"/>
    <s v="spaces"/>
    <x v="2195"/>
    <x v="2147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1"/>
    <s v="spaces"/>
    <x v="2196"/>
    <x v="214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1"/>
    <s v="spaces"/>
    <x v="453"/>
    <x v="38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"/>
    <s v="spaces"/>
    <x v="109"/>
    <x v="121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1"/>
    <s v="spaces"/>
    <x v="2197"/>
    <x v="214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1"/>
    <s v="spaces"/>
    <x v="2198"/>
    <x v="2150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1"/>
    <s v="spaces"/>
    <x v="2199"/>
    <x v="215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"/>
    <s v="spaces"/>
    <x v="109"/>
    <x v="12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1"/>
    <s v="spaces"/>
    <x v="2200"/>
    <x v="17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"/>
    <s v="spaces"/>
    <x v="2201"/>
    <x v="215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1"/>
    <s v="spaces"/>
    <x v="2202"/>
    <x v="736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"/>
    <s v="spaces"/>
    <x v="109"/>
    <x v="12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"/>
    <s v="spaces"/>
    <x v="109"/>
    <x v="12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"/>
    <s v="spaces"/>
    <x v="109"/>
    <x v="12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1"/>
    <s v="plays"/>
    <x v="2203"/>
    <x v="2153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"/>
    <s v="plays"/>
    <x v="662"/>
    <x v="2154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"/>
    <s v="plays"/>
    <x v="2204"/>
    <x v="2155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1"/>
    <s v="plays"/>
    <x v="2205"/>
    <x v="215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"/>
    <s v="plays"/>
    <x v="2206"/>
    <x v="2157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1"/>
    <s v="plays"/>
    <x v="2207"/>
    <x v="2158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1"/>
    <s v="plays"/>
    <x v="2208"/>
    <x v="2159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1"/>
    <s v="plays"/>
    <x v="938"/>
    <x v="216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1"/>
    <s v="plays"/>
    <x v="2209"/>
    <x v="216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1"/>
    <s v="plays"/>
    <x v="938"/>
    <x v="2162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1"/>
    <s v="plays"/>
    <x v="2210"/>
    <x v="216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1"/>
    <s v="plays"/>
    <x v="2211"/>
    <x v="216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1"/>
    <s v="plays"/>
    <x v="2212"/>
    <x v="216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1"/>
    <s v="plays"/>
    <x v="607"/>
    <x v="216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1"/>
    <s v="plays"/>
    <x v="2213"/>
    <x v="2167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"/>
    <s v="plays"/>
    <x v="2214"/>
    <x v="2168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1"/>
    <s v="plays"/>
    <x v="2215"/>
    <x v="80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1"/>
    <s v="plays"/>
    <x v="2216"/>
    <x v="21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1"/>
    <s v="plays"/>
    <x v="578"/>
    <x v="217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"/>
    <s v="plays"/>
    <x v="2217"/>
    <x v="217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1"/>
    <s v="spaces"/>
    <x v="2218"/>
    <x v="2172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1"/>
    <s v="spaces"/>
    <x v="2219"/>
    <x v="2173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1"/>
    <s v="spaces"/>
    <x v="2220"/>
    <x v="217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1"/>
    <s v="spaces"/>
    <x v="2221"/>
    <x v="2175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"/>
    <s v="spaces"/>
    <x v="2222"/>
    <x v="217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1"/>
    <s v="spaces"/>
    <x v="269"/>
    <x v="2177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1"/>
    <s v="spaces"/>
    <x v="2223"/>
    <x v="217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1"/>
    <s v="spaces"/>
    <x v="31"/>
    <x v="680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1"/>
    <s v="spaces"/>
    <x v="2224"/>
    <x v="217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1"/>
    <s v="spaces"/>
    <x v="31"/>
    <x v="218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1"/>
    <s v="spaces"/>
    <x v="2225"/>
    <x v="218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1"/>
    <s v="spaces"/>
    <x v="2226"/>
    <x v="218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1"/>
    <s v="spaces"/>
    <x v="2227"/>
    <x v="218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1"/>
    <s v="spaces"/>
    <x v="2228"/>
    <x v="218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1"/>
    <s v="spaces"/>
    <x v="2229"/>
    <x v="218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"/>
    <s v="spaces"/>
    <x v="2230"/>
    <x v="218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1"/>
    <s v="spaces"/>
    <x v="2231"/>
    <x v="2187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1"/>
    <s v="spaces"/>
    <x v="2232"/>
    <x v="218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"/>
    <s v="spaces"/>
    <x v="2233"/>
    <x v="218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1"/>
    <s v="spaces"/>
    <x v="31"/>
    <x v="372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1"/>
    <s v="spaces"/>
    <x v="2234"/>
    <x v="2190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"/>
    <s v="spaces"/>
    <x v="2235"/>
    <x v="219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1"/>
    <s v="spaces"/>
    <x v="2107"/>
    <x v="219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1"/>
    <s v="spaces"/>
    <x v="2236"/>
    <x v="219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1"/>
    <s v="spaces"/>
    <x v="2237"/>
    <x v="219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1"/>
    <s v="spaces"/>
    <x v="2133"/>
    <x v="2195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"/>
    <s v="spaces"/>
    <x v="2238"/>
    <x v="1237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1"/>
    <s v="spaces"/>
    <x v="2107"/>
    <x v="2196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1"/>
    <s v="spaces"/>
    <x v="2239"/>
    <x v="2197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"/>
    <s v="spaces"/>
    <x v="2240"/>
    <x v="219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1"/>
    <s v="spaces"/>
    <x v="2241"/>
    <x v="2199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"/>
    <s v="spaces"/>
    <x v="2242"/>
    <x v="220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1"/>
    <s v="spaces"/>
    <x v="2243"/>
    <x v="2201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1"/>
    <s v="spaces"/>
    <x v="2244"/>
    <x v="2202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1"/>
    <s v="spaces"/>
    <x v="2245"/>
    <x v="220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1"/>
    <s v="spaces"/>
    <x v="2246"/>
    <x v="2204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1"/>
    <s v="spaces"/>
    <x v="2247"/>
    <x v="2205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1"/>
    <s v="spaces"/>
    <x v="2248"/>
    <x v="2206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"/>
    <s v="spaces"/>
    <x v="2249"/>
    <x v="2207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1"/>
    <s v="spaces"/>
    <x v="2250"/>
    <x v="220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1"/>
    <s v="spaces"/>
    <x v="2251"/>
    <x v="220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1"/>
    <s v="spaces"/>
    <x v="2252"/>
    <x v="2210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1"/>
    <s v="spaces"/>
    <x v="288"/>
    <x v="221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1"/>
    <s v="spaces"/>
    <x v="2253"/>
    <x v="2212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"/>
    <s v="spaces"/>
    <x v="2254"/>
    <x v="221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s v="spaces"/>
    <x v="2255"/>
    <x v="1847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1"/>
    <s v="spaces"/>
    <x v="2256"/>
    <x v="221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1"/>
    <s v="spaces"/>
    <x v="2257"/>
    <x v="221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1"/>
    <s v="spaces"/>
    <x v="2258"/>
    <x v="2216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"/>
    <s v="spaces"/>
    <x v="2259"/>
    <x v="2217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1"/>
    <s v="spaces"/>
    <x v="31"/>
    <x v="221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1"/>
    <s v="spaces"/>
    <x v="66"/>
    <x v="2219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1"/>
    <s v="spaces"/>
    <x v="2260"/>
    <x v="2220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1"/>
    <s v="spaces"/>
    <x v="2261"/>
    <x v="222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"/>
    <s v="spaces"/>
    <x v="2262"/>
    <x v="2222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1"/>
    <s v="spaces"/>
    <x v="2263"/>
    <x v="222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"/>
    <s v="spaces"/>
    <x v="2264"/>
    <x v="2224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"/>
    <s v="spaces"/>
    <x v="10"/>
    <x v="2225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"/>
    <s v="spaces"/>
    <x v="2265"/>
    <x v="2226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"/>
    <s v="spaces"/>
    <x v="1881"/>
    <x v="2227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1"/>
    <s v="spaces"/>
    <x v="2266"/>
    <x v="222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1"/>
    <s v="spaces"/>
    <x v="602"/>
    <x v="222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1"/>
    <s v="spaces"/>
    <x v="2267"/>
    <x v="223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"/>
    <s v="spaces"/>
    <x v="2268"/>
    <x v="223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"/>
    <s v="spaces"/>
    <x v="2269"/>
    <x v="2232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1"/>
    <s v="spaces"/>
    <x v="2270"/>
    <x v="223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1"/>
    <s v="spaces"/>
    <x v="2271"/>
    <x v="2234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"/>
    <s v="spaces"/>
    <x v="2272"/>
    <x v="2235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"/>
    <s v="spaces"/>
    <x v="313"/>
    <x v="2236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1"/>
    <s v="spaces"/>
    <x v="938"/>
    <x v="223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"/>
    <s v="spaces"/>
    <x v="2273"/>
    <x v="22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1"/>
    <s v="spaces"/>
    <x v="840"/>
    <x v="839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"/>
    <s v="spaces"/>
    <x v="177"/>
    <x v="14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"/>
    <s v="spaces"/>
    <x v="109"/>
    <x v="12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1"/>
    <s v="spaces"/>
    <x v="2274"/>
    <x v="12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"/>
    <s v="spaces"/>
    <x v="109"/>
    <x v="121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"/>
    <s v="spaces"/>
    <x v="109"/>
    <x v="12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1"/>
    <s v="spaces"/>
    <x v="374"/>
    <x v="12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1"/>
    <s v="spaces"/>
    <x v="2275"/>
    <x v="2239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1"/>
    <s v="spaces"/>
    <x v="2276"/>
    <x v="1795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"/>
    <s v="spaces"/>
    <x v="109"/>
    <x v="12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1"/>
    <s v="spaces"/>
    <x v="2277"/>
    <x v="224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1"/>
    <s v="spaces"/>
    <x v="2278"/>
    <x v="2241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1"/>
    <s v="spaces"/>
    <x v="2279"/>
    <x v="2242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"/>
    <s v="spaces"/>
    <x v="167"/>
    <x v="144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1"/>
    <s v="spaces"/>
    <x v="2280"/>
    <x v="2243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1"/>
    <s v="spaces"/>
    <x v="453"/>
    <x v="444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1"/>
    <s v="spaces"/>
    <x v="2281"/>
    <x v="2244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1"/>
    <s v="spaces"/>
    <x v="2282"/>
    <x v="2245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1"/>
    <s v="spaces"/>
    <x v="2283"/>
    <x v="2246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1"/>
    <s v="spaces"/>
    <x v="2284"/>
    <x v="224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1"/>
    <s v="spaces"/>
    <x v="374"/>
    <x v="12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1"/>
    <s v="spaces"/>
    <x v="2285"/>
    <x v="224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1"/>
    <s v="spaces"/>
    <x v="2286"/>
    <x v="2249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"/>
    <s v="spaces"/>
    <x v="2287"/>
    <x v="2250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1"/>
    <s v="spaces"/>
    <x v="2288"/>
    <x v="2251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1"/>
    <s v="spaces"/>
    <x v="2289"/>
    <x v="1859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1"/>
    <s v="spaces"/>
    <x v="2290"/>
    <x v="1989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1"/>
    <s v="spaces"/>
    <x v="2291"/>
    <x v="2252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1"/>
    <s v="spaces"/>
    <x v="2292"/>
    <x v="225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1"/>
    <s v="spaces"/>
    <x v="2293"/>
    <x v="225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"/>
    <s v="spaces"/>
    <x v="109"/>
    <x v="121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"/>
    <s v="spaces"/>
    <x v="1228"/>
    <x v="806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1"/>
    <s v="spaces"/>
    <x v="2294"/>
    <x v="2255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1"/>
    <s v="spaces"/>
    <x v="2295"/>
    <x v="2256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"/>
    <s v="spaces"/>
    <x v="1161"/>
    <x v="41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1"/>
    <s v="spaces"/>
    <x v="895"/>
    <x v="37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1"/>
    <s v="spaces"/>
    <x v="2296"/>
    <x v="84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1"/>
    <s v="spaces"/>
    <x v="2297"/>
    <x v="2257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1"/>
    <s v="spaces"/>
    <x v="2298"/>
    <x v="225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1"/>
    <s v="spaces"/>
    <x v="2299"/>
    <x v="2259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1"/>
    <s v="spaces"/>
    <x v="2300"/>
    <x v="226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1"/>
    <s v="spaces"/>
    <x v="2301"/>
    <x v="226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"/>
    <s v="spaces"/>
    <x v="1866"/>
    <x v="384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1"/>
    <s v="spaces"/>
    <x v="2302"/>
    <x v="73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1"/>
    <s v="spaces"/>
    <x v="2303"/>
    <x v="2262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"/>
    <s v="spaces"/>
    <x v="2304"/>
    <x v="226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1"/>
    <s v="spaces"/>
    <x v="2305"/>
    <x v="226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1"/>
    <s v="spaces"/>
    <x v="2306"/>
    <x v="2265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1"/>
    <s v="spaces"/>
    <x v="2307"/>
    <x v="2266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1"/>
    <s v="spaces"/>
    <x v="746"/>
    <x v="384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"/>
    <s v="spaces"/>
    <x v="2308"/>
    <x v="2267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1"/>
    <s v="spaces"/>
    <x v="2309"/>
    <x v="14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1"/>
    <s v="spaces"/>
    <x v="2310"/>
    <x v="226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1"/>
    <s v="spaces"/>
    <x v="2311"/>
    <x v="2269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1"/>
    <s v="spaces"/>
    <x v="2312"/>
    <x v="227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1"/>
    <s v="spaces"/>
    <x v="2313"/>
    <x v="2271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1"/>
    <s v="spaces"/>
    <x v="2314"/>
    <x v="31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1"/>
    <s v="spaces"/>
    <x v="2315"/>
    <x v="227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"/>
    <s v="spaces"/>
    <x v="167"/>
    <x v="119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"/>
    <s v="spaces"/>
    <x v="2316"/>
    <x v="227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1"/>
    <s v="spaces"/>
    <x v="2317"/>
    <x v="2274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1"/>
    <s v="spaces"/>
    <x v="2318"/>
    <x v="2275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"/>
    <s v="spaces"/>
    <x v="109"/>
    <x v="121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1"/>
    <s v="spaces"/>
    <x v="419"/>
    <x v="46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1"/>
    <s v="spaces"/>
    <x v="2319"/>
    <x v="138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1"/>
    <s v="spaces"/>
    <x v="370"/>
    <x v="12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1"/>
    <s v="spaces"/>
    <x v="691"/>
    <x v="2276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1"/>
    <s v="spaces"/>
    <x v="833"/>
    <x v="144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1"/>
    <s v="spaces"/>
    <x v="2320"/>
    <x v="2277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1"/>
    <s v="spaces"/>
    <x v="886"/>
    <x v="119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1"/>
    <s v="spaces"/>
    <x v="2321"/>
    <x v="227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"/>
    <s v="spaces"/>
    <x v="2322"/>
    <x v="2279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1"/>
    <s v="spaces"/>
    <x v="2323"/>
    <x v="2280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"/>
    <s v="spaces"/>
    <x v="109"/>
    <x v="12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1"/>
    <s v="spaces"/>
    <x v="2324"/>
    <x v="228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"/>
    <s v="spaces"/>
    <x v="109"/>
    <x v="12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"/>
    <s v="plays"/>
    <x v="2325"/>
    <x v="2282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1"/>
    <s v="plays"/>
    <x v="417"/>
    <x v="119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1"/>
    <s v="plays"/>
    <x v="2326"/>
    <x v="2283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1"/>
    <s v="plays"/>
    <x v="2327"/>
    <x v="404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"/>
    <s v="plays"/>
    <x v="108"/>
    <x v="119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"/>
    <s v="plays"/>
    <x v="1277"/>
    <x v="1209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1"/>
    <s v="plays"/>
    <x v="2328"/>
    <x v="654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1"/>
    <s v="plays"/>
    <x v="2329"/>
    <x v="228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1"/>
    <s v="plays"/>
    <x v="2330"/>
    <x v="228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1"/>
    <s v="plays"/>
    <x v="422"/>
    <x v="7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"/>
    <s v="plays"/>
    <x v="109"/>
    <x v="12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1"/>
    <s v="plays"/>
    <x v="2331"/>
    <x v="228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1"/>
    <s v="plays"/>
    <x v="2332"/>
    <x v="1228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1"/>
    <s v="plays"/>
    <x v="2333"/>
    <x v="2287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1"/>
    <s v="plays"/>
    <x v="2334"/>
    <x v="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"/>
    <s v="plays"/>
    <x v="109"/>
    <x v="12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"/>
    <s v="plays"/>
    <x v="2335"/>
    <x v="2288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"/>
    <s v="plays"/>
    <x v="109"/>
    <x v="12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"/>
    <s v="plays"/>
    <x v="1131"/>
    <x v="2289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1"/>
    <s v="plays"/>
    <x v="2336"/>
    <x v="2290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1"/>
    <s v="plays"/>
    <x v="2337"/>
    <x v="229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1"/>
    <s v="plays"/>
    <x v="87"/>
    <x v="368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1"/>
    <s v="plays"/>
    <x v="50"/>
    <x v="2292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1"/>
    <s v="plays"/>
    <x v="84"/>
    <x v="229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1"/>
    <s v="plays"/>
    <x v="2338"/>
    <x v="229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1"/>
    <s v="plays"/>
    <x v="2339"/>
    <x v="2295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1"/>
    <s v="plays"/>
    <x v="2340"/>
    <x v="229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"/>
    <s v="plays"/>
    <x v="2341"/>
    <x v="2297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1"/>
    <s v="plays"/>
    <x v="2342"/>
    <x v="2298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1"/>
    <s v="plays"/>
    <x v="50"/>
    <x v="2299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1"/>
    <s v="plays"/>
    <x v="430"/>
    <x v="2300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"/>
    <s v="plays"/>
    <x v="2343"/>
    <x v="2301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"/>
    <s v="plays"/>
    <x v="1400"/>
    <x v="2302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1"/>
    <s v="plays"/>
    <x v="2344"/>
    <x v="230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1"/>
    <s v="plays"/>
    <x v="2345"/>
    <x v="2304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1"/>
    <s v="plays"/>
    <x v="2346"/>
    <x v="2305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"/>
    <s v="plays"/>
    <x v="2347"/>
    <x v="230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1"/>
    <s v="plays"/>
    <x v="2348"/>
    <x v="2307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"/>
    <s v="plays"/>
    <x v="2349"/>
    <x v="2308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1"/>
    <s v="plays"/>
    <x v="2350"/>
    <x v="2309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1"/>
    <s v="plays"/>
    <x v="2351"/>
    <x v="2310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1"/>
    <s v="plays"/>
    <x v="2352"/>
    <x v="98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1"/>
    <s v="plays"/>
    <x v="2353"/>
    <x v="2311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"/>
    <s v="plays"/>
    <x v="2354"/>
    <x v="231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1"/>
    <s v="plays"/>
    <x v="935"/>
    <x v="231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1"/>
    <s v="plays"/>
    <x v="288"/>
    <x v="2314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1"/>
    <s v="plays"/>
    <x v="2355"/>
    <x v="2315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1"/>
    <s v="plays"/>
    <x v="2356"/>
    <x v="231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1"/>
    <s v="plays"/>
    <x v="2357"/>
    <x v="231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"/>
    <s v="plays"/>
    <x v="2358"/>
    <x v="2318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"/>
    <s v="plays"/>
    <x v="2359"/>
    <x v="2319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1"/>
    <s v="plays"/>
    <x v="2360"/>
    <x v="2320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1"/>
    <s v="plays"/>
    <x v="2361"/>
    <x v="2321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"/>
    <s v="plays"/>
    <x v="2206"/>
    <x v="828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1"/>
    <s v="plays"/>
    <x v="2191"/>
    <x v="232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"/>
    <s v="plays"/>
    <x v="2206"/>
    <x v="232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"/>
    <s v="plays"/>
    <x v="2362"/>
    <x v="232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1"/>
    <s v="plays"/>
    <x v="31"/>
    <x v="694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1"/>
    <s v="plays"/>
    <x v="2363"/>
    <x v="2325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1"/>
    <s v="plays"/>
    <x v="2364"/>
    <x v="232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"/>
    <s v="musical"/>
    <x v="2365"/>
    <x v="2327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1"/>
    <s v="musical"/>
    <x v="2366"/>
    <x v="2328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"/>
    <s v="musical"/>
    <x v="109"/>
    <x v="121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1"/>
    <s v="musical"/>
    <x v="2367"/>
    <x v="2329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1"/>
    <s v="musical"/>
    <x v="391"/>
    <x v="80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1"/>
    <s v="musical"/>
    <x v="2368"/>
    <x v="233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"/>
    <s v="musical"/>
    <x v="109"/>
    <x v="12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"/>
    <s v="musical"/>
    <x v="2369"/>
    <x v="2331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"/>
    <s v="musical"/>
    <x v="1855"/>
    <x v="468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1"/>
    <s v="musical"/>
    <x v="2370"/>
    <x v="2332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1"/>
    <s v="musical"/>
    <x v="456"/>
    <x v="2333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1"/>
    <s v="musical"/>
    <x v="2371"/>
    <x v="2334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"/>
    <s v="musical"/>
    <x v="133"/>
    <x v="12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1"/>
    <s v="musical"/>
    <x v="2372"/>
    <x v="38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1"/>
    <s v="musical"/>
    <x v="2373"/>
    <x v="233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"/>
    <s v="musical"/>
    <x v="180"/>
    <x v="694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"/>
    <s v="musical"/>
    <x v="109"/>
    <x v="121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1"/>
    <s v="musical"/>
    <x v="2374"/>
    <x v="196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"/>
    <s v="musical"/>
    <x v="109"/>
    <x v="12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"/>
    <s v="musical"/>
    <x v="2375"/>
    <x v="233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1"/>
    <s v="plays"/>
    <x v="991"/>
    <x v="233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"/>
    <s v="plays"/>
    <x v="2376"/>
    <x v="2338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1"/>
    <s v="plays"/>
    <x v="2377"/>
    <x v="2339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1"/>
    <s v="plays"/>
    <x v="2378"/>
    <x v="2340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1"/>
    <s v="plays"/>
    <x v="2379"/>
    <x v="234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1"/>
    <s v="plays"/>
    <x v="2380"/>
    <x v="2342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1"/>
    <s v="plays"/>
    <x v="2381"/>
    <x v="2343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1"/>
    <s v="plays"/>
    <x v="2382"/>
    <x v="2344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1"/>
    <s v="plays"/>
    <x v="2383"/>
    <x v="2345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1"/>
    <s v="plays"/>
    <x v="2251"/>
    <x v="234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1"/>
    <s v="plays"/>
    <x v="426"/>
    <x v="2347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1"/>
    <s v="plays"/>
    <x v="2384"/>
    <x v="2348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1"/>
    <s v="plays"/>
    <x v="2385"/>
    <x v="234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1"/>
    <s v="plays"/>
    <x v="2386"/>
    <x v="235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"/>
    <s v="plays"/>
    <x v="2387"/>
    <x v="2351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1"/>
    <s v="plays"/>
    <x v="2388"/>
    <x v="2352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1"/>
    <s v="plays"/>
    <x v="2389"/>
    <x v="235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"/>
    <s v="plays"/>
    <x v="1099"/>
    <x v="2354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1"/>
    <s v="plays"/>
    <x v="44"/>
    <x v="2355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"/>
    <s v="plays"/>
    <x v="1054"/>
    <x v="73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1"/>
    <s v="plays"/>
    <x v="2390"/>
    <x v="235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1"/>
    <s v="plays"/>
    <x v="2391"/>
    <x v="235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1"/>
    <s v="plays"/>
    <x v="2392"/>
    <x v="2358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"/>
    <s v="plays"/>
    <x v="2393"/>
    <x v="40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1"/>
    <s v="plays"/>
    <x v="2394"/>
    <x v="2359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"/>
    <s v="plays"/>
    <x v="2395"/>
    <x v="2360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1"/>
    <s v="plays"/>
    <x v="2396"/>
    <x v="236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1"/>
    <s v="plays"/>
    <x v="2397"/>
    <x v="236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"/>
    <s v="plays"/>
    <x v="1794"/>
    <x v="2363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1"/>
    <s v="plays"/>
    <x v="2398"/>
    <x v="2364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1"/>
    <s v="plays"/>
    <x v="2399"/>
    <x v="2365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1"/>
    <s v="plays"/>
    <x v="2400"/>
    <x v="236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1"/>
    <s v="plays"/>
    <x v="518"/>
    <x v="2367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1"/>
    <s v="plays"/>
    <x v="2401"/>
    <x v="2368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1"/>
    <s v="plays"/>
    <x v="2402"/>
    <x v="2369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1"/>
    <s v="plays"/>
    <x v="2403"/>
    <x v="237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1"/>
    <s v="plays"/>
    <x v="2404"/>
    <x v="2371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1"/>
    <s v="plays"/>
    <x v="2405"/>
    <x v="2372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1"/>
    <s v="plays"/>
    <x v="2406"/>
    <x v="237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1"/>
    <s v="plays"/>
    <x v="2407"/>
    <x v="2374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1"/>
    <s v="plays"/>
    <x v="2408"/>
    <x v="2375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1"/>
    <s v="plays"/>
    <x v="2409"/>
    <x v="237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1"/>
    <s v="plays"/>
    <x v="2410"/>
    <x v="2377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"/>
    <s v="plays"/>
    <x v="1613"/>
    <x v="2378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1"/>
    <s v="plays"/>
    <x v="2411"/>
    <x v="2379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1"/>
    <s v="plays"/>
    <x v="2412"/>
    <x v="238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1"/>
    <s v="plays"/>
    <x v="2413"/>
    <x v="238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"/>
    <s v="plays"/>
    <x v="1290"/>
    <x v="2382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1"/>
    <s v="plays"/>
    <x v="2414"/>
    <x v="2383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1"/>
    <s v="plays"/>
    <x v="2415"/>
    <x v="2384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1"/>
    <s v="plays"/>
    <x v="2416"/>
    <x v="2385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1"/>
    <s v="plays"/>
    <x v="2417"/>
    <x v="238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"/>
    <s v="plays"/>
    <x v="2418"/>
    <x v="2387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1"/>
    <s v="plays"/>
    <x v="2419"/>
    <x v="2388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1"/>
    <s v="plays"/>
    <x v="2420"/>
    <x v="2389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1"/>
    <s v="plays"/>
    <x v="2421"/>
    <x v="239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1"/>
    <s v="plays"/>
    <x v="288"/>
    <x v="239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1"/>
    <s v="plays"/>
    <x v="2002"/>
    <x v="2392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1"/>
    <s v="plays"/>
    <x v="2422"/>
    <x v="239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1"/>
    <s v="plays"/>
    <x v="426"/>
    <x v="2394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1"/>
    <s v="plays"/>
    <x v="602"/>
    <x v="23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"/>
    <s v="plays"/>
    <x v="1240"/>
    <x v="239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1"/>
    <s v="plays"/>
    <x v="658"/>
    <x v="2397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1"/>
    <s v="plays"/>
    <x v="2129"/>
    <x v="2398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1"/>
    <s v="plays"/>
    <x v="2423"/>
    <x v="2399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"/>
    <s v="plays"/>
    <x v="202"/>
    <x v="240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1"/>
    <s v="plays"/>
    <x v="2424"/>
    <x v="240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1"/>
    <s v="plays"/>
    <x v="2425"/>
    <x v="2402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"/>
    <s v="plays"/>
    <x v="2426"/>
    <x v="2403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"/>
    <s v="plays"/>
    <x v="1878"/>
    <x v="2404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"/>
    <s v="plays"/>
    <x v="1936"/>
    <x v="2405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1"/>
    <s v="plays"/>
    <x v="2427"/>
    <x v="240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1"/>
    <s v="plays"/>
    <x v="288"/>
    <x v="240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"/>
    <s v="plays"/>
    <x v="2428"/>
    <x v="2408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1"/>
    <s v="plays"/>
    <x v="2429"/>
    <x v="2409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1"/>
    <s v="plays"/>
    <x v="2430"/>
    <x v="241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1"/>
    <s v="plays"/>
    <x v="264"/>
    <x v="2411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1"/>
    <s v="plays"/>
    <x v="2431"/>
    <x v="241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1"/>
    <s v="plays"/>
    <x v="2432"/>
    <x v="241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1"/>
    <s v="plays"/>
    <x v="31"/>
    <x v="241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1"/>
    <s v="plays"/>
    <x v="2433"/>
    <x v="2415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"/>
    <s v="plays"/>
    <x v="2434"/>
    <x v="241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"/>
    <s v="plays"/>
    <x v="1247"/>
    <x v="241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1"/>
    <s v="plays"/>
    <x v="430"/>
    <x v="2418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1"/>
    <s v="plays"/>
    <x v="2435"/>
    <x v="2419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"/>
    <s v="plays"/>
    <x v="2436"/>
    <x v="524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"/>
    <s v="plays"/>
    <x v="1237"/>
    <x v="242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1"/>
    <s v="plays"/>
    <x v="2437"/>
    <x v="2421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"/>
    <s v="plays"/>
    <x v="2438"/>
    <x v="2422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1"/>
    <s v="plays"/>
    <x v="2439"/>
    <x v="2423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1"/>
    <s v="plays"/>
    <x v="2440"/>
    <x v="2424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1"/>
    <s v="plays"/>
    <x v="2441"/>
    <x v="2425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"/>
    <s v="plays"/>
    <x v="2442"/>
    <x v="242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"/>
    <s v="plays"/>
    <x v="1424"/>
    <x v="711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1"/>
    <s v="plays"/>
    <x v="2443"/>
    <x v="242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1"/>
    <s v="plays"/>
    <x v="2444"/>
    <x v="2428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1"/>
    <s v="plays"/>
    <x v="2445"/>
    <x v="242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1"/>
    <s v="plays"/>
    <x v="2446"/>
    <x v="243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1"/>
    <s v="plays"/>
    <x v="2447"/>
    <x v="2431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"/>
    <s v="plays"/>
    <x v="2448"/>
    <x v="243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"/>
    <s v="plays"/>
    <x v="2449"/>
    <x v="2433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"/>
    <s v="plays"/>
    <x v="2450"/>
    <x v="66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"/>
    <s v="plays"/>
    <x v="1417"/>
    <x v="243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1"/>
    <s v="plays"/>
    <x v="2451"/>
    <x v="2435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1"/>
    <s v="plays"/>
    <x v="2452"/>
    <x v="2397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1"/>
    <s v="plays"/>
    <x v="2453"/>
    <x v="243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"/>
    <s v="plays"/>
    <x v="2454"/>
    <x v="243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"/>
    <s v="plays"/>
    <x v="1007"/>
    <x v="2438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1"/>
    <s v="plays"/>
    <x v="2455"/>
    <x v="2439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1"/>
    <s v="plays"/>
    <x v="2456"/>
    <x v="2440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1"/>
    <s v="plays"/>
    <x v="2457"/>
    <x v="244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"/>
    <s v="plays"/>
    <x v="1277"/>
    <x v="1209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1"/>
    <s v="plays"/>
    <x v="50"/>
    <x v="244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"/>
    <s v="plays"/>
    <x v="202"/>
    <x v="1278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1"/>
    <s v="plays"/>
    <x v="2458"/>
    <x v="2443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1"/>
    <s v="plays"/>
    <x v="2459"/>
    <x v="2444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1"/>
    <s v="plays"/>
    <x v="658"/>
    <x v="244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1"/>
    <s v="plays"/>
    <x v="2460"/>
    <x v="18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1"/>
    <s v="plays"/>
    <x v="300"/>
    <x v="244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1"/>
    <s v="plays"/>
    <x v="982"/>
    <x v="244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1"/>
    <s v="plays"/>
    <x v="2461"/>
    <x v="2448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"/>
    <s v="plays"/>
    <x v="2462"/>
    <x v="2449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1"/>
    <s v="plays"/>
    <x v="2463"/>
    <x v="245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1"/>
    <s v="plays"/>
    <x v="2464"/>
    <x v="245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1"/>
    <s v="plays"/>
    <x v="31"/>
    <x v="245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1"/>
    <s v="plays"/>
    <x v="2465"/>
    <x v="245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1"/>
    <s v="plays"/>
    <x v="2466"/>
    <x v="2454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1"/>
    <s v="plays"/>
    <x v="2467"/>
    <x v="2455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1"/>
    <s v="plays"/>
    <x v="31"/>
    <x v="184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"/>
    <s v="plays"/>
    <x v="1097"/>
    <x v="245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1"/>
    <s v="plays"/>
    <x v="2468"/>
    <x v="2457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1"/>
    <s v="plays"/>
    <x v="2469"/>
    <x v="2458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"/>
    <s v="plays"/>
    <x v="2470"/>
    <x v="245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1"/>
    <s v="plays"/>
    <x v="31"/>
    <x v="246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1"/>
    <s v="plays"/>
    <x v="658"/>
    <x v="246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"/>
    <s v="plays"/>
    <x v="2214"/>
    <x v="95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1"/>
    <s v="plays"/>
    <x v="2471"/>
    <x v="2462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1"/>
    <s v="plays"/>
    <x v="2129"/>
    <x v="7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"/>
    <s v="plays"/>
    <x v="1007"/>
    <x v="2463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"/>
    <s v="plays"/>
    <x v="2472"/>
    <x v="2464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1"/>
    <s v="plays"/>
    <x v="2473"/>
    <x v="2465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1"/>
    <s v="plays"/>
    <x v="2474"/>
    <x v="246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1"/>
    <s v="plays"/>
    <x v="2475"/>
    <x v="40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1"/>
    <s v="plays"/>
    <x v="940"/>
    <x v="2467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1"/>
    <s v="plays"/>
    <x v="2476"/>
    <x v="246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"/>
    <s v="plays"/>
    <x v="2477"/>
    <x v="2469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1"/>
    <s v="plays"/>
    <x v="2478"/>
    <x v="2265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1"/>
    <s v="plays"/>
    <x v="2479"/>
    <x v="247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1"/>
    <s v="plays"/>
    <x v="578"/>
    <x v="247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1"/>
    <s v="plays"/>
    <x v="50"/>
    <x v="2472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1"/>
    <s v="plays"/>
    <x v="2480"/>
    <x v="247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1"/>
    <s v="plays"/>
    <x v="90"/>
    <x v="2474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1"/>
    <s v="plays"/>
    <x v="2481"/>
    <x v="2475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1"/>
    <s v="plays"/>
    <x v="2482"/>
    <x v="247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"/>
    <s v="plays"/>
    <x v="678"/>
    <x v="2477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1"/>
    <s v="plays"/>
    <x v="2483"/>
    <x v="2478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1"/>
    <s v="plays"/>
    <x v="2484"/>
    <x v="247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1"/>
    <s v="plays"/>
    <x v="87"/>
    <x v="248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1"/>
    <s v="plays"/>
    <x v="2485"/>
    <x v="248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"/>
    <s v="plays"/>
    <x v="2486"/>
    <x v="2482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1"/>
    <s v="plays"/>
    <x v="81"/>
    <x v="248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1"/>
    <s v="plays"/>
    <x v="3"/>
    <x v="2484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1"/>
    <s v="plays"/>
    <x v="2487"/>
    <x v="2485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1"/>
    <s v="plays"/>
    <x v="2488"/>
    <x v="248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1"/>
    <s v="plays"/>
    <x v="991"/>
    <x v="134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1"/>
    <s v="plays"/>
    <x v="598"/>
    <x v="2487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"/>
    <s v="plays"/>
    <x v="2489"/>
    <x v="2488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1"/>
    <s v="plays"/>
    <x v="31"/>
    <x v="2489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1"/>
    <s v="plays"/>
    <x v="77"/>
    <x v="249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1"/>
    <s v="plays"/>
    <x v="348"/>
    <x v="249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1"/>
    <s v="plays"/>
    <x v="2490"/>
    <x v="2492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1"/>
    <s v="plays"/>
    <x v="2491"/>
    <x v="2493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1"/>
    <s v="plays"/>
    <x v="2492"/>
    <x v="249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"/>
    <s v="plays"/>
    <x v="1891"/>
    <x v="2495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1"/>
    <s v="plays"/>
    <x v="2493"/>
    <x v="249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"/>
    <s v="plays"/>
    <x v="1942"/>
    <x v="249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1"/>
    <s v="plays"/>
    <x v="2494"/>
    <x v="2498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1"/>
    <s v="plays"/>
    <x v="31"/>
    <x v="44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1"/>
    <s v="plays"/>
    <x v="2"/>
    <x v="2499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"/>
    <s v="plays"/>
    <x v="2495"/>
    <x v="250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1"/>
    <s v="plays"/>
    <x v="965"/>
    <x v="118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"/>
    <s v="plays"/>
    <x v="1444"/>
    <x v="250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1"/>
    <s v="plays"/>
    <x v="2122"/>
    <x v="250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1"/>
    <s v="plays"/>
    <x v="2496"/>
    <x v="244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1"/>
    <s v="plays"/>
    <x v="31"/>
    <x v="694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"/>
    <s v="plays"/>
    <x v="1725"/>
    <x v="250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1"/>
    <s v="plays"/>
    <x v="2497"/>
    <x v="210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1"/>
    <s v="plays"/>
    <x v="2498"/>
    <x v="250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1"/>
    <s v="plays"/>
    <x v="2499"/>
    <x v="2505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"/>
    <s v="plays"/>
    <x v="1990"/>
    <x v="123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1"/>
    <s v="plays"/>
    <x v="2500"/>
    <x v="250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1"/>
    <s v="plays"/>
    <x v="603"/>
    <x v="25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1"/>
    <s v="plays"/>
    <x v="2501"/>
    <x v="2508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1"/>
    <s v="plays"/>
    <x v="2502"/>
    <x v="2509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1"/>
    <s v="plays"/>
    <x v="2503"/>
    <x v="251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1"/>
    <s v="plays"/>
    <x v="31"/>
    <x v="251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"/>
    <s v="plays"/>
    <x v="1009"/>
    <x v="251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"/>
    <s v="plays"/>
    <x v="2504"/>
    <x v="2513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1"/>
    <s v="plays"/>
    <x v="2505"/>
    <x v="2514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"/>
    <s v="plays"/>
    <x v="1088"/>
    <x v="2515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"/>
    <s v="plays"/>
    <x v="2506"/>
    <x v="251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1"/>
    <s v="plays"/>
    <x v="2507"/>
    <x v="2517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"/>
    <s v="plays"/>
    <x v="2508"/>
    <x v="251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1"/>
    <s v="plays"/>
    <x v="2509"/>
    <x v="2519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1"/>
    <s v="plays"/>
    <x v="31"/>
    <x v="252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1"/>
    <s v="plays"/>
    <x v="2129"/>
    <x v="252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1"/>
    <s v="plays"/>
    <x v="991"/>
    <x v="252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1"/>
    <s v="plays"/>
    <x v="31"/>
    <x v="2523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"/>
    <s v="plays"/>
    <x v="1774"/>
    <x v="2524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1"/>
    <s v="plays"/>
    <x v="2510"/>
    <x v="2525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1"/>
    <s v="plays"/>
    <x v="2511"/>
    <x v="252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"/>
    <s v="plays"/>
    <x v="2512"/>
    <x v="252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"/>
    <s v="plays"/>
    <x v="2513"/>
    <x v="252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1"/>
    <s v="plays"/>
    <x v="2514"/>
    <x v="2529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"/>
    <s v="plays"/>
    <x v="1071"/>
    <x v="253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1"/>
    <s v="plays"/>
    <x v="2515"/>
    <x v="43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1"/>
    <s v="plays"/>
    <x v="2062"/>
    <x v="2531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1"/>
    <s v="plays"/>
    <x v="2516"/>
    <x v="2532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1"/>
    <s v="plays"/>
    <x v="2517"/>
    <x v="253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1"/>
    <s v="plays"/>
    <x v="31"/>
    <x v="2218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"/>
    <s v="plays"/>
    <x v="1015"/>
    <x v="2534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1"/>
    <s v="plays"/>
    <x v="2129"/>
    <x v="186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"/>
    <s v="plays"/>
    <x v="2518"/>
    <x v="253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1"/>
    <s v="plays"/>
    <x v="31"/>
    <x v="253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1"/>
    <s v="plays"/>
    <x v="2519"/>
    <x v="2537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1"/>
    <s v="plays"/>
    <x v="2520"/>
    <x v="2538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"/>
    <s v="plays"/>
    <x v="1442"/>
    <x v="2539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"/>
    <s v="plays"/>
    <x v="1990"/>
    <x v="254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1"/>
    <s v="plays"/>
    <x v="2521"/>
    <x v="254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1"/>
    <s v="plays"/>
    <x v="50"/>
    <x v="2542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"/>
    <s v="plays"/>
    <x v="1243"/>
    <x v="2543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"/>
    <s v="plays"/>
    <x v="2522"/>
    <x v="2544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1"/>
    <s v="plays"/>
    <x v="2523"/>
    <x v="254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1"/>
    <s v="plays"/>
    <x v="946"/>
    <x v="254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1"/>
    <s v="plays"/>
    <x v="31"/>
    <x v="68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1"/>
    <s v="plays"/>
    <x v="2524"/>
    <x v="2547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1"/>
    <s v="plays"/>
    <x v="2525"/>
    <x v="2548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1"/>
    <s v="plays"/>
    <x v="31"/>
    <x v="2549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1"/>
    <s v="plays"/>
    <x v="2123"/>
    <x v="255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1"/>
    <s v="plays"/>
    <x v="2526"/>
    <x v="255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1"/>
    <s v="plays"/>
    <x v="2527"/>
    <x v="255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"/>
    <s v="plays"/>
    <x v="2528"/>
    <x v="2553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"/>
    <s v="plays"/>
    <x v="1710"/>
    <x v="2554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1"/>
    <s v="plays"/>
    <x v="2529"/>
    <x v="255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1"/>
    <s v="plays"/>
    <x v="2530"/>
    <x v="255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1"/>
    <s v="plays"/>
    <x v="2531"/>
    <x v="44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1"/>
    <s v="plays"/>
    <x v="2248"/>
    <x v="25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1"/>
    <s v="plays"/>
    <x v="2532"/>
    <x v="2558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1"/>
    <s v="plays"/>
    <x v="2533"/>
    <x v="255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1"/>
    <s v="plays"/>
    <x v="2534"/>
    <x v="256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1"/>
    <s v="plays"/>
    <x v="2535"/>
    <x v="2561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1"/>
    <s v="plays"/>
    <x v="2536"/>
    <x v="256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1"/>
    <s v="plays"/>
    <x v="2537"/>
    <x v="7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1"/>
    <s v="plays"/>
    <x v="2538"/>
    <x v="2563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"/>
    <s v="plays"/>
    <x v="2539"/>
    <x v="2564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1"/>
    <s v="plays"/>
    <x v="2540"/>
    <x v="2565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1"/>
    <s v="plays"/>
    <x v="2541"/>
    <x v="256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1"/>
    <s v="plays"/>
    <x v="288"/>
    <x v="2567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1"/>
    <s v="plays"/>
    <x v="2542"/>
    <x v="2568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1"/>
    <s v="plays"/>
    <x v="50"/>
    <x v="2569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"/>
    <s v="plays"/>
    <x v="2543"/>
    <x v="257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1"/>
    <s v="plays"/>
    <x v="2544"/>
    <x v="2571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1"/>
    <s v="plays"/>
    <x v="2111"/>
    <x v="694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1"/>
    <s v="plays"/>
    <x v="2545"/>
    <x v="2572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1"/>
    <s v="plays"/>
    <x v="2546"/>
    <x v="257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1"/>
    <s v="plays"/>
    <x v="31"/>
    <x v="2574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1"/>
    <s v="plays"/>
    <x v="50"/>
    <x v="2575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"/>
    <s v="plays"/>
    <x v="1614"/>
    <x v="135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1"/>
    <s v="plays"/>
    <x v="87"/>
    <x v="368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"/>
    <s v="plays"/>
    <x v="1288"/>
    <x v="257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1"/>
    <s v="plays"/>
    <x v="2547"/>
    <x v="2577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1"/>
    <s v="plays"/>
    <x v="2548"/>
    <x v="2578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s v="plays"/>
    <x v="2549"/>
    <x v="257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"/>
    <s v="plays"/>
    <x v="2395"/>
    <x v="2580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"/>
    <s v="plays"/>
    <x v="2550"/>
    <x v="370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"/>
    <s v="plays"/>
    <x v="2551"/>
    <x v="258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1"/>
    <s v="plays"/>
    <x v="2552"/>
    <x v="258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1"/>
    <s v="plays"/>
    <x v="2553"/>
    <x v="2425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"/>
    <s v="plays"/>
    <x v="26"/>
    <x v="2583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1"/>
    <s v="plays"/>
    <x v="92"/>
    <x v="2584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"/>
    <s v="plays"/>
    <x v="1247"/>
    <x v="2585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1"/>
    <s v="plays"/>
    <x v="2554"/>
    <x v="258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"/>
    <s v="plays"/>
    <x v="1901"/>
    <x v="1655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"/>
    <s v="plays"/>
    <x v="2555"/>
    <x v="2587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1"/>
    <s v="plays"/>
    <x v="2556"/>
    <x v="2588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1"/>
    <s v="plays"/>
    <x v="31"/>
    <x v="2218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1"/>
    <s v="plays"/>
    <x v="31"/>
    <x v="2589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"/>
    <s v="plays"/>
    <x v="2557"/>
    <x v="259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1"/>
    <s v="plays"/>
    <x v="2558"/>
    <x v="259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"/>
    <s v="plays"/>
    <x v="2559"/>
    <x v="259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1"/>
    <s v="plays"/>
    <x v="2560"/>
    <x v="2593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1"/>
    <s v="plays"/>
    <x v="269"/>
    <x v="2594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1"/>
    <s v="plays"/>
    <x v="2561"/>
    <x v="2595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"/>
    <s v="plays"/>
    <x v="17"/>
    <x v="259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1"/>
    <s v="plays"/>
    <x v="2562"/>
    <x v="2597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1"/>
    <s v="plays"/>
    <x v="2563"/>
    <x v="259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1"/>
    <s v="plays"/>
    <x v="31"/>
    <x v="179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1"/>
    <s v="plays"/>
    <x v="2564"/>
    <x v="2599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"/>
    <s v="plays"/>
    <x v="1240"/>
    <x v="260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1"/>
    <s v="plays"/>
    <x v="2565"/>
    <x v="178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"/>
    <s v="plays"/>
    <x v="2238"/>
    <x v="1053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1"/>
    <s v="plays"/>
    <x v="2566"/>
    <x v="260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1"/>
    <s v="plays"/>
    <x v="2567"/>
    <x v="2602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1"/>
    <s v="plays"/>
    <x v="2568"/>
    <x v="260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1"/>
    <s v="plays"/>
    <x v="31"/>
    <x v="2604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1"/>
    <s v="plays"/>
    <x v="2569"/>
    <x v="2605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"/>
    <s v="plays"/>
    <x v="1007"/>
    <x v="698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1"/>
    <s v="plays"/>
    <x v="2570"/>
    <x v="260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1"/>
    <s v="plays"/>
    <x v="31"/>
    <x v="260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1"/>
    <s v="plays"/>
    <x v="31"/>
    <x v="2608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1"/>
    <s v="plays"/>
    <x v="2571"/>
    <x v="2609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1"/>
    <s v="plays"/>
    <x v="40"/>
    <x v="261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"/>
    <s v="plays"/>
    <x v="1266"/>
    <x v="261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1"/>
    <s v="plays"/>
    <x v="2572"/>
    <x v="261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1"/>
    <s v="plays"/>
    <x v="31"/>
    <x v="261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1"/>
    <s v="plays"/>
    <x v="2573"/>
    <x v="2614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1"/>
    <s v="plays"/>
    <x v="2574"/>
    <x v="2615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1"/>
    <s v="plays"/>
    <x v="938"/>
    <x v="261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1"/>
    <s v="plays"/>
    <x v="607"/>
    <x v="2617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"/>
    <s v="plays"/>
    <x v="2575"/>
    <x v="2618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1"/>
    <s v="plays"/>
    <x v="2576"/>
    <x v="2619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1"/>
    <s v="plays"/>
    <x v="2577"/>
    <x v="2333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1"/>
    <s v="plays"/>
    <x v="31"/>
    <x v="179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1"/>
    <s v="plays"/>
    <x v="602"/>
    <x v="2620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"/>
    <s v="plays"/>
    <x v="2578"/>
    <x v="2621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1"/>
    <s v="plays"/>
    <x v="2536"/>
    <x v="2622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1"/>
    <s v="plays"/>
    <x v="2579"/>
    <x v="262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1"/>
    <s v="plays"/>
    <x v="2580"/>
    <x v="2624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1"/>
    <s v="plays"/>
    <x v="71"/>
    <x v="2625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"/>
    <s v="plays"/>
    <x v="2581"/>
    <x v="14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1"/>
    <s v="plays"/>
    <x v="2582"/>
    <x v="262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1"/>
    <s v="plays"/>
    <x v="2583"/>
    <x v="262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1"/>
    <s v="plays"/>
    <x v="2584"/>
    <x v="2628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1"/>
    <s v="plays"/>
    <x v="2"/>
    <x v="2629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1"/>
    <s v="plays"/>
    <x v="2585"/>
    <x v="2630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1"/>
    <s v="plays"/>
    <x v="436"/>
    <x v="2631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1"/>
    <s v="plays"/>
    <x v="31"/>
    <x v="263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1"/>
    <s v="plays"/>
    <x v="84"/>
    <x v="9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1"/>
    <s v="plays"/>
    <x v="2586"/>
    <x v="263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1"/>
    <s v="plays"/>
    <x v="2587"/>
    <x v="2634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1"/>
    <s v="plays"/>
    <x v="2588"/>
    <x v="2579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1"/>
    <s v="plays"/>
    <x v="607"/>
    <x v="2635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1"/>
    <s v="plays"/>
    <x v="2131"/>
    <x v="263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1"/>
    <s v="plays"/>
    <x v="2118"/>
    <x v="2637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1"/>
    <s v="plays"/>
    <x v="31"/>
    <x v="2638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1"/>
    <s v="plays"/>
    <x v="2589"/>
    <x v="2639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1"/>
    <s v="plays"/>
    <x v="2590"/>
    <x v="264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1"/>
    <s v="plays"/>
    <x v="31"/>
    <x v="123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1"/>
    <s v="plays"/>
    <x v="2419"/>
    <x v="264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1"/>
    <s v="plays"/>
    <x v="2591"/>
    <x v="2642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"/>
    <s v="plays"/>
    <x v="2592"/>
    <x v="2643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1"/>
    <s v="plays"/>
    <x v="991"/>
    <x v="2644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1"/>
    <s v="plays"/>
    <x v="2593"/>
    <x v="2645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1"/>
    <s v="plays"/>
    <x v="2122"/>
    <x v="264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1"/>
    <s v="plays"/>
    <x v="2594"/>
    <x v="2647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1"/>
    <s v="plays"/>
    <x v="2595"/>
    <x v="2648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"/>
    <s v="plays"/>
    <x v="10"/>
    <x v="264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1"/>
    <s v="plays"/>
    <x v="2596"/>
    <x v="265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1"/>
    <s v="plays"/>
    <x v="2430"/>
    <x v="265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"/>
    <s v="plays"/>
    <x v="2597"/>
    <x v="2652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1"/>
    <s v="plays"/>
    <x v="2598"/>
    <x v="265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1"/>
    <s v="plays"/>
    <x v="2599"/>
    <x v="26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1"/>
    <s v="plays"/>
    <x v="2600"/>
    <x v="2655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"/>
    <s v="plays"/>
    <x v="2601"/>
    <x v="265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1"/>
    <s v="plays"/>
    <x v="31"/>
    <x v="2657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1"/>
    <s v="plays"/>
    <x v="2602"/>
    <x v="2658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1"/>
    <s v="plays"/>
    <x v="2603"/>
    <x v="2659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1"/>
    <s v="plays"/>
    <x v="2604"/>
    <x v="266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1"/>
    <s v="plays"/>
    <x v="31"/>
    <x v="135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1"/>
    <s v="plays"/>
    <x v="2129"/>
    <x v="684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1"/>
    <s v="plays"/>
    <x v="2605"/>
    <x v="266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1"/>
    <s v="plays"/>
    <x v="31"/>
    <x v="68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1"/>
    <s v="plays"/>
    <x v="2606"/>
    <x v="2662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1"/>
    <s v="plays"/>
    <x v="31"/>
    <x v="85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1"/>
    <s v="plays"/>
    <x v="2607"/>
    <x v="2663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"/>
    <s v="plays"/>
    <x v="2508"/>
    <x v="95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1"/>
    <s v="plays"/>
    <x v="2113"/>
    <x v="266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"/>
    <s v="plays"/>
    <x v="2608"/>
    <x v="2665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1"/>
    <s v="plays"/>
    <x v="2609"/>
    <x v="266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1"/>
    <s v="plays"/>
    <x v="2610"/>
    <x v="266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"/>
    <s v="plays"/>
    <x v="10"/>
    <x v="2668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"/>
    <s v="plays"/>
    <x v="1901"/>
    <x v="266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1"/>
    <s v="plays"/>
    <x v="2611"/>
    <x v="267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"/>
    <s v="plays"/>
    <x v="1290"/>
    <x v="267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1"/>
    <s v="plays"/>
    <x v="2612"/>
    <x v="2672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1"/>
    <s v="plays"/>
    <x v="2613"/>
    <x v="267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1"/>
    <s v="plays"/>
    <x v="2614"/>
    <x v="2674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"/>
    <s v="plays"/>
    <x v="23"/>
    <x v="267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1"/>
    <s v="plays"/>
    <x v="2615"/>
    <x v="267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1"/>
    <s v="plays"/>
    <x v="946"/>
    <x v="2677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1"/>
    <s v="plays"/>
    <x v="2616"/>
    <x v="114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"/>
    <s v="plays"/>
    <x v="2539"/>
    <x v="2678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1"/>
    <s v="plays"/>
    <x v="2129"/>
    <x v="2679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1"/>
    <s v="plays"/>
    <x v="2469"/>
    <x v="2680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1"/>
    <s v="plays"/>
    <x v="2383"/>
    <x v="2681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"/>
    <s v="plays"/>
    <x v="2617"/>
    <x v="2682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1"/>
    <s v="plays"/>
    <x v="2618"/>
    <x v="2683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1"/>
    <s v="plays"/>
    <x v="2498"/>
    <x v="7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1"/>
    <s v="plays"/>
    <x v="2619"/>
    <x v="2684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1"/>
    <s v="plays"/>
    <x v="2620"/>
    <x v="210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1"/>
    <s v="plays"/>
    <x v="31"/>
    <x v="2685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1"/>
    <s v="plays"/>
    <x v="2621"/>
    <x v="268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"/>
    <s v="plays"/>
    <x v="2622"/>
    <x v="2687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"/>
    <s v="plays"/>
    <x v="1627"/>
    <x v="59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"/>
    <s v="plays"/>
    <x v="2623"/>
    <x v="2688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1"/>
    <s v="plays"/>
    <x v="31"/>
    <x v="372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1"/>
    <s v="plays"/>
    <x v="2624"/>
    <x v="268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"/>
    <s v="plays"/>
    <x v="2020"/>
    <x v="269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"/>
    <s v="plays"/>
    <x v="2387"/>
    <x v="2691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"/>
    <s v="plays"/>
    <x v="2625"/>
    <x v="2692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1"/>
    <s v="plays"/>
    <x v="50"/>
    <x v="2693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"/>
    <s v="plays"/>
    <x v="1246"/>
    <x v="116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1"/>
    <s v="plays"/>
    <x v="2626"/>
    <x v="2694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1"/>
    <s v="plays"/>
    <x v="2627"/>
    <x v="2695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1"/>
    <s v="plays"/>
    <x v="2628"/>
    <x v="269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1"/>
    <s v="plays"/>
    <x v="43"/>
    <x v="2697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1"/>
    <s v="plays"/>
    <x v="2629"/>
    <x v="2698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1"/>
    <s v="plays"/>
    <x v="2570"/>
    <x v="269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1"/>
    <s v="plays"/>
    <x v="2412"/>
    <x v="2700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1"/>
    <s v="plays"/>
    <x v="31"/>
    <x v="2701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"/>
    <s v="musical"/>
    <x v="109"/>
    <x v="121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1"/>
    <s v="musical"/>
    <x v="2630"/>
    <x v="12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"/>
    <s v="musical"/>
    <x v="108"/>
    <x v="12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1"/>
    <s v="musical"/>
    <x v="2631"/>
    <x v="2702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"/>
    <s v="musical"/>
    <x v="143"/>
    <x v="10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"/>
    <s v="musical"/>
    <x v="2632"/>
    <x v="270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1"/>
    <s v="musical"/>
    <x v="2633"/>
    <x v="270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1"/>
    <s v="musical"/>
    <x v="2634"/>
    <x v="2705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"/>
    <s v="musical"/>
    <x v="109"/>
    <x v="121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"/>
    <s v="musical"/>
    <x v="2635"/>
    <x v="2706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"/>
    <s v="musical"/>
    <x v="2636"/>
    <x v="1762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1"/>
    <s v="musical"/>
    <x v="524"/>
    <x v="12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"/>
    <s v="musical"/>
    <x v="148"/>
    <x v="1782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"/>
    <s v="musical"/>
    <x v="109"/>
    <x v="12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1"/>
    <s v="musical"/>
    <x v="2637"/>
    <x v="507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"/>
    <s v="musical"/>
    <x v="109"/>
    <x v="121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1"/>
    <s v="musical"/>
    <x v="2638"/>
    <x v="2707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1"/>
    <s v="musical"/>
    <x v="370"/>
    <x v="12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1"/>
    <s v="musical"/>
    <x v="2639"/>
    <x v="2708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1"/>
    <s v="musical"/>
    <x v="733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1"/>
    <s v="plays"/>
    <x v="2640"/>
    <x v="2709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1"/>
    <s v="plays"/>
    <x v="87"/>
    <x v="1188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1"/>
    <s v="plays"/>
    <x v="31"/>
    <x v="211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1"/>
    <s v="plays"/>
    <x v="87"/>
    <x v="1377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1"/>
    <s v="plays"/>
    <x v="2641"/>
    <x v="271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"/>
    <s v="plays"/>
    <x v="10"/>
    <x v="271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"/>
    <s v="plays"/>
    <x v="2642"/>
    <x v="271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1"/>
    <s v="plays"/>
    <x v="2643"/>
    <x v="2713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1"/>
    <s v="plays"/>
    <x v="2644"/>
    <x v="2714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1"/>
    <s v="plays"/>
    <x v="2645"/>
    <x v="271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"/>
    <s v="plays"/>
    <x v="17"/>
    <x v="271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1"/>
    <s v="plays"/>
    <x v="2389"/>
    <x v="2717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1"/>
    <s v="plays"/>
    <x v="31"/>
    <x v="2718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1"/>
    <s v="plays"/>
    <x v="2598"/>
    <x v="2719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1"/>
    <s v="plays"/>
    <x v="2646"/>
    <x v="272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1"/>
    <s v="plays"/>
    <x v="87"/>
    <x v="438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"/>
    <s v="plays"/>
    <x v="2647"/>
    <x v="2721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1"/>
    <s v="plays"/>
    <x v="2648"/>
    <x v="2722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1"/>
    <s v="plays"/>
    <x v="31"/>
    <x v="272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1"/>
    <s v="plays"/>
    <x v="2649"/>
    <x v="2724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1"/>
    <s v="plays"/>
    <x v="991"/>
    <x v="2725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"/>
    <s v="plays"/>
    <x v="2650"/>
    <x v="272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1"/>
    <s v="plays"/>
    <x v="2651"/>
    <x v="2727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1"/>
    <s v="plays"/>
    <x v="2652"/>
    <x v="2728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"/>
    <s v="plays"/>
    <x v="1400"/>
    <x v="2729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1"/>
    <s v="plays"/>
    <x v="2653"/>
    <x v="273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1"/>
    <s v="plays"/>
    <x v="31"/>
    <x v="273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1"/>
    <s v="plays"/>
    <x v="2515"/>
    <x v="46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1"/>
    <s v="plays"/>
    <x v="2654"/>
    <x v="2732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1"/>
    <s v="plays"/>
    <x v="2655"/>
    <x v="273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1"/>
    <s v="plays"/>
    <x v="78"/>
    <x v="2734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1"/>
    <s v="plays"/>
    <x v="2616"/>
    <x v="2735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1"/>
    <s v="plays"/>
    <x v="2656"/>
    <x v="273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1"/>
    <s v="plays"/>
    <x v="2657"/>
    <x v="105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1"/>
    <s v="plays"/>
    <x v="2658"/>
    <x v="2737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1"/>
    <s v="plays"/>
    <x v="2659"/>
    <x v="2738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1"/>
    <s v="plays"/>
    <x v="2660"/>
    <x v="273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1"/>
    <s v="plays"/>
    <x v="2661"/>
    <x v="17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1"/>
    <s v="plays"/>
    <x v="2662"/>
    <x v="274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1"/>
    <s v="plays"/>
    <x v="2663"/>
    <x v="2741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"/>
    <s v="plays"/>
    <x v="2217"/>
    <x v="2742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"/>
    <s v="plays"/>
    <x v="1237"/>
    <x v="2743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1"/>
    <s v="plays"/>
    <x v="43"/>
    <x v="2744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1"/>
    <s v="plays"/>
    <x v="2664"/>
    <x v="2745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1"/>
    <s v="plays"/>
    <x v="582"/>
    <x v="274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1"/>
    <s v="plays"/>
    <x v="2665"/>
    <x v="2747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"/>
    <s v="plays"/>
    <x v="2666"/>
    <x v="2748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1"/>
    <s v="plays"/>
    <x v="2213"/>
    <x v="2749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"/>
    <s v="plays"/>
    <x v="1342"/>
    <x v="275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"/>
    <s v="plays"/>
    <x v="1277"/>
    <x v="2751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1"/>
    <s v="plays"/>
    <x v="2667"/>
    <x v="275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1"/>
    <s v="plays"/>
    <x v="2624"/>
    <x v="2111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"/>
    <s v="plays"/>
    <x v="1247"/>
    <x v="241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"/>
    <s v="plays"/>
    <x v="1415"/>
    <x v="275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"/>
    <s v="plays"/>
    <x v="2217"/>
    <x v="2754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1"/>
    <s v="plays"/>
    <x v="2668"/>
    <x v="2755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"/>
    <s v="plays"/>
    <x v="2669"/>
    <x v="275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1"/>
    <s v="plays"/>
    <x v="2670"/>
    <x v="191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"/>
    <s v="plays"/>
    <x v="2671"/>
    <x v="2757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1"/>
    <s v="plays"/>
    <x v="2672"/>
    <x v="2758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"/>
    <s v="plays"/>
    <x v="2673"/>
    <x v="2759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1"/>
    <s v="plays"/>
    <x v="2674"/>
    <x v="2760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1"/>
    <s v="plays"/>
    <x v="2675"/>
    <x v="2761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1"/>
    <s v="plays"/>
    <x v="430"/>
    <x v="2762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1"/>
    <s v="plays"/>
    <x v="2676"/>
    <x v="2763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"/>
    <s v="plays"/>
    <x v="1240"/>
    <x v="276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"/>
    <s v="plays"/>
    <x v="1099"/>
    <x v="2765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1"/>
    <s v="plays"/>
    <x v="2677"/>
    <x v="276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1"/>
    <s v="plays"/>
    <x v="2678"/>
    <x v="2767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"/>
    <s v="plays"/>
    <x v="1266"/>
    <x v="2768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1"/>
    <s v="plays"/>
    <x v="2679"/>
    <x v="2769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1"/>
    <s v="plays"/>
    <x v="2680"/>
    <x v="260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1"/>
    <s v="plays"/>
    <x v="2681"/>
    <x v="277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1"/>
    <s v="plays"/>
    <x v="2624"/>
    <x v="277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1"/>
    <s v="plays"/>
    <x v="2682"/>
    <x v="277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1"/>
    <s v="plays"/>
    <x v="2683"/>
    <x v="277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1"/>
    <s v="plays"/>
    <x v="2684"/>
    <x v="2774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1"/>
    <s v="plays"/>
    <x v="74"/>
    <x v="2775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1"/>
    <s v="plays"/>
    <x v="2685"/>
    <x v="277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"/>
    <s v="plays"/>
    <x v="1266"/>
    <x v="2777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"/>
    <s v="plays"/>
    <x v="2686"/>
    <x v="2778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"/>
    <s v="plays"/>
    <x v="2687"/>
    <x v="2779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1"/>
    <s v="plays"/>
    <x v="709"/>
    <x v="101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1"/>
    <s v="plays"/>
    <x v="2688"/>
    <x v="127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1"/>
    <s v="plays"/>
    <x v="2689"/>
    <x v="164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"/>
    <s v="plays"/>
    <x v="109"/>
    <x v="121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1"/>
    <s v="plays"/>
    <x v="2690"/>
    <x v="2397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1"/>
    <s v="plays"/>
    <x v="2691"/>
    <x v="119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1"/>
    <s v="plays"/>
    <x v="886"/>
    <x v="119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1"/>
    <s v="plays"/>
    <x v="2692"/>
    <x v="839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1"/>
    <s v="plays"/>
    <x v="2693"/>
    <x v="834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1"/>
    <s v="plays"/>
    <x v="2694"/>
    <x v="278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1"/>
    <s v="plays"/>
    <x v="2695"/>
    <x v="278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"/>
    <s v="plays"/>
    <x v="109"/>
    <x v="12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"/>
    <s v="plays"/>
    <x v="172"/>
    <x v="384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"/>
    <s v="plays"/>
    <x v="109"/>
    <x v="121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"/>
    <s v="plays"/>
    <x v="109"/>
    <x v="121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1"/>
    <s v="plays"/>
    <x v="709"/>
    <x v="119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1"/>
    <s v="plays"/>
    <x v="2696"/>
    <x v="278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1"/>
    <s v="plays"/>
    <x v="460"/>
    <x v="384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1"/>
    <s v="musical"/>
    <x v="2697"/>
    <x v="278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1"/>
    <s v="musical"/>
    <x v="2"/>
    <x v="766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"/>
    <s v="musical"/>
    <x v="1004"/>
    <x v="2784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"/>
    <s v="musical"/>
    <x v="2698"/>
    <x v="278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"/>
    <s v="musical"/>
    <x v="1246"/>
    <x v="80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1"/>
    <s v="musical"/>
    <x v="2699"/>
    <x v="2786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1"/>
    <s v="musical"/>
    <x v="43"/>
    <x v="2787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1"/>
    <s v="musical"/>
    <x v="2700"/>
    <x v="2788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1"/>
    <s v="musical"/>
    <x v="2701"/>
    <x v="2789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"/>
    <s v="musical"/>
    <x v="2702"/>
    <x v="279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1"/>
    <s v="musical"/>
    <x v="2703"/>
    <x v="2791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1"/>
    <s v="musical"/>
    <x v="2704"/>
    <x v="2792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1"/>
    <s v="musical"/>
    <x v="2705"/>
    <x v="279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1"/>
    <s v="musical"/>
    <x v="31"/>
    <x v="2794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1"/>
    <s v="musical"/>
    <x v="2706"/>
    <x v="2795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1"/>
    <s v="musical"/>
    <x v="31"/>
    <x v="279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1"/>
    <s v="musical"/>
    <x v="31"/>
    <x v="2657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1"/>
    <s v="musical"/>
    <x v="2707"/>
    <x v="2797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1"/>
    <s v="musical"/>
    <x v="2708"/>
    <x v="2798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"/>
    <s v="musical"/>
    <x v="2709"/>
    <x v="2799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1"/>
    <s v="musical"/>
    <x v="2710"/>
    <x v="280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1"/>
    <s v="musical"/>
    <x v="31"/>
    <x v="2801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1"/>
    <s v="musical"/>
    <x v="31"/>
    <x v="101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1"/>
    <s v="musical"/>
    <x v="2711"/>
    <x v="280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"/>
    <s v="musical"/>
    <x v="1097"/>
    <x v="2803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1"/>
    <s v="musical"/>
    <x v="2123"/>
    <x v="2804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1"/>
    <s v="musical"/>
    <x v="31"/>
    <x v="101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1"/>
    <s v="musical"/>
    <x v="598"/>
    <x v="280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"/>
    <s v="musical"/>
    <x v="2712"/>
    <x v="280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s v="musical"/>
    <x v="2713"/>
    <x v="2807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1"/>
    <s v="musical"/>
    <x v="2714"/>
    <x v="2808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1"/>
    <s v="musical"/>
    <x v="2715"/>
    <x v="2809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1"/>
    <s v="musical"/>
    <x v="43"/>
    <x v="10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1"/>
    <s v="musical"/>
    <x v="2716"/>
    <x v="281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"/>
    <s v="musical"/>
    <x v="1409"/>
    <x v="2811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1"/>
    <s v="musical"/>
    <x v="2717"/>
    <x v="281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1"/>
    <s v="musical"/>
    <x v="935"/>
    <x v="2813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1"/>
    <s v="musical"/>
    <x v="2718"/>
    <x v="984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1"/>
    <s v="musical"/>
    <x v="2719"/>
    <x v="2814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1"/>
    <s v="musical"/>
    <x v="2720"/>
    <x v="2815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1"/>
    <s v="musical"/>
    <x v="886"/>
    <x v="13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1"/>
    <s v="musical"/>
    <x v="2721"/>
    <x v="210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"/>
    <s v="musical"/>
    <x v="109"/>
    <x v="121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"/>
    <s v="musical"/>
    <x v="109"/>
    <x v="121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"/>
    <s v="musical"/>
    <x v="1228"/>
    <x v="844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1"/>
    <s v="musical"/>
    <x v="2722"/>
    <x v="2816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1"/>
    <s v="musical"/>
    <x v="460"/>
    <x v="73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"/>
    <s v="musical"/>
    <x v="1312"/>
    <x v="144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1"/>
    <s v="musical"/>
    <x v="2723"/>
    <x v="12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1"/>
    <s v="musical"/>
    <x v="2724"/>
    <x v="2817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1"/>
    <s v="musical"/>
    <x v="2725"/>
    <x v="1536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1"/>
    <s v="musical"/>
    <x v="2726"/>
    <x v="98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1"/>
    <s v="musical"/>
    <x v="2727"/>
    <x v="2818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"/>
    <s v="musical"/>
    <x v="2728"/>
    <x v="2819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"/>
    <s v="musical"/>
    <x v="109"/>
    <x v="121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1"/>
    <s v="musical"/>
    <x v="2729"/>
    <x v="282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"/>
    <s v="musical"/>
    <x v="109"/>
    <x v="121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"/>
    <s v="musical"/>
    <x v="133"/>
    <x v="1788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1"/>
    <s v="musical"/>
    <x v="2730"/>
    <x v="144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1"/>
    <s v="musical"/>
    <x v="2731"/>
    <x v="282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1"/>
    <s v="plays"/>
    <x v="31"/>
    <x v="694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1"/>
    <s v="plays"/>
    <x v="982"/>
    <x v="1352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"/>
    <s v="plays"/>
    <x v="2732"/>
    <x v="282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1"/>
    <s v="plays"/>
    <x v="2733"/>
    <x v="282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"/>
    <s v="plays"/>
    <x v="1708"/>
    <x v="2824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1"/>
    <s v="plays"/>
    <x v="2734"/>
    <x v="2825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1"/>
    <s v="plays"/>
    <x v="2735"/>
    <x v="282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1"/>
    <s v="plays"/>
    <x v="2736"/>
    <x v="2827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"/>
    <s v="plays"/>
    <x v="2737"/>
    <x v="2828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"/>
    <s v="plays"/>
    <x v="75"/>
    <x v="2829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1"/>
    <s v="plays"/>
    <x v="2738"/>
    <x v="283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1"/>
    <s v="plays"/>
    <x v="201"/>
    <x v="283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s v="plays"/>
    <x v="2255"/>
    <x v="2832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1"/>
    <s v="plays"/>
    <x v="2739"/>
    <x v="283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1"/>
    <s v="plays"/>
    <x v="2740"/>
    <x v="2834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1"/>
    <s v="plays"/>
    <x v="938"/>
    <x v="2835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"/>
    <s v="plays"/>
    <x v="1277"/>
    <x v="283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1"/>
    <s v="plays"/>
    <x v="2741"/>
    <x v="283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"/>
    <s v="plays"/>
    <x v="650"/>
    <x v="44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1"/>
    <s v="plays"/>
    <x v="2742"/>
    <x v="2838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1"/>
    <s v="plays"/>
    <x v="31"/>
    <x v="2839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1"/>
    <s v="plays"/>
    <x v="20"/>
    <x v="284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1"/>
    <s v="plays"/>
    <x v="2743"/>
    <x v="76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1"/>
    <s v="plays"/>
    <x v="2744"/>
    <x v="284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1"/>
    <s v="plays"/>
    <x v="436"/>
    <x v="284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"/>
    <s v="plays"/>
    <x v="988"/>
    <x v="284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"/>
    <s v="plays"/>
    <x v="2745"/>
    <x v="2844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"/>
    <s v="plays"/>
    <x v="583"/>
    <x v="379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1"/>
    <s v="plays"/>
    <x v="2460"/>
    <x v="2845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1"/>
    <s v="plays"/>
    <x v="426"/>
    <x v="284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1"/>
    <s v="plays"/>
    <x v="2746"/>
    <x v="2847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1"/>
    <s v="plays"/>
    <x v="982"/>
    <x v="284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1"/>
    <s v="plays"/>
    <x v="2747"/>
    <x v="94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"/>
    <s v="plays"/>
    <x v="2748"/>
    <x v="2849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1"/>
    <s v="plays"/>
    <x v="2749"/>
    <x v="285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1"/>
    <s v="plays"/>
    <x v="2750"/>
    <x v="285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"/>
    <s v="plays"/>
    <x v="2751"/>
    <x v="285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1"/>
    <s v="plays"/>
    <x v="2752"/>
    <x v="2853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1"/>
    <s v="plays"/>
    <x v="837"/>
    <x v="2854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1"/>
    <s v="plays"/>
    <x v="2753"/>
    <x v="2855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1"/>
    <s v="plays"/>
    <x v="2754"/>
    <x v="285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"/>
    <s v="plays"/>
    <x v="2755"/>
    <x v="2857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1"/>
    <s v="plays"/>
    <x v="2756"/>
    <x v="2858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"/>
    <s v="plays"/>
    <x v="2757"/>
    <x v="2859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1"/>
    <s v="plays"/>
    <x v="418"/>
    <x v="119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1"/>
    <s v="plays"/>
    <x v="2758"/>
    <x v="31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1"/>
    <s v="plays"/>
    <x v="2759"/>
    <x v="286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1"/>
    <s v="plays"/>
    <x v="453"/>
    <x v="384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1"/>
    <s v="plays"/>
    <x v="459"/>
    <x v="12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1"/>
    <s v="plays"/>
    <x v="2760"/>
    <x v="178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"/>
    <s v="plays"/>
    <x v="172"/>
    <x v="119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"/>
    <s v="plays"/>
    <x v="167"/>
    <x v="12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1"/>
    <s v="plays"/>
    <x v="2761"/>
    <x v="2861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"/>
    <s v="plays"/>
    <x v="152"/>
    <x v="101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1"/>
    <s v="plays"/>
    <x v="473"/>
    <x v="12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"/>
    <s v="plays"/>
    <x v="109"/>
    <x v="12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1"/>
    <s v="plays"/>
    <x v="444"/>
    <x v="135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"/>
    <s v="plays"/>
    <x v="2762"/>
    <x v="252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"/>
    <s v="plays"/>
    <x v="1219"/>
    <x v="148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1"/>
    <s v="plays"/>
    <x v="2763"/>
    <x v="286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1"/>
    <s v="musical"/>
    <x v="418"/>
    <x v="119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1"/>
    <s v="musical"/>
    <x v="2764"/>
    <x v="286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1"/>
    <s v="musical"/>
    <x v="2154"/>
    <x v="1876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"/>
    <s v="musical"/>
    <x v="129"/>
    <x v="1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"/>
    <s v="musical"/>
    <x v="109"/>
    <x v="12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"/>
    <s v="musical"/>
    <x v="109"/>
    <x v="12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"/>
    <s v="musical"/>
    <x v="109"/>
    <x v="12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"/>
    <s v="musical"/>
    <x v="109"/>
    <x v="12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1"/>
    <s v="musical"/>
    <x v="2765"/>
    <x v="2864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1"/>
    <s v="musical"/>
    <x v="2766"/>
    <x v="286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1"/>
    <s v="musical"/>
    <x v="2767"/>
    <x v="119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"/>
    <s v="musical"/>
    <x v="109"/>
    <x v="12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1"/>
    <s v="musical"/>
    <x v="2768"/>
    <x v="2866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"/>
    <s v="musical"/>
    <x v="152"/>
    <x v="384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"/>
    <s v="musical"/>
    <x v="109"/>
    <x v="12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"/>
    <s v="musical"/>
    <x v="109"/>
    <x v="12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"/>
    <s v="musical"/>
    <x v="109"/>
    <x v="12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"/>
    <s v="musical"/>
    <x v="109"/>
    <x v="121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"/>
    <s v="musical"/>
    <x v="109"/>
    <x v="12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"/>
    <s v="musical"/>
    <x v="1922"/>
    <x v="844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"/>
    <s v="plays"/>
    <x v="2769"/>
    <x v="286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1"/>
    <s v="plays"/>
    <x v="2770"/>
    <x v="2868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"/>
    <s v="plays"/>
    <x v="2771"/>
    <x v="2869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1"/>
    <s v="plays"/>
    <x v="2164"/>
    <x v="235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"/>
    <s v="plays"/>
    <x v="109"/>
    <x v="121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1"/>
    <s v="plays"/>
    <x v="2772"/>
    <x v="287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1"/>
    <s v="plays"/>
    <x v="2773"/>
    <x v="1331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"/>
    <s v="plays"/>
    <x v="152"/>
    <x v="73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1"/>
    <s v="plays"/>
    <x v="2774"/>
    <x v="66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1"/>
    <s v="plays"/>
    <x v="2775"/>
    <x v="895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1"/>
    <s v="plays"/>
    <x v="397"/>
    <x v="1337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1"/>
    <s v="plays"/>
    <x v="2372"/>
    <x v="372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1"/>
    <s v="plays"/>
    <x v="2331"/>
    <x v="287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"/>
    <s v="plays"/>
    <x v="1863"/>
    <x v="384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"/>
    <s v="plays"/>
    <x v="2776"/>
    <x v="287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"/>
    <s v="plays"/>
    <x v="109"/>
    <x v="121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1"/>
    <s v="plays"/>
    <x v="479"/>
    <x v="1788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1"/>
    <s v="plays"/>
    <x v="2777"/>
    <x v="2873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1"/>
    <s v="plays"/>
    <x v="2778"/>
    <x v="2874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1"/>
    <s v="plays"/>
    <x v="2779"/>
    <x v="287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"/>
    <s v="plays"/>
    <x v="2780"/>
    <x v="1862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1"/>
    <s v="plays"/>
    <x v="2781"/>
    <x v="1209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1"/>
    <s v="plays"/>
    <x v="2782"/>
    <x v="287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"/>
    <s v="plays"/>
    <x v="2783"/>
    <x v="287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1"/>
    <s v="plays"/>
    <x v="440"/>
    <x v="12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1"/>
    <s v="plays"/>
    <x v="709"/>
    <x v="2878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1"/>
    <s v="plays"/>
    <x v="2784"/>
    <x v="241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"/>
    <s v="plays"/>
    <x v="119"/>
    <x v="144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"/>
    <s v="plays"/>
    <x v="109"/>
    <x v="121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1"/>
    <s v="plays"/>
    <x v="2785"/>
    <x v="119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1"/>
    <s v="plays"/>
    <x v="418"/>
    <x v="379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1"/>
    <s v="plays"/>
    <x v="2786"/>
    <x v="18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1"/>
    <s v="plays"/>
    <x v="2331"/>
    <x v="834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"/>
    <s v="plays"/>
    <x v="109"/>
    <x v="12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1"/>
    <s v="plays"/>
    <x v="2787"/>
    <x v="2879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1"/>
    <s v="plays"/>
    <x v="2788"/>
    <x v="288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1"/>
    <s v="plays"/>
    <x v="2789"/>
    <x v="1378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1"/>
    <s v="plays"/>
    <x v="709"/>
    <x v="144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1"/>
    <s v="plays"/>
    <x v="715"/>
    <x v="2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1"/>
    <s v="plays"/>
    <x v="460"/>
    <x v="38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1"/>
    <s v="plays"/>
    <x v="2790"/>
    <x v="288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1"/>
    <s v="plays"/>
    <x v="2791"/>
    <x v="288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"/>
    <s v="plays"/>
    <x v="109"/>
    <x v="121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"/>
    <s v="plays"/>
    <x v="109"/>
    <x v="12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1"/>
    <s v="plays"/>
    <x v="2792"/>
    <x v="12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1"/>
    <s v="plays"/>
    <x v="2793"/>
    <x v="28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"/>
    <s v="plays"/>
    <x v="1324"/>
    <x v="2884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"/>
    <s v="plays"/>
    <x v="2794"/>
    <x v="2885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"/>
    <s v="plays"/>
    <x v="109"/>
    <x v="12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1"/>
    <s v="plays"/>
    <x v="2795"/>
    <x v="288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1"/>
    <s v="plays"/>
    <x v="2796"/>
    <x v="2887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1"/>
    <s v="plays"/>
    <x v="370"/>
    <x v="144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1"/>
    <s v="plays"/>
    <x v="881"/>
    <x v="148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1"/>
    <s v="plays"/>
    <x v="957"/>
    <x v="384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"/>
    <s v="plays"/>
    <x v="109"/>
    <x v="12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1"/>
    <s v="plays"/>
    <x v="2797"/>
    <x v="2888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"/>
    <s v="plays"/>
    <x v="109"/>
    <x v="121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"/>
    <s v="plays"/>
    <x v="1161"/>
    <x v="144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"/>
    <s v="plays"/>
    <x v="140"/>
    <x v="498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1"/>
    <s v="plays"/>
    <x v="2798"/>
    <x v="47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"/>
    <s v="plays"/>
    <x v="109"/>
    <x v="121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1"/>
    <s v="plays"/>
    <x v="2799"/>
    <x v="2889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1"/>
    <s v="plays"/>
    <x v="895"/>
    <x v="384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1"/>
    <s v="plays"/>
    <x v="2800"/>
    <x v="12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1"/>
    <s v="plays"/>
    <x v="2801"/>
    <x v="384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"/>
    <s v="plays"/>
    <x v="109"/>
    <x v="121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"/>
    <s v="plays"/>
    <x v="109"/>
    <x v="121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"/>
    <s v="plays"/>
    <x v="2802"/>
    <x v="97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"/>
    <s v="plays"/>
    <x v="109"/>
    <x v="12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"/>
    <s v="plays"/>
    <x v="1866"/>
    <x v="589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"/>
    <s v="plays"/>
    <x v="2803"/>
    <x v="289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"/>
    <s v="plays"/>
    <x v="695"/>
    <x v="838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"/>
    <s v="plays"/>
    <x v="1835"/>
    <x v="798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1"/>
    <s v="plays"/>
    <x v="714"/>
    <x v="689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1"/>
    <s v="plays"/>
    <x v="2804"/>
    <x v="2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"/>
    <s v="plays"/>
    <x v="109"/>
    <x v="121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1"/>
    <s v="plays"/>
    <x v="2805"/>
    <x v="84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1"/>
    <s v="plays"/>
    <x v="2100"/>
    <x v="37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1"/>
    <s v="plays"/>
    <x v="722"/>
    <x v="38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"/>
    <s v="plays"/>
    <x v="2806"/>
    <x v="2239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1"/>
    <s v="plays"/>
    <x v="2807"/>
    <x v="28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"/>
    <s v="plays"/>
    <x v="2808"/>
    <x v="289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1"/>
    <s v="plays"/>
    <x v="2809"/>
    <x v="148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1"/>
    <s v="plays"/>
    <x v="2810"/>
    <x v="289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1"/>
    <s v="plays"/>
    <x v="2811"/>
    <x v="2894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1"/>
    <s v="plays"/>
    <x v="2812"/>
    <x v="2895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"/>
    <s v="plays"/>
    <x v="2149"/>
    <x v="289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"/>
    <s v="plays"/>
    <x v="109"/>
    <x v="121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1"/>
    <s v="plays"/>
    <x v="2813"/>
    <x v="2897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1"/>
    <s v="plays"/>
    <x v="2814"/>
    <x v="2898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1"/>
    <s v="plays"/>
    <x v="2815"/>
    <x v="129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1"/>
    <s v="plays"/>
    <x v="2816"/>
    <x v="178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1"/>
    <s v="plays"/>
    <x v="2693"/>
    <x v="2845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1"/>
    <s v="plays"/>
    <x v="2817"/>
    <x v="638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"/>
    <s v="plays"/>
    <x v="143"/>
    <x v="447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"/>
    <s v="plays"/>
    <x v="2818"/>
    <x v="2899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1"/>
    <s v="plays"/>
    <x v="2819"/>
    <x v="2858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"/>
    <s v="plays"/>
    <x v="2803"/>
    <x v="290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1"/>
    <s v="plays"/>
    <x v="2820"/>
    <x v="2901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"/>
    <s v="plays"/>
    <x v="2821"/>
    <x v="290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1"/>
    <s v="plays"/>
    <x v="2822"/>
    <x v="1797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"/>
    <s v="plays"/>
    <x v="109"/>
    <x v="12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1"/>
    <s v="plays"/>
    <x v="2823"/>
    <x v="1581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"/>
    <s v="plays"/>
    <x v="143"/>
    <x v="10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1"/>
    <s v="plays"/>
    <x v="2824"/>
    <x v="2903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"/>
    <s v="plays"/>
    <x v="130"/>
    <x v="36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"/>
    <s v="plays"/>
    <x v="1161"/>
    <x v="144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"/>
    <s v="plays"/>
    <x v="2825"/>
    <x v="844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"/>
    <s v="plays"/>
    <x v="2826"/>
    <x v="290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"/>
    <s v="plays"/>
    <x v="109"/>
    <x v="12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1"/>
    <s v="plays"/>
    <x v="2827"/>
    <x v="2905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"/>
    <s v="plays"/>
    <x v="2828"/>
    <x v="290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1"/>
    <s v="plays"/>
    <x v="415"/>
    <x v="119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"/>
    <s v="plays"/>
    <x v="2821"/>
    <x v="2882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"/>
    <s v="plays"/>
    <x v="1861"/>
    <x v="2117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1"/>
    <s v="plays"/>
    <x v="2829"/>
    <x v="984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1"/>
    <s v="plays"/>
    <x v="418"/>
    <x v="12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1"/>
    <s v="plays"/>
    <x v="843"/>
    <x v="135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1"/>
    <s v="plays"/>
    <x v="440"/>
    <x v="453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"/>
    <s v="plays"/>
    <x v="1161"/>
    <x v="144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1"/>
    <s v="plays"/>
    <x v="733"/>
    <x v="2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1"/>
    <s v="plays"/>
    <x v="2830"/>
    <x v="384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"/>
    <s v="plays"/>
    <x v="2831"/>
    <x v="2907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1"/>
    <s v="plays"/>
    <x v="2832"/>
    <x v="2908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"/>
    <s v="plays"/>
    <x v="109"/>
    <x v="121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1"/>
    <s v="plays"/>
    <x v="698"/>
    <x v="3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"/>
    <s v="plays"/>
    <x v="109"/>
    <x v="12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"/>
    <s v="plays"/>
    <x v="107"/>
    <x v="12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"/>
    <s v="plays"/>
    <x v="111"/>
    <x v="119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1"/>
    <s v="plays"/>
    <x v="857"/>
    <x v="1859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"/>
    <s v="plays"/>
    <x v="2780"/>
    <x v="151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1"/>
    <s v="plays"/>
    <x v="2833"/>
    <x v="1878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"/>
    <s v="plays"/>
    <x v="2834"/>
    <x v="85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"/>
    <s v="plays"/>
    <x v="1863"/>
    <x v="372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"/>
    <s v="plays"/>
    <x v="2835"/>
    <x v="2909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"/>
    <s v="plays"/>
    <x v="109"/>
    <x v="121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1"/>
    <s v="plays"/>
    <x v="2372"/>
    <x v="119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"/>
    <s v="plays"/>
    <x v="152"/>
    <x v="372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"/>
    <s v="plays"/>
    <x v="109"/>
    <x v="121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"/>
    <s v="plays"/>
    <x v="2836"/>
    <x v="274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1"/>
    <s v="plays"/>
    <x v="2837"/>
    <x v="2722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"/>
    <s v="plays"/>
    <x v="109"/>
    <x v="121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"/>
    <s v="plays"/>
    <x v="149"/>
    <x v="59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"/>
    <s v="plays"/>
    <x v="109"/>
    <x v="12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"/>
    <s v="plays"/>
    <x v="2838"/>
    <x v="585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1"/>
    <s v="plays"/>
    <x v="2839"/>
    <x v="291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1"/>
    <s v="plays"/>
    <x v="2840"/>
    <x v="101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"/>
    <s v="plays"/>
    <x v="2841"/>
    <x v="2911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"/>
    <s v="plays"/>
    <x v="2842"/>
    <x v="2912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1"/>
    <s v="plays"/>
    <x v="2843"/>
    <x v="379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1"/>
    <s v="plays"/>
    <x v="2844"/>
    <x v="291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"/>
    <s v="plays"/>
    <x v="137"/>
    <x v="88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"/>
    <s v="plays"/>
    <x v="1296"/>
    <x v="2914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1"/>
    <s v="plays"/>
    <x v="714"/>
    <x v="689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1"/>
    <s v="plays"/>
    <x v="2845"/>
    <x v="589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"/>
    <s v="plays"/>
    <x v="109"/>
    <x v="12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"/>
    <s v="plays"/>
    <x v="2846"/>
    <x v="701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1"/>
    <s v="plays"/>
    <x v="459"/>
    <x v="12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1"/>
    <s v="plays"/>
    <x v="2847"/>
    <x v="134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1"/>
    <s v="plays"/>
    <x v="727"/>
    <x v="44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1"/>
    <s v="plays"/>
    <x v="2848"/>
    <x v="2915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"/>
    <s v="plays"/>
    <x v="123"/>
    <x v="587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1"/>
    <s v="plays"/>
    <x v="2730"/>
    <x v="12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"/>
    <s v="plays"/>
    <x v="109"/>
    <x v="12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"/>
    <s v="plays"/>
    <x v="2849"/>
    <x v="291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1"/>
    <s v="plays"/>
    <x v="2850"/>
    <x v="698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"/>
    <s v="plays"/>
    <x v="109"/>
    <x v="121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1"/>
    <s v="plays"/>
    <x v="2851"/>
    <x v="2917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1"/>
    <s v="plays"/>
    <x v="2852"/>
    <x v="2137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1"/>
    <s v="plays"/>
    <x v="2853"/>
    <x v="96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1"/>
    <s v="plays"/>
    <x v="2854"/>
    <x v="2918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1"/>
    <s v="plays"/>
    <x v="453"/>
    <x v="68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1"/>
    <s v="plays"/>
    <x v="2855"/>
    <x v="283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"/>
    <s v="plays"/>
    <x v="109"/>
    <x v="12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1"/>
    <s v="plays"/>
    <x v="2856"/>
    <x v="2919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1"/>
    <s v="plays"/>
    <x v="2857"/>
    <x v="2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"/>
    <s v="plays"/>
    <x v="2858"/>
    <x v="292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1"/>
    <s v="plays"/>
    <x v="2859"/>
    <x v="292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1"/>
    <s v="plays"/>
    <x v="874"/>
    <x v="384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1"/>
    <s v="plays"/>
    <x v="2860"/>
    <x v="292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1"/>
    <s v="plays"/>
    <x v="460"/>
    <x v="292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"/>
    <s v="plays"/>
    <x v="2861"/>
    <x v="2924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"/>
    <s v="plays"/>
    <x v="2862"/>
    <x v="44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"/>
    <s v="plays"/>
    <x v="109"/>
    <x v="12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"/>
    <s v="plays"/>
    <x v="177"/>
    <x v="45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1"/>
    <s v="plays"/>
    <x v="2863"/>
    <x v="292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"/>
    <s v="plays"/>
    <x v="2864"/>
    <x v="43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"/>
    <s v="plays"/>
    <x v="2865"/>
    <x v="292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"/>
    <s v="plays"/>
    <x v="109"/>
    <x v="121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"/>
    <s v="plays"/>
    <x v="1159"/>
    <x v="2927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"/>
    <s v="plays"/>
    <x v="109"/>
    <x v="121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1"/>
    <s v="plays"/>
    <x v="874"/>
    <x v="144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"/>
    <s v="plays"/>
    <x v="109"/>
    <x v="121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1"/>
    <s v="plays"/>
    <x v="2866"/>
    <x v="2382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"/>
    <s v="plays"/>
    <x v="172"/>
    <x v="1788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1"/>
    <s v="plays"/>
    <x v="2867"/>
    <x v="2928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"/>
    <s v="plays"/>
    <x v="119"/>
    <x v="119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1"/>
    <s v="plays"/>
    <x v="2785"/>
    <x v="119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1"/>
    <s v="plays"/>
    <x v="609"/>
    <x v="2929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"/>
    <s v="plays"/>
    <x v="109"/>
    <x v="121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1"/>
    <s v="plays"/>
    <x v="2868"/>
    <x v="275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1"/>
    <s v="plays"/>
    <x v="2869"/>
    <x v="18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1"/>
    <s v="plays"/>
    <x v="416"/>
    <x v="1592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1"/>
    <s v="plays"/>
    <x v="782"/>
    <x v="157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1"/>
    <s v="plays"/>
    <x v="2870"/>
    <x v="135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1"/>
    <s v="plays"/>
    <x v="365"/>
    <x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"/>
    <s v="plays"/>
    <x v="2176"/>
    <x v="293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"/>
    <s v="plays"/>
    <x v="129"/>
    <x v="293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1"/>
    <s v="plays"/>
    <x v="2843"/>
    <x v="2932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"/>
    <s v="plays"/>
    <x v="109"/>
    <x v="12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"/>
    <s v="plays"/>
    <x v="109"/>
    <x v="12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1"/>
    <s v="plays"/>
    <x v="2871"/>
    <x v="73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"/>
    <s v="plays"/>
    <x v="109"/>
    <x v="12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"/>
    <s v="plays"/>
    <x v="109"/>
    <x v="12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"/>
    <s v="plays"/>
    <x v="2872"/>
    <x v="293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1"/>
    <s v="plays"/>
    <x v="709"/>
    <x v="41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1"/>
    <s v="plays"/>
    <x v="2873"/>
    <x v="2934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"/>
    <s v="plays"/>
    <x v="2874"/>
    <x v="2935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1"/>
    <s v="plays"/>
    <x v="2875"/>
    <x v="293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1"/>
    <s v="plays"/>
    <x v="2876"/>
    <x v="227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1"/>
    <s v="plays"/>
    <x v="2877"/>
    <x v="585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"/>
    <s v="plays"/>
    <x v="109"/>
    <x v="121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"/>
    <s v="plays"/>
    <x v="2878"/>
    <x v="2937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1"/>
    <s v="plays"/>
    <x v="2879"/>
    <x v="2938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"/>
    <s v="plays"/>
    <x v="167"/>
    <x v="12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1"/>
    <s v="plays"/>
    <x v="418"/>
    <x v="120"/>
    <x v="4113"/>
    <d v="2016-01-08T06:34:00"/>
  </r>
  <r>
    <m/>
    <m/>
    <m/>
    <m/>
    <m/>
    <x v="4"/>
    <x v="21"/>
    <m/>
    <m/>
    <m/>
    <m/>
    <x v="502"/>
    <m/>
    <m/>
    <x v="9"/>
    <m/>
    <x v="2880"/>
    <x v="2939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D7D02-0B54-4926-B640-3CA30085C79C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4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2CE0-7421-47D2-8113-A787FE8F9E8B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ub Category " fld="15" subtotal="count" baseField="0" baseItem="0"/>
  </dataFields>
  <formats count="6">
    <format dxfId="10">
      <pivotArea outline="0" collapsedLevelsAreSubtotals="1" fieldPosition="0"/>
    </format>
    <format dxfId="9">
      <pivotArea field="15" type="button" dataOnly="0" labelOnly="1" outline="0" axis="axisRow" fieldPosition="0"/>
    </format>
    <format dxfId="8">
      <pivotArea dataOnly="0" labelOnly="1" fieldPosition="0">
        <references count="1">
          <reference field="15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29AD0-E411-45A1-A18A-0766874B742C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97A9D-1DA6-4111-8F63-8F69E425AAA4}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7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\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axis="axisPage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1"/>
  </rowFields>
  <rowItems count="4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33"/>
    </i>
    <i>
      <x v="34"/>
    </i>
    <i>
      <x v="35"/>
    </i>
    <i>
      <x v="36"/>
    </i>
    <i>
      <x v="37"/>
    </i>
    <i>
      <x v="39"/>
    </i>
    <i>
      <x v="43"/>
    </i>
    <i>
      <x v="44"/>
    </i>
    <i>
      <x v="46"/>
    </i>
    <i>
      <x v="49"/>
    </i>
    <i>
      <x v="59"/>
    </i>
    <i>
      <x v="83"/>
    </i>
    <i>
      <x v="84"/>
    </i>
    <i>
      <x v="203"/>
    </i>
    <i>
      <x v="26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7" hier="-1"/>
    <pageField fld="14" hier="-1"/>
  </pageFields>
  <dataFields count="1">
    <dataField name="Count of state" fld="5" subtotal="count" showDataAs="percentOfTotal" baseField="11" baseItem="1" numFmtId="10"/>
  </dataFields>
  <formats count="4">
    <format dxfId="3">
      <pivotArea outline="0" collapsedLevelsAreSubtotals="1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56" zoomScaleNormal="56" workbookViewId="0">
      <selection activeCell="AK8" sqref="AK8"/>
    </sheetView>
  </sheetViews>
  <sheetFormatPr defaultColWidth="8.7109375" defaultRowHeight="18.75" x14ac:dyDescent="0.3"/>
  <cols>
    <col min="1" max="1" width="8.85546875" style="4" bestFit="1" customWidth="1"/>
    <col min="2" max="2" width="38.42578125" style="5" customWidth="1"/>
    <col min="3" max="3" width="40.28515625" style="5" customWidth="1"/>
    <col min="4" max="4" width="12.42578125" style="4" bestFit="1" customWidth="1"/>
    <col min="5" max="5" width="16.42578125" style="4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5703125" style="4" customWidth="1"/>
    <col min="13" max="13" width="36.42578125" style="4" customWidth="1"/>
    <col min="14" max="14" width="41.140625" customWidth="1"/>
    <col min="15" max="16" width="31.5703125" customWidth="1"/>
    <col min="17" max="17" width="22.42578125" style="8" customWidth="1"/>
    <col min="18" max="18" width="19.85546875" style="20" customWidth="1"/>
    <col min="19" max="19" width="31.85546875" style="4" customWidth="1"/>
    <col min="20" max="20" width="30.42578125" style="4" customWidth="1"/>
    <col min="21" max="16384" width="8.7109375" style="4"/>
  </cols>
  <sheetData>
    <row r="1" spans="1:20" x14ac:dyDescent="0.3">
      <c r="A1" s="2" t="s">
        <v>0</v>
      </c>
      <c r="B1" s="3" t="s">
        <v>1</v>
      </c>
      <c r="C1" s="3" t="s">
        <v>4109</v>
      </c>
      <c r="D1" s="2" t="s">
        <v>8215</v>
      </c>
      <c r="E1" s="2" t="s">
        <v>8216</v>
      </c>
      <c r="F1" s="2" t="s">
        <v>8217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2" t="s">
        <v>8263</v>
      </c>
      <c r="O1" s="22" t="s">
        <v>8307</v>
      </c>
      <c r="P1" s="22" t="s">
        <v>8308</v>
      </c>
      <c r="Q1" s="7" t="s">
        <v>8305</v>
      </c>
      <c r="R1" s="21" t="s">
        <v>8306</v>
      </c>
      <c r="S1" s="3" t="s">
        <v>8366</v>
      </c>
      <c r="T1" s="3" t="s">
        <v>8367</v>
      </c>
    </row>
    <row r="2" spans="1:20" ht="93.75" x14ac:dyDescent="0.3">
      <c r="A2" s="4">
        <v>0</v>
      </c>
      <c r="B2" s="5" t="s">
        <v>2</v>
      </c>
      <c r="C2" s="5" t="s">
        <v>4110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t="s">
        <v>8264</v>
      </c>
      <c r="O2" t="s">
        <v>8311</v>
      </c>
      <c r="P2" t="s">
        <v>8315</v>
      </c>
      <c r="Q2" s="8">
        <f t="shared" ref="Q2:Q65" si="0">E2/D2</f>
        <v>1.3685882352941177</v>
      </c>
      <c r="R2" s="20">
        <f t="shared" ref="R2:R65" si="1">E2/L2</f>
        <v>63.917582417582416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37.5" x14ac:dyDescent="0.3">
      <c r="A3" s="4">
        <v>1</v>
      </c>
      <c r="C3" s="5" t="s">
        <v>4111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t="s">
        <v>8264</v>
      </c>
      <c r="O3" t="s">
        <v>8311</v>
      </c>
      <c r="P3" t="s">
        <v>8315</v>
      </c>
      <c r="Q3" s="8">
        <f t="shared" si="0"/>
        <v>1.4260827250608272</v>
      </c>
      <c r="R3" s="20">
        <f t="shared" si="1"/>
        <v>185.48101265822785</v>
      </c>
      <c r="S3" s="15">
        <f t="shared" si="2"/>
        <v>42766.600497685184</v>
      </c>
      <c r="T3" s="15">
        <f t="shared" si="3"/>
        <v>42796.600497685184</v>
      </c>
    </row>
    <row r="4" spans="1:20" ht="75" x14ac:dyDescent="0.3">
      <c r="A4" s="4">
        <v>2</v>
      </c>
      <c r="B4" s="5" t="s">
        <v>3</v>
      </c>
      <c r="C4" s="5" t="s">
        <v>4112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t="s">
        <v>8264</v>
      </c>
      <c r="O4" t="s">
        <v>8311</v>
      </c>
      <c r="P4" t="s">
        <v>8315</v>
      </c>
      <c r="Q4" s="8">
        <f t="shared" si="0"/>
        <v>1.05</v>
      </c>
      <c r="R4" s="20">
        <f t="shared" si="1"/>
        <v>15</v>
      </c>
      <c r="S4" s="15">
        <f t="shared" si="2"/>
        <v>42405.702349537038</v>
      </c>
      <c r="T4" s="15">
        <f t="shared" si="3"/>
        <v>42415.702349537038</v>
      </c>
    </row>
    <row r="5" spans="1:20" ht="56.25" x14ac:dyDescent="0.3">
      <c r="A5" s="4">
        <v>3</v>
      </c>
      <c r="B5" s="5" t="s">
        <v>4</v>
      </c>
      <c r="C5" s="5" t="s">
        <v>4113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t="s">
        <v>8264</v>
      </c>
      <c r="O5" t="s">
        <v>8311</v>
      </c>
      <c r="P5" t="s">
        <v>8315</v>
      </c>
      <c r="Q5" s="8">
        <f t="shared" si="0"/>
        <v>1.0389999999999999</v>
      </c>
      <c r="R5" s="20">
        <f t="shared" si="1"/>
        <v>69.266666666666666</v>
      </c>
      <c r="S5" s="15">
        <f t="shared" si="2"/>
        <v>41828.515127314815</v>
      </c>
      <c r="T5" s="15">
        <f t="shared" si="3"/>
        <v>41858.515127314815</v>
      </c>
    </row>
    <row r="6" spans="1:20" ht="93.75" x14ac:dyDescent="0.3">
      <c r="A6" s="4">
        <v>4</v>
      </c>
      <c r="B6" s="5" t="s">
        <v>5</v>
      </c>
      <c r="C6" s="5" t="s">
        <v>4114</v>
      </c>
      <c r="D6" s="4">
        <v>44000</v>
      </c>
      <c r="E6" s="20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t="s">
        <v>8264</v>
      </c>
      <c r="O6" t="s">
        <v>8311</v>
      </c>
      <c r="P6" t="s">
        <v>8315</v>
      </c>
      <c r="Q6" s="8">
        <f t="shared" si="0"/>
        <v>1.2299154545454545</v>
      </c>
      <c r="R6" s="20">
        <f t="shared" si="1"/>
        <v>190.55028169014085</v>
      </c>
      <c r="S6" s="15">
        <f t="shared" si="2"/>
        <v>42327.834247685183</v>
      </c>
      <c r="T6" s="15">
        <f t="shared" si="3"/>
        <v>42357.834247685183</v>
      </c>
    </row>
    <row r="7" spans="1:20" ht="75" x14ac:dyDescent="0.3">
      <c r="A7" s="4">
        <v>5</v>
      </c>
      <c r="B7" s="5" t="s">
        <v>6</v>
      </c>
      <c r="C7" s="5" t="s">
        <v>4115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t="s">
        <v>8264</v>
      </c>
      <c r="O7" t="s">
        <v>8311</v>
      </c>
      <c r="P7" t="s">
        <v>8315</v>
      </c>
      <c r="Q7" s="8">
        <f t="shared" si="0"/>
        <v>1.0977744436109027</v>
      </c>
      <c r="R7" s="20">
        <f t="shared" si="1"/>
        <v>93.40425531914893</v>
      </c>
      <c r="S7" s="15">
        <f t="shared" si="2"/>
        <v>42563.932951388888</v>
      </c>
      <c r="T7" s="15">
        <f t="shared" si="3"/>
        <v>42580.232638888891</v>
      </c>
    </row>
    <row r="8" spans="1:20" ht="93.75" x14ac:dyDescent="0.3">
      <c r="A8" s="4">
        <v>6</v>
      </c>
      <c r="B8" s="5" t="s">
        <v>7</v>
      </c>
      <c r="C8" s="5" t="s">
        <v>4116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t="s">
        <v>8264</v>
      </c>
      <c r="O8" t="s">
        <v>8311</v>
      </c>
      <c r="P8" t="s">
        <v>8315</v>
      </c>
      <c r="Q8" s="8">
        <f t="shared" si="0"/>
        <v>1.064875</v>
      </c>
      <c r="R8" s="20">
        <f t="shared" si="1"/>
        <v>146.87931034482759</v>
      </c>
      <c r="S8" s="15">
        <f t="shared" si="2"/>
        <v>41794.072337962964</v>
      </c>
      <c r="T8" s="15">
        <f t="shared" si="3"/>
        <v>41804.072337962964</v>
      </c>
    </row>
    <row r="9" spans="1:20" ht="93.75" x14ac:dyDescent="0.3">
      <c r="A9" s="4">
        <v>7</v>
      </c>
      <c r="B9" s="5" t="s">
        <v>8</v>
      </c>
      <c r="C9" s="5" t="s">
        <v>4117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t="s">
        <v>8264</v>
      </c>
      <c r="O9" t="s">
        <v>8311</v>
      </c>
      <c r="P9" t="s">
        <v>8315</v>
      </c>
      <c r="Q9" s="8">
        <f t="shared" si="0"/>
        <v>1.0122222222222221</v>
      </c>
      <c r="R9" s="20">
        <f t="shared" si="1"/>
        <v>159.82456140350877</v>
      </c>
      <c r="S9" s="15">
        <f t="shared" si="2"/>
        <v>42516.047071759262</v>
      </c>
      <c r="T9" s="15">
        <f t="shared" si="3"/>
        <v>42556.047071759262</v>
      </c>
    </row>
    <row r="10" spans="1:20" ht="37.5" x14ac:dyDescent="0.3">
      <c r="A10" s="4">
        <v>8</v>
      </c>
      <c r="B10" s="5" t="s">
        <v>9</v>
      </c>
      <c r="C10" s="5" t="s">
        <v>4118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t="s">
        <v>8264</v>
      </c>
      <c r="O10" t="s">
        <v>8311</v>
      </c>
      <c r="P10" t="s">
        <v>8315</v>
      </c>
      <c r="Q10" s="8">
        <f t="shared" si="0"/>
        <v>1.0004342857142856</v>
      </c>
      <c r="R10" s="20">
        <f t="shared" si="1"/>
        <v>291.79333333333335</v>
      </c>
      <c r="S10" s="15">
        <f t="shared" si="2"/>
        <v>42468.94458333333</v>
      </c>
      <c r="T10" s="15">
        <f t="shared" si="3"/>
        <v>42475.875</v>
      </c>
    </row>
    <row r="11" spans="1:20" ht="75" x14ac:dyDescent="0.3">
      <c r="A11" s="4">
        <v>9</v>
      </c>
      <c r="B11" s="5" t="s">
        <v>10</v>
      </c>
      <c r="C11" s="5" t="s">
        <v>4119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t="s">
        <v>8264</v>
      </c>
      <c r="O11" t="s">
        <v>8311</v>
      </c>
      <c r="P11" t="s">
        <v>8315</v>
      </c>
      <c r="Q11" s="8">
        <f t="shared" si="0"/>
        <v>1.2599800000000001</v>
      </c>
      <c r="R11" s="20">
        <f t="shared" si="1"/>
        <v>31.499500000000001</v>
      </c>
      <c r="S11" s="15">
        <f t="shared" si="2"/>
        <v>42447.103518518517</v>
      </c>
      <c r="T11" s="15">
        <f t="shared" si="3"/>
        <v>42477.103518518517</v>
      </c>
    </row>
    <row r="12" spans="1:20" ht="75" x14ac:dyDescent="0.3">
      <c r="A12" s="4">
        <v>10</v>
      </c>
      <c r="B12" s="5" t="s">
        <v>11</v>
      </c>
      <c r="C12" s="5" t="s">
        <v>4120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t="s">
        <v>8264</v>
      </c>
      <c r="O12" t="s">
        <v>8311</v>
      </c>
      <c r="P12" t="s">
        <v>8315</v>
      </c>
      <c r="Q12" s="8">
        <f t="shared" si="0"/>
        <v>1.0049999999999999</v>
      </c>
      <c r="R12" s="20">
        <f t="shared" si="1"/>
        <v>158.68421052631578</v>
      </c>
      <c r="S12" s="15">
        <f t="shared" si="2"/>
        <v>41780.068043981482</v>
      </c>
      <c r="T12" s="15">
        <f t="shared" si="3"/>
        <v>41815.068043981482</v>
      </c>
    </row>
    <row r="13" spans="1:20" ht="93.75" x14ac:dyDescent="0.3">
      <c r="A13" s="4">
        <v>11</v>
      </c>
      <c r="B13" s="5" t="s">
        <v>12</v>
      </c>
      <c r="C13" s="5" t="s">
        <v>4121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t="s">
        <v>8264</v>
      </c>
      <c r="O13" t="s">
        <v>8311</v>
      </c>
      <c r="P13" t="s">
        <v>8315</v>
      </c>
      <c r="Q13" s="8">
        <f t="shared" si="0"/>
        <v>1.2050000000000001</v>
      </c>
      <c r="R13" s="20">
        <f t="shared" si="1"/>
        <v>80.333333333333329</v>
      </c>
      <c r="S13" s="15">
        <f t="shared" si="2"/>
        <v>42572.778495370367</v>
      </c>
      <c r="T13" s="15">
        <f t="shared" si="3"/>
        <v>42604.125</v>
      </c>
    </row>
    <row r="14" spans="1:20" ht="93.75" x14ac:dyDescent="0.3">
      <c r="A14" s="4">
        <v>12</v>
      </c>
      <c r="B14" s="5" t="s">
        <v>13</v>
      </c>
      <c r="C14" s="5" t="s">
        <v>4122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t="s">
        <v>8264</v>
      </c>
      <c r="O14" t="s">
        <v>8311</v>
      </c>
      <c r="P14" t="s">
        <v>8315</v>
      </c>
      <c r="Q14" s="8">
        <f t="shared" si="0"/>
        <v>1.6529333333333334</v>
      </c>
      <c r="R14" s="20">
        <f t="shared" si="1"/>
        <v>59.961305925030231</v>
      </c>
      <c r="S14" s="15">
        <f t="shared" si="2"/>
        <v>41791.713252314818</v>
      </c>
      <c r="T14" s="15">
        <f t="shared" si="3"/>
        <v>41836.125</v>
      </c>
    </row>
    <row r="15" spans="1:20" ht="56.25" x14ac:dyDescent="0.3">
      <c r="A15" s="4">
        <v>13</v>
      </c>
      <c r="B15" s="5" t="s">
        <v>14</v>
      </c>
      <c r="C15" s="5" t="s">
        <v>4123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t="s">
        <v>8264</v>
      </c>
      <c r="O15" t="s">
        <v>8311</v>
      </c>
      <c r="P15" t="s">
        <v>8315</v>
      </c>
      <c r="Q15" s="8">
        <f t="shared" si="0"/>
        <v>1.5997142857142856</v>
      </c>
      <c r="R15" s="20">
        <f t="shared" si="1"/>
        <v>109.78431372549019</v>
      </c>
      <c r="S15" s="15">
        <f t="shared" si="2"/>
        <v>42508.677187499998</v>
      </c>
      <c r="T15" s="15">
        <f t="shared" si="3"/>
        <v>42544.852083333331</v>
      </c>
    </row>
    <row r="16" spans="1:20" ht="37.5" x14ac:dyDescent="0.3">
      <c r="A16" s="4">
        <v>14</v>
      </c>
      <c r="B16" s="5" t="s">
        <v>15</v>
      </c>
      <c r="C16" s="5" t="s">
        <v>4124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t="s">
        <v>8264</v>
      </c>
      <c r="O16" t="s">
        <v>8311</v>
      </c>
      <c r="P16" t="s">
        <v>8315</v>
      </c>
      <c r="Q16" s="8">
        <f t="shared" si="0"/>
        <v>1.0093333333333334</v>
      </c>
      <c r="R16" s="20">
        <f t="shared" si="1"/>
        <v>147.70731707317074</v>
      </c>
      <c r="S16" s="15">
        <f t="shared" si="2"/>
        <v>41808.02648148148</v>
      </c>
      <c r="T16" s="15">
        <f t="shared" si="3"/>
        <v>41833.582638888889</v>
      </c>
    </row>
    <row r="17" spans="1:20" ht="75" x14ac:dyDescent="0.3">
      <c r="A17" s="4">
        <v>15</v>
      </c>
      <c r="B17" s="5" t="s">
        <v>16</v>
      </c>
      <c r="C17" s="5" t="s">
        <v>4125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t="s">
        <v>8264</v>
      </c>
      <c r="O17" t="s">
        <v>8311</v>
      </c>
      <c r="P17" t="s">
        <v>8315</v>
      </c>
      <c r="Q17" s="8">
        <f t="shared" si="0"/>
        <v>1.0660000000000001</v>
      </c>
      <c r="R17" s="20">
        <f t="shared" si="1"/>
        <v>21.755102040816325</v>
      </c>
      <c r="S17" s="15">
        <f t="shared" si="2"/>
        <v>42256.391875000001</v>
      </c>
      <c r="T17" s="15">
        <f t="shared" si="3"/>
        <v>42274.843055555553</v>
      </c>
    </row>
    <row r="18" spans="1:20" ht="93.75" x14ac:dyDescent="0.3">
      <c r="A18" s="4">
        <v>16</v>
      </c>
      <c r="B18" s="5" t="s">
        <v>17</v>
      </c>
      <c r="C18" s="5" t="s">
        <v>4126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t="s">
        <v>8264</v>
      </c>
      <c r="O18" t="s">
        <v>8311</v>
      </c>
      <c r="P18" t="s">
        <v>8315</v>
      </c>
      <c r="Q18" s="8">
        <f t="shared" si="0"/>
        <v>1.0024166666666667</v>
      </c>
      <c r="R18" s="20">
        <f t="shared" si="1"/>
        <v>171.84285714285716</v>
      </c>
      <c r="S18" s="15">
        <f t="shared" si="2"/>
        <v>41760.796423611115</v>
      </c>
      <c r="T18" s="15">
        <f t="shared" si="3"/>
        <v>41806.229166666664</v>
      </c>
    </row>
    <row r="19" spans="1:20" ht="75" x14ac:dyDescent="0.3">
      <c r="A19" s="4">
        <v>17</v>
      </c>
      <c r="B19" s="5" t="s">
        <v>18</v>
      </c>
      <c r="C19" s="5" t="s">
        <v>4127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t="s">
        <v>8264</v>
      </c>
      <c r="O19" t="s">
        <v>8311</v>
      </c>
      <c r="P19" t="s">
        <v>8315</v>
      </c>
      <c r="Q19" s="8">
        <f t="shared" si="0"/>
        <v>1.0066666666666666</v>
      </c>
      <c r="R19" s="20">
        <f t="shared" si="1"/>
        <v>41.944444444444443</v>
      </c>
      <c r="S19" s="15">
        <f t="shared" si="2"/>
        <v>41917.731736111113</v>
      </c>
      <c r="T19" s="15">
        <f t="shared" si="3"/>
        <v>41947.773402777777</v>
      </c>
    </row>
    <row r="20" spans="1:20" ht="75" x14ac:dyDescent="0.3">
      <c r="A20" s="4">
        <v>18</v>
      </c>
      <c r="B20" s="5" t="s">
        <v>19</v>
      </c>
      <c r="C20" s="5" t="s">
        <v>4128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t="s">
        <v>8264</v>
      </c>
      <c r="O20" t="s">
        <v>8311</v>
      </c>
      <c r="P20" t="s">
        <v>8315</v>
      </c>
      <c r="Q20" s="8">
        <f t="shared" si="0"/>
        <v>1.0632110000000001</v>
      </c>
      <c r="R20" s="20">
        <f t="shared" si="1"/>
        <v>93.264122807017543</v>
      </c>
      <c r="S20" s="15">
        <f t="shared" si="2"/>
        <v>41869.542314814818</v>
      </c>
      <c r="T20" s="15">
        <f t="shared" si="3"/>
        <v>41899.542314814818</v>
      </c>
    </row>
    <row r="21" spans="1:20" ht="93.75" x14ac:dyDescent="0.3">
      <c r="A21" s="4">
        <v>19</v>
      </c>
      <c r="B21" s="5" t="s">
        <v>20</v>
      </c>
      <c r="C21" s="5" t="s">
        <v>4129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t="s">
        <v>8264</v>
      </c>
      <c r="O21" t="s">
        <v>8311</v>
      </c>
      <c r="P21" t="s">
        <v>8315</v>
      </c>
      <c r="Q21" s="8">
        <f t="shared" si="0"/>
        <v>1.4529411764705882</v>
      </c>
      <c r="R21" s="20">
        <f t="shared" si="1"/>
        <v>56.136363636363633</v>
      </c>
      <c r="S21" s="15">
        <f t="shared" si="2"/>
        <v>42175.816365740742</v>
      </c>
      <c r="T21" s="15">
        <f t="shared" si="3"/>
        <v>42205.816365740742</v>
      </c>
    </row>
    <row r="22" spans="1:20" ht="75" x14ac:dyDescent="0.3">
      <c r="A22" s="4">
        <v>20</v>
      </c>
      <c r="B22" s="5" t="s">
        <v>21</v>
      </c>
      <c r="C22" s="5" t="s">
        <v>4130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t="s">
        <v>8264</v>
      </c>
      <c r="O22" t="s">
        <v>8311</v>
      </c>
      <c r="P22" t="s">
        <v>8315</v>
      </c>
      <c r="Q22" s="8">
        <f t="shared" si="0"/>
        <v>1.002</v>
      </c>
      <c r="R22" s="20">
        <f t="shared" si="1"/>
        <v>80.16</v>
      </c>
      <c r="S22" s="15">
        <f t="shared" si="2"/>
        <v>42200.758240740746</v>
      </c>
      <c r="T22" s="15">
        <f t="shared" si="3"/>
        <v>42260.758240740746</v>
      </c>
    </row>
    <row r="23" spans="1:20" ht="75" x14ac:dyDescent="0.3">
      <c r="A23" s="4">
        <v>21</v>
      </c>
      <c r="B23" s="5" t="s">
        <v>22</v>
      </c>
      <c r="C23" s="5" t="s">
        <v>4131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t="s">
        <v>8264</v>
      </c>
      <c r="O23" t="s">
        <v>8311</v>
      </c>
      <c r="P23" t="s">
        <v>8315</v>
      </c>
      <c r="Q23" s="8">
        <f t="shared" si="0"/>
        <v>1.0913513513513513</v>
      </c>
      <c r="R23" s="20">
        <f t="shared" si="1"/>
        <v>199.9009900990099</v>
      </c>
      <c r="S23" s="15">
        <f t="shared" si="2"/>
        <v>41878.627187500002</v>
      </c>
      <c r="T23" s="15">
        <f t="shared" si="3"/>
        <v>41908.627187500002</v>
      </c>
    </row>
    <row r="24" spans="1:20" ht="56.25" x14ac:dyDescent="0.3">
      <c r="A24" s="4">
        <v>22</v>
      </c>
      <c r="B24" s="5" t="s">
        <v>23</v>
      </c>
      <c r="C24" s="5" t="s">
        <v>4132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t="s">
        <v>8264</v>
      </c>
      <c r="O24" t="s">
        <v>8311</v>
      </c>
      <c r="P24" t="s">
        <v>8315</v>
      </c>
      <c r="Q24" s="8">
        <f t="shared" si="0"/>
        <v>1.1714285714285715</v>
      </c>
      <c r="R24" s="20">
        <f t="shared" si="1"/>
        <v>51.25</v>
      </c>
      <c r="S24" s="15">
        <f t="shared" si="2"/>
        <v>41989.91134259259</v>
      </c>
      <c r="T24" s="15">
        <f t="shared" si="3"/>
        <v>42005.332638888889</v>
      </c>
    </row>
    <row r="25" spans="1:20" ht="75" x14ac:dyDescent="0.3">
      <c r="A25" s="4">
        <v>23</v>
      </c>
      <c r="B25" s="5" t="s">
        <v>24</v>
      </c>
      <c r="C25" s="5" t="s">
        <v>4133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t="s">
        <v>8264</v>
      </c>
      <c r="O25" t="s">
        <v>8311</v>
      </c>
      <c r="P25" t="s">
        <v>8315</v>
      </c>
      <c r="Q25" s="8">
        <f t="shared" si="0"/>
        <v>1.1850000000000001</v>
      </c>
      <c r="R25" s="20">
        <f t="shared" si="1"/>
        <v>103.04347826086956</v>
      </c>
      <c r="S25" s="15">
        <f t="shared" si="2"/>
        <v>42097.778946759259</v>
      </c>
      <c r="T25" s="15">
        <f t="shared" si="3"/>
        <v>42124.638888888891</v>
      </c>
    </row>
    <row r="26" spans="1:20" ht="56.25" x14ac:dyDescent="0.3">
      <c r="A26" s="4">
        <v>24</v>
      </c>
      <c r="B26" s="5" t="s">
        <v>25</v>
      </c>
      <c r="C26" s="5" t="s">
        <v>4134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t="s">
        <v>8264</v>
      </c>
      <c r="O26" t="s">
        <v>8311</v>
      </c>
      <c r="P26" t="s">
        <v>8315</v>
      </c>
      <c r="Q26" s="8">
        <f t="shared" si="0"/>
        <v>1.0880768571428572</v>
      </c>
      <c r="R26" s="20">
        <f t="shared" si="1"/>
        <v>66.346149825783982</v>
      </c>
      <c r="S26" s="15">
        <f t="shared" si="2"/>
        <v>42229.820173611108</v>
      </c>
      <c r="T26" s="15">
        <f t="shared" si="3"/>
        <v>42262.818750000006</v>
      </c>
    </row>
    <row r="27" spans="1:20" ht="75" x14ac:dyDescent="0.3">
      <c r="A27" s="4">
        <v>25</v>
      </c>
      <c r="B27" s="5" t="s">
        <v>26</v>
      </c>
      <c r="C27" s="5" t="s">
        <v>4135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t="s">
        <v>8264</v>
      </c>
      <c r="O27" t="s">
        <v>8311</v>
      </c>
      <c r="P27" t="s">
        <v>8315</v>
      </c>
      <c r="Q27" s="8">
        <f t="shared" si="0"/>
        <v>1.3333333333333333</v>
      </c>
      <c r="R27" s="20">
        <f t="shared" si="1"/>
        <v>57.142857142857146</v>
      </c>
      <c r="S27" s="15">
        <f t="shared" si="2"/>
        <v>42318.025011574078</v>
      </c>
      <c r="T27" s="15">
        <f t="shared" si="3"/>
        <v>42378.025011574078</v>
      </c>
    </row>
    <row r="28" spans="1:20" ht="56.25" x14ac:dyDescent="0.3">
      <c r="A28" s="4">
        <v>26</v>
      </c>
      <c r="B28" s="5" t="s">
        <v>27</v>
      </c>
      <c r="C28" s="5" t="s">
        <v>4136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t="s">
        <v>8264</v>
      </c>
      <c r="O28" t="s">
        <v>8311</v>
      </c>
      <c r="P28" t="s">
        <v>8315</v>
      </c>
      <c r="Q28" s="8">
        <f t="shared" si="0"/>
        <v>1.552</v>
      </c>
      <c r="R28" s="20">
        <f t="shared" si="1"/>
        <v>102.10526315789474</v>
      </c>
      <c r="S28" s="15">
        <f t="shared" si="2"/>
        <v>41828.515555555554</v>
      </c>
      <c r="T28" s="15">
        <f t="shared" si="3"/>
        <v>41868.515555555554</v>
      </c>
    </row>
    <row r="29" spans="1:20" ht="75" x14ac:dyDescent="0.3">
      <c r="A29" s="4">
        <v>27</v>
      </c>
      <c r="B29" s="5" t="s">
        <v>28</v>
      </c>
      <c r="C29" s="5" t="s">
        <v>4137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t="s">
        <v>8264</v>
      </c>
      <c r="O29" t="s">
        <v>8311</v>
      </c>
      <c r="P29" t="s">
        <v>8315</v>
      </c>
      <c r="Q29" s="8">
        <f t="shared" si="0"/>
        <v>1.1172500000000001</v>
      </c>
      <c r="R29" s="20">
        <f t="shared" si="1"/>
        <v>148.96666666666667</v>
      </c>
      <c r="S29" s="15">
        <f t="shared" si="2"/>
        <v>41929.164733796293</v>
      </c>
      <c r="T29" s="15">
        <f t="shared" si="3"/>
        <v>41959.206400462965</v>
      </c>
    </row>
    <row r="30" spans="1:20" ht="56.25" x14ac:dyDescent="0.3">
      <c r="A30" s="4">
        <v>28</v>
      </c>
      <c r="B30" s="5" t="s">
        <v>29</v>
      </c>
      <c r="C30" s="5" t="s">
        <v>4138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t="s">
        <v>8264</v>
      </c>
      <c r="O30" t="s">
        <v>8311</v>
      </c>
      <c r="P30" t="s">
        <v>8315</v>
      </c>
      <c r="Q30" s="8">
        <f t="shared" si="0"/>
        <v>1.0035000000000001</v>
      </c>
      <c r="R30" s="20">
        <f t="shared" si="1"/>
        <v>169.6056338028169</v>
      </c>
      <c r="S30" s="15">
        <f t="shared" si="2"/>
        <v>42324.96393518518</v>
      </c>
      <c r="T30" s="15">
        <f t="shared" si="3"/>
        <v>42354.96393518518</v>
      </c>
    </row>
    <row r="31" spans="1:20" ht="93.75" x14ac:dyDescent="0.3">
      <c r="A31" s="4">
        <v>29</v>
      </c>
      <c r="B31" s="5" t="s">
        <v>30</v>
      </c>
      <c r="C31" s="5" t="s">
        <v>4139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t="s">
        <v>8264</v>
      </c>
      <c r="O31" t="s">
        <v>8311</v>
      </c>
      <c r="P31" t="s">
        <v>8315</v>
      </c>
      <c r="Q31" s="8">
        <f t="shared" si="0"/>
        <v>1.2333333333333334</v>
      </c>
      <c r="R31" s="20">
        <f t="shared" si="1"/>
        <v>31.623931623931625</v>
      </c>
      <c r="S31" s="15">
        <f t="shared" si="2"/>
        <v>41812.67324074074</v>
      </c>
      <c r="T31" s="15">
        <f t="shared" si="3"/>
        <v>41842.67324074074</v>
      </c>
    </row>
    <row r="32" spans="1:20" ht="93.75" x14ac:dyDescent="0.3">
      <c r="A32" s="4">
        <v>30</v>
      </c>
      <c r="B32" s="5" t="s">
        <v>31</v>
      </c>
      <c r="C32" s="5" t="s">
        <v>4140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t="s">
        <v>8264</v>
      </c>
      <c r="O32" t="s">
        <v>8311</v>
      </c>
      <c r="P32" t="s">
        <v>8315</v>
      </c>
      <c r="Q32" s="8">
        <f t="shared" si="0"/>
        <v>1.0129975</v>
      </c>
      <c r="R32" s="20">
        <f t="shared" si="1"/>
        <v>76.45264150943396</v>
      </c>
      <c r="S32" s="15">
        <f t="shared" si="2"/>
        <v>41842.292997685188</v>
      </c>
      <c r="T32" s="15">
        <f t="shared" si="3"/>
        <v>41872.292997685188</v>
      </c>
    </row>
    <row r="33" spans="1:20" ht="75" x14ac:dyDescent="0.3">
      <c r="A33" s="4">
        <v>31</v>
      </c>
      <c r="B33" s="5" t="s">
        <v>32</v>
      </c>
      <c r="C33" s="5" t="s">
        <v>4141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t="s">
        <v>8264</v>
      </c>
      <c r="O33" t="s">
        <v>8311</v>
      </c>
      <c r="P33" t="s">
        <v>8315</v>
      </c>
      <c r="Q33" s="8">
        <f t="shared" si="0"/>
        <v>1</v>
      </c>
      <c r="R33" s="20">
        <f t="shared" si="1"/>
        <v>13</v>
      </c>
      <c r="S33" s="15">
        <f t="shared" si="2"/>
        <v>42376.79206018518</v>
      </c>
      <c r="T33" s="15">
        <f t="shared" si="3"/>
        <v>42394.79206018518</v>
      </c>
    </row>
    <row r="34" spans="1:20" ht="93.75" x14ac:dyDescent="0.3">
      <c r="A34" s="4">
        <v>32</v>
      </c>
      <c r="B34" s="5" t="s">
        <v>33</v>
      </c>
      <c r="C34" s="5" t="s">
        <v>4142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t="s">
        <v>8264</v>
      </c>
      <c r="O34" t="s">
        <v>8311</v>
      </c>
      <c r="P34" t="s">
        <v>8315</v>
      </c>
      <c r="Q34" s="8">
        <f t="shared" si="0"/>
        <v>1.0024604569420035</v>
      </c>
      <c r="R34" s="20">
        <f t="shared" si="1"/>
        <v>320.44943820224717</v>
      </c>
      <c r="S34" s="15">
        <f t="shared" si="2"/>
        <v>42461.627511574072</v>
      </c>
      <c r="T34" s="15">
        <f t="shared" si="3"/>
        <v>42503.165972222225</v>
      </c>
    </row>
    <row r="35" spans="1:20" ht="75" x14ac:dyDescent="0.3">
      <c r="A35" s="4">
        <v>33</v>
      </c>
      <c r="B35" s="5" t="s">
        <v>34</v>
      </c>
      <c r="C35" s="5" t="s">
        <v>4143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t="s">
        <v>8264</v>
      </c>
      <c r="O35" t="s">
        <v>8311</v>
      </c>
      <c r="P35" t="s">
        <v>8315</v>
      </c>
      <c r="Q35" s="8">
        <f t="shared" si="0"/>
        <v>1.0209523809523811</v>
      </c>
      <c r="R35" s="20">
        <f t="shared" si="1"/>
        <v>83.75</v>
      </c>
      <c r="S35" s="15">
        <f t="shared" si="2"/>
        <v>42286.660891203705</v>
      </c>
      <c r="T35" s="15">
        <f t="shared" si="3"/>
        <v>42316.702557870376</v>
      </c>
    </row>
    <row r="36" spans="1:20" ht="93.75" x14ac:dyDescent="0.3">
      <c r="A36" s="4">
        <v>34</v>
      </c>
      <c r="B36" s="5" t="s">
        <v>35</v>
      </c>
      <c r="C36" s="5" t="s">
        <v>4144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t="s">
        <v>8264</v>
      </c>
      <c r="O36" t="s">
        <v>8311</v>
      </c>
      <c r="P36" t="s">
        <v>8315</v>
      </c>
      <c r="Q36" s="8">
        <f t="shared" si="0"/>
        <v>1.3046153846153845</v>
      </c>
      <c r="R36" s="20">
        <f t="shared" si="1"/>
        <v>49.882352941176471</v>
      </c>
      <c r="S36" s="15">
        <f t="shared" si="2"/>
        <v>41841.321770833332</v>
      </c>
      <c r="T36" s="15">
        <f t="shared" si="3"/>
        <v>41856.321770833332</v>
      </c>
    </row>
    <row r="37" spans="1:20" ht="56.25" x14ac:dyDescent="0.3">
      <c r="A37" s="4">
        <v>35</v>
      </c>
      <c r="B37" s="5" t="s">
        <v>36</v>
      </c>
      <c r="C37" s="5" t="s">
        <v>4145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t="s">
        <v>8264</v>
      </c>
      <c r="O37" t="s">
        <v>8311</v>
      </c>
      <c r="P37" t="s">
        <v>8315</v>
      </c>
      <c r="Q37" s="8">
        <f t="shared" si="0"/>
        <v>1.665</v>
      </c>
      <c r="R37" s="20">
        <f t="shared" si="1"/>
        <v>59.464285714285715</v>
      </c>
      <c r="S37" s="15">
        <f t="shared" si="2"/>
        <v>42098.291828703703</v>
      </c>
      <c r="T37" s="15">
        <f t="shared" si="3"/>
        <v>42122</v>
      </c>
    </row>
    <row r="38" spans="1:20" ht="56.25" x14ac:dyDescent="0.3">
      <c r="A38" s="4">
        <v>36</v>
      </c>
      <c r="B38" s="5" t="s">
        <v>37</v>
      </c>
      <c r="C38" s="5" t="s">
        <v>4146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t="s">
        <v>8264</v>
      </c>
      <c r="O38" t="s">
        <v>8311</v>
      </c>
      <c r="P38" t="s">
        <v>8315</v>
      </c>
      <c r="Q38" s="8">
        <f t="shared" si="0"/>
        <v>1.4215</v>
      </c>
      <c r="R38" s="20">
        <f t="shared" si="1"/>
        <v>193.84090909090909</v>
      </c>
      <c r="S38" s="15">
        <f t="shared" si="2"/>
        <v>42068.307002314818</v>
      </c>
      <c r="T38" s="15">
        <f t="shared" si="3"/>
        <v>42098.265335648146</v>
      </c>
    </row>
    <row r="39" spans="1:20" ht="93.75" x14ac:dyDescent="0.3">
      <c r="A39" s="4">
        <v>37</v>
      </c>
      <c r="B39" s="5" t="s">
        <v>38</v>
      </c>
      <c r="C39" s="5" t="s">
        <v>4147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t="s">
        <v>8264</v>
      </c>
      <c r="O39" t="s">
        <v>8311</v>
      </c>
      <c r="P39" t="s">
        <v>8315</v>
      </c>
      <c r="Q39" s="8">
        <f t="shared" si="0"/>
        <v>1.8344090909090909</v>
      </c>
      <c r="R39" s="20">
        <f t="shared" si="1"/>
        <v>159.51383399209487</v>
      </c>
      <c r="S39" s="15">
        <f t="shared" si="2"/>
        <v>42032.693043981482</v>
      </c>
      <c r="T39" s="15">
        <f t="shared" si="3"/>
        <v>42062.693043981482</v>
      </c>
    </row>
    <row r="40" spans="1:20" ht="75" x14ac:dyDescent="0.3">
      <c r="A40" s="4">
        <v>38</v>
      </c>
      <c r="B40" s="5" t="s">
        <v>39</v>
      </c>
      <c r="C40" s="5" t="s">
        <v>4148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t="s">
        <v>8264</v>
      </c>
      <c r="O40" t="s">
        <v>8311</v>
      </c>
      <c r="P40" t="s">
        <v>8315</v>
      </c>
      <c r="Q40" s="8">
        <f t="shared" si="0"/>
        <v>1.1004</v>
      </c>
      <c r="R40" s="20">
        <f t="shared" si="1"/>
        <v>41.68181818181818</v>
      </c>
      <c r="S40" s="15">
        <f t="shared" si="2"/>
        <v>41375.057222222218</v>
      </c>
      <c r="T40" s="15">
        <f t="shared" si="3"/>
        <v>41405.057222222218</v>
      </c>
    </row>
    <row r="41" spans="1:20" ht="93.75" x14ac:dyDescent="0.3">
      <c r="A41" s="4">
        <v>39</v>
      </c>
      <c r="B41" s="5" t="s">
        <v>40</v>
      </c>
      <c r="C41" s="5" t="s">
        <v>4149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t="s">
        <v>8264</v>
      </c>
      <c r="O41" t="s">
        <v>8311</v>
      </c>
      <c r="P41" t="s">
        <v>8315</v>
      </c>
      <c r="Q41" s="8">
        <f t="shared" si="0"/>
        <v>1.3098000000000001</v>
      </c>
      <c r="R41" s="20">
        <f t="shared" si="1"/>
        <v>150.89861751152074</v>
      </c>
      <c r="S41" s="15">
        <f t="shared" si="2"/>
        <v>41754.047083333331</v>
      </c>
      <c r="T41" s="15">
        <f t="shared" si="3"/>
        <v>41784.957638888889</v>
      </c>
    </row>
    <row r="42" spans="1:20" ht="93.75" x14ac:dyDescent="0.3">
      <c r="A42" s="4">
        <v>40</v>
      </c>
      <c r="B42" s="5" t="s">
        <v>41</v>
      </c>
      <c r="C42" s="5" t="s">
        <v>4150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t="s">
        <v>8264</v>
      </c>
      <c r="O42" t="s">
        <v>8311</v>
      </c>
      <c r="P42" t="s">
        <v>8315</v>
      </c>
      <c r="Q42" s="8">
        <f t="shared" si="0"/>
        <v>1.0135000000000001</v>
      </c>
      <c r="R42" s="20">
        <f t="shared" si="1"/>
        <v>126.6875</v>
      </c>
      <c r="S42" s="15">
        <f t="shared" si="2"/>
        <v>41789.21398148148</v>
      </c>
      <c r="T42" s="15">
        <f t="shared" si="3"/>
        <v>41809.166666666664</v>
      </c>
    </row>
    <row r="43" spans="1:20" ht="93.75" x14ac:dyDescent="0.3">
      <c r="A43" s="4">
        <v>41</v>
      </c>
      <c r="B43" s="5" t="s">
        <v>42</v>
      </c>
      <c r="C43" s="5" t="s">
        <v>4151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t="s">
        <v>8264</v>
      </c>
      <c r="O43" t="s">
        <v>8311</v>
      </c>
      <c r="P43" t="s">
        <v>8315</v>
      </c>
      <c r="Q43" s="8">
        <f t="shared" si="0"/>
        <v>1</v>
      </c>
      <c r="R43" s="20">
        <f t="shared" si="1"/>
        <v>105.26315789473684</v>
      </c>
      <c r="S43" s="15">
        <f t="shared" si="2"/>
        <v>41887.568912037037</v>
      </c>
      <c r="T43" s="15">
        <f t="shared" si="3"/>
        <v>41917.568912037037</v>
      </c>
    </row>
    <row r="44" spans="1:20" ht="93.75" x14ac:dyDescent="0.3">
      <c r="A44" s="4">
        <v>42</v>
      </c>
      <c r="B44" s="5" t="s">
        <v>43</v>
      </c>
      <c r="C44" s="5" t="s">
        <v>4152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t="s">
        <v>8264</v>
      </c>
      <c r="O44" t="s">
        <v>8311</v>
      </c>
      <c r="P44" t="s">
        <v>8315</v>
      </c>
      <c r="Q44" s="8">
        <f t="shared" si="0"/>
        <v>1.4185714285714286</v>
      </c>
      <c r="R44" s="20">
        <f t="shared" si="1"/>
        <v>117.51479289940828</v>
      </c>
      <c r="S44" s="15">
        <f t="shared" si="2"/>
        <v>41971.639189814814</v>
      </c>
      <c r="T44" s="15">
        <f t="shared" si="3"/>
        <v>42001.639189814814</v>
      </c>
    </row>
    <row r="45" spans="1:20" ht="75" x14ac:dyDescent="0.3">
      <c r="A45" s="4">
        <v>43</v>
      </c>
      <c r="B45" s="5" t="s">
        <v>44</v>
      </c>
      <c r="C45" s="5" t="s">
        <v>4153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t="s">
        <v>8264</v>
      </c>
      <c r="O45" t="s">
        <v>8311</v>
      </c>
      <c r="P45" t="s">
        <v>8315</v>
      </c>
      <c r="Q45" s="8">
        <f t="shared" si="0"/>
        <v>3.0865999999999998</v>
      </c>
      <c r="R45" s="20">
        <f t="shared" si="1"/>
        <v>117.36121673003802</v>
      </c>
      <c r="S45" s="15">
        <f t="shared" si="2"/>
        <v>41802.790347222224</v>
      </c>
      <c r="T45" s="15">
        <f t="shared" si="3"/>
        <v>41833</v>
      </c>
    </row>
    <row r="46" spans="1:20" ht="93.75" x14ac:dyDescent="0.3">
      <c r="A46" s="4">
        <v>44</v>
      </c>
      <c r="B46" s="5" t="s">
        <v>45</v>
      </c>
      <c r="C46" s="5" t="s">
        <v>4154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t="s">
        <v>8264</v>
      </c>
      <c r="O46" t="s">
        <v>8311</v>
      </c>
      <c r="P46" t="s">
        <v>8315</v>
      </c>
      <c r="Q46" s="8">
        <f t="shared" si="0"/>
        <v>1</v>
      </c>
      <c r="R46" s="20">
        <f t="shared" si="1"/>
        <v>133.33333333333334</v>
      </c>
      <c r="S46" s="15">
        <f t="shared" si="2"/>
        <v>41874.098807870374</v>
      </c>
      <c r="T46" s="15">
        <f t="shared" si="3"/>
        <v>41919.098807870374</v>
      </c>
    </row>
    <row r="47" spans="1:20" ht="75" x14ac:dyDescent="0.3">
      <c r="A47" s="4">
        <v>45</v>
      </c>
      <c r="B47" s="5" t="s">
        <v>46</v>
      </c>
      <c r="C47" s="5" t="s">
        <v>4155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t="s">
        <v>8264</v>
      </c>
      <c r="O47" t="s">
        <v>8311</v>
      </c>
      <c r="P47" t="s">
        <v>8315</v>
      </c>
      <c r="Q47" s="8">
        <f t="shared" si="0"/>
        <v>1.2</v>
      </c>
      <c r="R47" s="20">
        <f t="shared" si="1"/>
        <v>98.360655737704917</v>
      </c>
      <c r="S47" s="15">
        <f t="shared" si="2"/>
        <v>42457.623923611114</v>
      </c>
      <c r="T47" s="15">
        <f t="shared" si="3"/>
        <v>42487.623923611114</v>
      </c>
    </row>
    <row r="48" spans="1:20" ht="75" x14ac:dyDescent="0.3">
      <c r="A48" s="4">
        <v>46</v>
      </c>
      <c r="B48" s="5" t="s">
        <v>47</v>
      </c>
      <c r="C48" s="5" t="s">
        <v>4156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t="s">
        <v>8264</v>
      </c>
      <c r="O48" t="s">
        <v>8311</v>
      </c>
      <c r="P48" t="s">
        <v>8315</v>
      </c>
      <c r="Q48" s="8">
        <f t="shared" si="0"/>
        <v>1.0416666666666667</v>
      </c>
      <c r="R48" s="20">
        <f t="shared" si="1"/>
        <v>194.44444444444446</v>
      </c>
      <c r="S48" s="15">
        <f t="shared" si="2"/>
        <v>42323.964976851858</v>
      </c>
      <c r="T48" s="15">
        <f t="shared" si="3"/>
        <v>42353.964976851858</v>
      </c>
    </row>
    <row r="49" spans="1:20" ht="93.75" x14ac:dyDescent="0.3">
      <c r="A49" s="4">
        <v>47</v>
      </c>
      <c r="B49" s="5" t="s">
        <v>48</v>
      </c>
      <c r="C49" s="5" t="s">
        <v>4157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t="s">
        <v>8264</v>
      </c>
      <c r="O49" t="s">
        <v>8311</v>
      </c>
      <c r="P49" t="s">
        <v>8315</v>
      </c>
      <c r="Q49" s="8">
        <f t="shared" si="0"/>
        <v>1.0761100000000001</v>
      </c>
      <c r="R49" s="20">
        <f t="shared" si="1"/>
        <v>76.865000000000009</v>
      </c>
      <c r="S49" s="15">
        <f t="shared" si="2"/>
        <v>41932.819525462961</v>
      </c>
      <c r="T49" s="15">
        <f t="shared" si="3"/>
        <v>41992.861192129625</v>
      </c>
    </row>
    <row r="50" spans="1:20" ht="75" x14ac:dyDescent="0.3">
      <c r="A50" s="4">
        <v>48</v>
      </c>
      <c r="B50" s="5" t="s">
        <v>49</v>
      </c>
      <c r="C50" s="5" t="s">
        <v>4158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t="s">
        <v>8264</v>
      </c>
      <c r="O50" t="s">
        <v>8311</v>
      </c>
      <c r="P50" t="s">
        <v>8315</v>
      </c>
      <c r="Q50" s="8">
        <f t="shared" si="0"/>
        <v>1.0794999999999999</v>
      </c>
      <c r="R50" s="20">
        <f t="shared" si="1"/>
        <v>56.815789473684212</v>
      </c>
      <c r="S50" s="15">
        <f t="shared" si="2"/>
        <v>42033.516898148147</v>
      </c>
      <c r="T50" s="15">
        <f t="shared" si="3"/>
        <v>42064.5</v>
      </c>
    </row>
    <row r="51" spans="1:20" ht="37.5" x14ac:dyDescent="0.3">
      <c r="A51" s="4">
        <v>49</v>
      </c>
      <c r="B51" s="5" t="s">
        <v>50</v>
      </c>
      <c r="C51" s="5" t="s">
        <v>4159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t="s">
        <v>8264</v>
      </c>
      <c r="O51" t="s">
        <v>8311</v>
      </c>
      <c r="P51" t="s">
        <v>8315</v>
      </c>
      <c r="Q51" s="8">
        <f t="shared" si="0"/>
        <v>1</v>
      </c>
      <c r="R51" s="20">
        <f t="shared" si="1"/>
        <v>137.93103448275863</v>
      </c>
      <c r="S51" s="15">
        <f t="shared" si="2"/>
        <v>42271.176446759258</v>
      </c>
      <c r="T51" s="15">
        <f t="shared" si="3"/>
        <v>42301.176446759258</v>
      </c>
    </row>
    <row r="52" spans="1:20" ht="75" x14ac:dyDescent="0.3">
      <c r="A52" s="4">
        <v>50</v>
      </c>
      <c r="B52" s="5" t="s">
        <v>51</v>
      </c>
      <c r="C52" s="5" t="s">
        <v>4160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t="s">
        <v>8264</v>
      </c>
      <c r="O52" t="s">
        <v>8311</v>
      </c>
      <c r="P52" t="s">
        <v>8315</v>
      </c>
      <c r="Q52" s="8">
        <f t="shared" si="0"/>
        <v>1</v>
      </c>
      <c r="R52" s="20">
        <f t="shared" si="1"/>
        <v>27.272727272727273</v>
      </c>
      <c r="S52" s="15">
        <f t="shared" si="2"/>
        <v>41995.752986111111</v>
      </c>
      <c r="T52" s="15">
        <f t="shared" si="3"/>
        <v>42034.708333333328</v>
      </c>
    </row>
    <row r="53" spans="1:20" ht="93.75" x14ac:dyDescent="0.3">
      <c r="A53" s="4">
        <v>51</v>
      </c>
      <c r="B53" s="5" t="s">
        <v>52</v>
      </c>
      <c r="C53" s="5" t="s">
        <v>4161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t="s">
        <v>8264</v>
      </c>
      <c r="O53" t="s">
        <v>8311</v>
      </c>
      <c r="P53" t="s">
        <v>8315</v>
      </c>
      <c r="Q53" s="8">
        <f t="shared" si="0"/>
        <v>1.2801818181818181</v>
      </c>
      <c r="R53" s="20">
        <f t="shared" si="1"/>
        <v>118.33613445378151</v>
      </c>
      <c r="S53" s="15">
        <f t="shared" si="2"/>
        <v>42196.928668981483</v>
      </c>
      <c r="T53" s="15">
        <f t="shared" si="3"/>
        <v>42226.928668981483</v>
      </c>
    </row>
    <row r="54" spans="1:20" ht="75" x14ac:dyDescent="0.3">
      <c r="A54" s="4">
        <v>52</v>
      </c>
      <c r="B54" s="5" t="s">
        <v>53</v>
      </c>
      <c r="C54" s="5" t="s">
        <v>4162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t="s">
        <v>8264</v>
      </c>
      <c r="O54" t="s">
        <v>8311</v>
      </c>
      <c r="P54" t="s">
        <v>8315</v>
      </c>
      <c r="Q54" s="8">
        <f t="shared" si="0"/>
        <v>1.1620999999999999</v>
      </c>
      <c r="R54" s="20">
        <f t="shared" si="1"/>
        <v>223.48076923076923</v>
      </c>
      <c r="S54" s="15">
        <f t="shared" si="2"/>
        <v>41807.701921296299</v>
      </c>
      <c r="T54" s="15">
        <f t="shared" si="3"/>
        <v>41837.701921296299</v>
      </c>
    </row>
    <row r="55" spans="1:20" ht="56.25" x14ac:dyDescent="0.3">
      <c r="A55" s="4">
        <v>53</v>
      </c>
      <c r="B55" s="5" t="s">
        <v>54</v>
      </c>
      <c r="C55" s="5" t="s">
        <v>4163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t="s">
        <v>8264</v>
      </c>
      <c r="O55" t="s">
        <v>8311</v>
      </c>
      <c r="P55" t="s">
        <v>8315</v>
      </c>
      <c r="Q55" s="8">
        <f t="shared" si="0"/>
        <v>1.0963333333333334</v>
      </c>
      <c r="R55" s="20">
        <f t="shared" si="1"/>
        <v>28.111111111111111</v>
      </c>
      <c r="S55" s="15">
        <f t="shared" si="2"/>
        <v>41719.549131944441</v>
      </c>
      <c r="T55" s="15">
        <f t="shared" si="3"/>
        <v>41733.916666666664</v>
      </c>
    </row>
    <row r="56" spans="1:20" ht="93.75" x14ac:dyDescent="0.3">
      <c r="A56" s="4">
        <v>54</v>
      </c>
      <c r="B56" s="5" t="s">
        <v>55</v>
      </c>
      <c r="C56" s="5" t="s">
        <v>4164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t="s">
        <v>8264</v>
      </c>
      <c r="O56" t="s">
        <v>8311</v>
      </c>
      <c r="P56" t="s">
        <v>8315</v>
      </c>
      <c r="Q56" s="8">
        <f t="shared" si="0"/>
        <v>1.01</v>
      </c>
      <c r="R56" s="20">
        <f t="shared" si="1"/>
        <v>194.23076923076923</v>
      </c>
      <c r="S56" s="15">
        <f t="shared" si="2"/>
        <v>42333.713206018518</v>
      </c>
      <c r="T56" s="15">
        <f t="shared" si="3"/>
        <v>42363.713206018518</v>
      </c>
    </row>
    <row r="57" spans="1:20" ht="75" x14ac:dyDescent="0.3">
      <c r="A57" s="4">
        <v>55</v>
      </c>
      <c r="B57" s="5" t="s">
        <v>56</v>
      </c>
      <c r="C57" s="5" t="s">
        <v>4165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t="s">
        <v>8264</v>
      </c>
      <c r="O57" t="s">
        <v>8311</v>
      </c>
      <c r="P57" t="s">
        <v>8315</v>
      </c>
      <c r="Q57" s="8">
        <f t="shared" si="0"/>
        <v>1.2895348837209302</v>
      </c>
      <c r="R57" s="20">
        <f t="shared" si="1"/>
        <v>128.95348837209303</v>
      </c>
      <c r="S57" s="15">
        <f t="shared" si="2"/>
        <v>42496.968935185185</v>
      </c>
      <c r="T57" s="15">
        <f t="shared" si="3"/>
        <v>42517.968935185185</v>
      </c>
    </row>
    <row r="58" spans="1:20" ht="56.25" x14ac:dyDescent="0.3">
      <c r="A58" s="4">
        <v>56</v>
      </c>
      <c r="B58" s="5" t="s">
        <v>57</v>
      </c>
      <c r="C58" s="5" t="s">
        <v>4166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t="s">
        <v>8264</v>
      </c>
      <c r="O58" t="s">
        <v>8311</v>
      </c>
      <c r="P58" t="s">
        <v>8315</v>
      </c>
      <c r="Q58" s="8">
        <f t="shared" si="0"/>
        <v>1.0726249999999999</v>
      </c>
      <c r="R58" s="20">
        <f t="shared" si="1"/>
        <v>49.316091954022987</v>
      </c>
      <c r="S58" s="15">
        <f t="shared" si="2"/>
        <v>42149.548888888887</v>
      </c>
      <c r="T58" s="15">
        <f t="shared" si="3"/>
        <v>42163.666666666672</v>
      </c>
    </row>
    <row r="59" spans="1:20" ht="75" x14ac:dyDescent="0.3">
      <c r="A59" s="4">
        <v>57</v>
      </c>
      <c r="B59" s="5" t="s">
        <v>58</v>
      </c>
      <c r="C59" s="5" t="s">
        <v>4167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t="s">
        <v>8264</v>
      </c>
      <c r="O59" t="s">
        <v>8311</v>
      </c>
      <c r="P59" t="s">
        <v>8315</v>
      </c>
      <c r="Q59" s="8">
        <f t="shared" si="0"/>
        <v>1.0189999999999999</v>
      </c>
      <c r="R59" s="20">
        <f t="shared" si="1"/>
        <v>221.52173913043478</v>
      </c>
      <c r="S59" s="15">
        <f t="shared" si="2"/>
        <v>42089.83289351852</v>
      </c>
      <c r="T59" s="15">
        <f t="shared" si="3"/>
        <v>42119.83289351852</v>
      </c>
    </row>
    <row r="60" spans="1:20" ht="75" x14ac:dyDescent="0.3">
      <c r="A60" s="4">
        <v>58</v>
      </c>
      <c r="B60" s="5" t="s">
        <v>59</v>
      </c>
      <c r="C60" s="5" t="s">
        <v>4168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t="s">
        <v>8264</v>
      </c>
      <c r="O60" t="s">
        <v>8311</v>
      </c>
      <c r="P60" t="s">
        <v>8315</v>
      </c>
      <c r="Q60" s="8">
        <f t="shared" si="0"/>
        <v>1.0290999999999999</v>
      </c>
      <c r="R60" s="20">
        <f t="shared" si="1"/>
        <v>137.21333333333334</v>
      </c>
      <c r="S60" s="15">
        <f t="shared" si="2"/>
        <v>41932.745046296295</v>
      </c>
      <c r="T60" s="15">
        <f t="shared" si="3"/>
        <v>41962.786712962959</v>
      </c>
    </row>
    <row r="61" spans="1:20" ht="93.75" x14ac:dyDescent="0.3">
      <c r="A61" s="4">
        <v>59</v>
      </c>
      <c r="B61" s="5" t="s">
        <v>60</v>
      </c>
      <c r="C61" s="5" t="s">
        <v>4169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t="s">
        <v>8264</v>
      </c>
      <c r="O61" t="s">
        <v>8311</v>
      </c>
      <c r="P61" t="s">
        <v>8315</v>
      </c>
      <c r="Q61" s="8">
        <f t="shared" si="0"/>
        <v>1.0012570000000001</v>
      </c>
      <c r="R61" s="20">
        <f t="shared" si="1"/>
        <v>606.82242424242418</v>
      </c>
      <c r="S61" s="15">
        <f t="shared" si="2"/>
        <v>42230.23583333334</v>
      </c>
      <c r="T61" s="15">
        <f t="shared" si="3"/>
        <v>42261.875</v>
      </c>
    </row>
    <row r="62" spans="1:20" ht="75" x14ac:dyDescent="0.3">
      <c r="A62" s="4">
        <v>60</v>
      </c>
      <c r="B62" s="5" t="s">
        <v>61</v>
      </c>
      <c r="C62" s="5" t="s">
        <v>4170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t="s">
        <v>8265</v>
      </c>
      <c r="O62" t="s">
        <v>8311</v>
      </c>
      <c r="P62" t="s">
        <v>8316</v>
      </c>
      <c r="Q62" s="8">
        <f t="shared" si="0"/>
        <v>1.0329622222222221</v>
      </c>
      <c r="R62" s="20">
        <f t="shared" si="1"/>
        <v>43.040092592592593</v>
      </c>
      <c r="S62" s="15">
        <f t="shared" si="2"/>
        <v>41701.901817129627</v>
      </c>
      <c r="T62" s="15">
        <f t="shared" si="3"/>
        <v>41721</v>
      </c>
    </row>
    <row r="63" spans="1:20" ht="93.75" x14ac:dyDescent="0.3">
      <c r="A63" s="4">
        <v>61</v>
      </c>
      <c r="B63" s="5" t="s">
        <v>62</v>
      </c>
      <c r="C63" s="5" t="s">
        <v>4171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t="s">
        <v>8265</v>
      </c>
      <c r="O63" t="s">
        <v>8311</v>
      </c>
      <c r="P63" t="s">
        <v>8316</v>
      </c>
      <c r="Q63" s="8">
        <f t="shared" si="0"/>
        <v>1.4830000000000001</v>
      </c>
      <c r="R63" s="20">
        <f t="shared" si="1"/>
        <v>322.39130434782606</v>
      </c>
      <c r="S63" s="15">
        <f t="shared" si="2"/>
        <v>41409.814317129632</v>
      </c>
      <c r="T63" s="15">
        <f t="shared" si="3"/>
        <v>41431.814317129632</v>
      </c>
    </row>
    <row r="64" spans="1:20" ht="93.75" x14ac:dyDescent="0.3">
      <c r="A64" s="4">
        <v>62</v>
      </c>
      <c r="B64" s="5" t="s">
        <v>63</v>
      </c>
      <c r="C64" s="5" t="s">
        <v>4172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t="s">
        <v>8265</v>
      </c>
      <c r="O64" t="s">
        <v>8311</v>
      </c>
      <c r="P64" t="s">
        <v>8316</v>
      </c>
      <c r="Q64" s="8">
        <f t="shared" si="0"/>
        <v>1.5473333333333332</v>
      </c>
      <c r="R64" s="20">
        <f t="shared" si="1"/>
        <v>96.708333333333329</v>
      </c>
      <c r="S64" s="15">
        <f t="shared" si="2"/>
        <v>41311.799513888887</v>
      </c>
      <c r="T64" s="15">
        <f t="shared" si="3"/>
        <v>41336.799513888887</v>
      </c>
    </row>
    <row r="65" spans="1:20" ht="75" x14ac:dyDescent="0.3">
      <c r="A65" s="4">
        <v>63</v>
      </c>
      <c r="B65" s="5" t="s">
        <v>64</v>
      </c>
      <c r="C65" s="5" t="s">
        <v>4173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t="s">
        <v>8265</v>
      </c>
      <c r="O65" t="s">
        <v>8311</v>
      </c>
      <c r="P65" t="s">
        <v>8316</v>
      </c>
      <c r="Q65" s="8">
        <f t="shared" si="0"/>
        <v>1.1351849999999999</v>
      </c>
      <c r="R65" s="20">
        <f t="shared" si="1"/>
        <v>35.474531249999998</v>
      </c>
      <c r="S65" s="15">
        <f t="shared" si="2"/>
        <v>41612.912187499998</v>
      </c>
      <c r="T65" s="15">
        <f t="shared" si="3"/>
        <v>41636.207638888889</v>
      </c>
    </row>
    <row r="66" spans="1:20" ht="93.75" x14ac:dyDescent="0.3">
      <c r="A66" s="4">
        <v>64</v>
      </c>
      <c r="B66" s="5" t="s">
        <v>65</v>
      </c>
      <c r="C66" s="5" t="s">
        <v>4174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t="s">
        <v>8265</v>
      </c>
      <c r="O66" t="s">
        <v>8311</v>
      </c>
      <c r="P66" t="s">
        <v>8316</v>
      </c>
      <c r="Q66" s="8">
        <f t="shared" ref="Q66:Q129" si="4">E66/D66</f>
        <v>1.7333333333333334</v>
      </c>
      <c r="R66" s="20">
        <f t="shared" ref="R66:R129" si="5">E66/L66</f>
        <v>86.666666666666671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75" x14ac:dyDescent="0.3">
      <c r="A67" s="4">
        <v>65</v>
      </c>
      <c r="B67" s="5" t="s">
        <v>66</v>
      </c>
      <c r="C67" s="5" t="s">
        <v>4175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t="s">
        <v>8265</v>
      </c>
      <c r="O67" t="s">
        <v>8311</v>
      </c>
      <c r="P67" t="s">
        <v>8316</v>
      </c>
      <c r="Q67" s="8">
        <f t="shared" si="4"/>
        <v>1.0752857142857142</v>
      </c>
      <c r="R67" s="20">
        <f t="shared" si="5"/>
        <v>132.05263157894737</v>
      </c>
      <c r="S67" s="15">
        <f t="shared" si="6"/>
        <v>41835.821226851855</v>
      </c>
      <c r="T67" s="15">
        <f t="shared" si="7"/>
        <v>41862.249305555553</v>
      </c>
    </row>
    <row r="68" spans="1:20" ht="56.25" x14ac:dyDescent="0.3">
      <c r="A68" s="4">
        <v>66</v>
      </c>
      <c r="B68" s="5" t="s">
        <v>67</v>
      </c>
      <c r="C68" s="5" t="s">
        <v>4176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t="s">
        <v>8265</v>
      </c>
      <c r="O68" t="s">
        <v>8311</v>
      </c>
      <c r="P68" t="s">
        <v>8316</v>
      </c>
      <c r="Q68" s="8">
        <f t="shared" si="4"/>
        <v>1.1859999999999999</v>
      </c>
      <c r="R68" s="20">
        <f t="shared" si="5"/>
        <v>91.230769230769226</v>
      </c>
      <c r="S68" s="15">
        <f t="shared" si="6"/>
        <v>42539.849768518514</v>
      </c>
      <c r="T68" s="15">
        <f t="shared" si="7"/>
        <v>42569.849768518514</v>
      </c>
    </row>
    <row r="69" spans="1:20" ht="93.75" x14ac:dyDescent="0.3">
      <c r="A69" s="4">
        <v>67</v>
      </c>
      <c r="B69" s="5" t="s">
        <v>68</v>
      </c>
      <c r="C69" s="5" t="s">
        <v>4177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t="s">
        <v>8265</v>
      </c>
      <c r="O69" t="s">
        <v>8311</v>
      </c>
      <c r="P69" t="s">
        <v>8316</v>
      </c>
      <c r="Q69" s="8">
        <f t="shared" si="4"/>
        <v>1.1625000000000001</v>
      </c>
      <c r="R69" s="20">
        <f t="shared" si="5"/>
        <v>116.25</v>
      </c>
      <c r="S69" s="15">
        <f t="shared" si="6"/>
        <v>41075.583379629628</v>
      </c>
      <c r="T69" s="15">
        <f t="shared" si="7"/>
        <v>41105.583379629628</v>
      </c>
    </row>
    <row r="70" spans="1:20" ht="93.75" x14ac:dyDescent="0.3">
      <c r="A70" s="4">
        <v>68</v>
      </c>
      <c r="B70" s="5" t="s">
        <v>69</v>
      </c>
      <c r="C70" s="5" t="s">
        <v>4178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t="s">
        <v>8265</v>
      </c>
      <c r="O70" t="s">
        <v>8311</v>
      </c>
      <c r="P70" t="s">
        <v>8316</v>
      </c>
      <c r="Q70" s="8">
        <f t="shared" si="4"/>
        <v>1.2716666666666667</v>
      </c>
      <c r="R70" s="20">
        <f t="shared" si="5"/>
        <v>21.194444444444443</v>
      </c>
      <c r="S70" s="15">
        <f t="shared" si="6"/>
        <v>41663.569340277776</v>
      </c>
      <c r="T70" s="15">
        <f t="shared" si="7"/>
        <v>41693.569340277776</v>
      </c>
    </row>
    <row r="71" spans="1:20" ht="93.75" x14ac:dyDescent="0.3">
      <c r="A71" s="4">
        <v>69</v>
      </c>
      <c r="B71" s="5" t="s">
        <v>70</v>
      </c>
      <c r="C71" s="5" t="s">
        <v>4179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t="s">
        <v>8265</v>
      </c>
      <c r="O71" t="s">
        <v>8311</v>
      </c>
      <c r="P71" t="s">
        <v>8316</v>
      </c>
      <c r="Q71" s="8">
        <f t="shared" si="4"/>
        <v>1.109423</v>
      </c>
      <c r="R71" s="20">
        <f t="shared" si="5"/>
        <v>62.327134831460668</v>
      </c>
      <c r="S71" s="15">
        <f t="shared" si="6"/>
        <v>40786.187789351854</v>
      </c>
      <c r="T71" s="15">
        <f t="shared" si="7"/>
        <v>40818.290972222225</v>
      </c>
    </row>
    <row r="72" spans="1:20" ht="93.75" x14ac:dyDescent="0.3">
      <c r="A72" s="4">
        <v>70</v>
      </c>
      <c r="B72" s="5" t="s">
        <v>71</v>
      </c>
      <c r="C72" s="5" t="s">
        <v>4180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t="s">
        <v>8265</v>
      </c>
      <c r="O72" t="s">
        <v>8311</v>
      </c>
      <c r="P72" t="s">
        <v>8316</v>
      </c>
      <c r="Q72" s="8">
        <f t="shared" si="4"/>
        <v>1.272</v>
      </c>
      <c r="R72" s="20">
        <f t="shared" si="5"/>
        <v>37.411764705882355</v>
      </c>
      <c r="S72" s="15">
        <f t="shared" si="6"/>
        <v>40730.896354166667</v>
      </c>
      <c r="T72" s="15">
        <f t="shared" si="7"/>
        <v>40790.896354166667</v>
      </c>
    </row>
    <row r="73" spans="1:20" ht="75" x14ac:dyDescent="0.3">
      <c r="A73" s="4">
        <v>71</v>
      </c>
      <c r="B73" s="5" t="s">
        <v>72</v>
      </c>
      <c r="C73" s="5" t="s">
        <v>4181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t="s">
        <v>8265</v>
      </c>
      <c r="O73" t="s">
        <v>8311</v>
      </c>
      <c r="P73" t="s">
        <v>8316</v>
      </c>
      <c r="Q73" s="8">
        <f t="shared" si="4"/>
        <v>1.2394444444444443</v>
      </c>
      <c r="R73" s="20">
        <f t="shared" si="5"/>
        <v>69.71875</v>
      </c>
      <c r="S73" s="15">
        <f t="shared" si="6"/>
        <v>40997.271493055552</v>
      </c>
      <c r="T73" s="15">
        <f t="shared" si="7"/>
        <v>41057.271493055552</v>
      </c>
    </row>
    <row r="74" spans="1:20" ht="93.75" x14ac:dyDescent="0.3">
      <c r="A74" s="4">
        <v>72</v>
      </c>
      <c r="B74" s="5" t="s">
        <v>73</v>
      </c>
      <c r="C74" s="5" t="s">
        <v>4182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t="s">
        <v>8265</v>
      </c>
      <c r="O74" t="s">
        <v>8311</v>
      </c>
      <c r="P74" t="s">
        <v>8316</v>
      </c>
      <c r="Q74" s="8">
        <f t="shared" si="4"/>
        <v>1.084090909090909</v>
      </c>
      <c r="R74" s="20">
        <f t="shared" si="5"/>
        <v>58.170731707317074</v>
      </c>
      <c r="S74" s="15">
        <f t="shared" si="6"/>
        <v>41208.010196759256</v>
      </c>
      <c r="T74" s="15">
        <f t="shared" si="7"/>
        <v>41228</v>
      </c>
    </row>
    <row r="75" spans="1:20" ht="93.75" x14ac:dyDescent="0.3">
      <c r="A75" s="4">
        <v>73</v>
      </c>
      <c r="B75" s="5" t="s">
        <v>74</v>
      </c>
      <c r="C75" s="5" t="s">
        <v>4183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t="s">
        <v>8265</v>
      </c>
      <c r="O75" t="s">
        <v>8311</v>
      </c>
      <c r="P75" t="s">
        <v>8316</v>
      </c>
      <c r="Q75" s="8">
        <f t="shared" si="4"/>
        <v>1</v>
      </c>
      <c r="R75" s="20">
        <f t="shared" si="5"/>
        <v>50</v>
      </c>
      <c r="S75" s="15">
        <f t="shared" si="6"/>
        <v>40587.75675925926</v>
      </c>
      <c r="T75" s="15">
        <f t="shared" si="7"/>
        <v>40666.165972222225</v>
      </c>
    </row>
    <row r="76" spans="1:20" ht="75" x14ac:dyDescent="0.3">
      <c r="A76" s="4">
        <v>74</v>
      </c>
      <c r="B76" s="5" t="s">
        <v>75</v>
      </c>
      <c r="C76" s="5" t="s">
        <v>4184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t="s">
        <v>8265</v>
      </c>
      <c r="O76" t="s">
        <v>8311</v>
      </c>
      <c r="P76" t="s">
        <v>8316</v>
      </c>
      <c r="Q76" s="8">
        <f t="shared" si="4"/>
        <v>1.1293199999999999</v>
      </c>
      <c r="R76" s="20">
        <f t="shared" si="5"/>
        <v>19.471034482758618</v>
      </c>
      <c r="S76" s="15">
        <f t="shared" si="6"/>
        <v>42360.487210648149</v>
      </c>
      <c r="T76" s="15">
        <f t="shared" si="7"/>
        <v>42390.487210648149</v>
      </c>
    </row>
    <row r="77" spans="1:20" ht="75" x14ac:dyDescent="0.3">
      <c r="A77" s="4">
        <v>75</v>
      </c>
      <c r="B77" s="5" t="s">
        <v>76</v>
      </c>
      <c r="C77" s="5" t="s">
        <v>4185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t="s">
        <v>8265</v>
      </c>
      <c r="O77" t="s">
        <v>8311</v>
      </c>
      <c r="P77" t="s">
        <v>8316</v>
      </c>
      <c r="Q77" s="8">
        <f t="shared" si="4"/>
        <v>1.1542857142857144</v>
      </c>
      <c r="R77" s="20">
        <f t="shared" si="5"/>
        <v>85.957446808510639</v>
      </c>
      <c r="S77" s="15">
        <f t="shared" si="6"/>
        <v>41357.209166666667</v>
      </c>
      <c r="T77" s="15">
        <f t="shared" si="7"/>
        <v>41387.209166666667</v>
      </c>
    </row>
    <row r="78" spans="1:20" ht="75" x14ac:dyDescent="0.3">
      <c r="A78" s="4">
        <v>76</v>
      </c>
      <c r="B78" s="5" t="s">
        <v>77</v>
      </c>
      <c r="C78" s="5" t="s">
        <v>4186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t="s">
        <v>8265</v>
      </c>
      <c r="O78" t="s">
        <v>8311</v>
      </c>
      <c r="P78" t="s">
        <v>8316</v>
      </c>
      <c r="Q78" s="8">
        <f t="shared" si="4"/>
        <v>1.5333333333333334</v>
      </c>
      <c r="R78" s="20">
        <f t="shared" si="5"/>
        <v>30.666666666666668</v>
      </c>
      <c r="S78" s="15">
        <f t="shared" si="6"/>
        <v>40844.691643518519</v>
      </c>
      <c r="T78" s="15">
        <f t="shared" si="7"/>
        <v>40904.733310185184</v>
      </c>
    </row>
    <row r="79" spans="1:20" ht="56.25" x14ac:dyDescent="0.3">
      <c r="A79" s="4">
        <v>77</v>
      </c>
      <c r="B79" s="5" t="s">
        <v>78</v>
      </c>
      <c r="C79" s="5" t="s">
        <v>4187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t="s">
        <v>8265</v>
      </c>
      <c r="O79" t="s">
        <v>8311</v>
      </c>
      <c r="P79" t="s">
        <v>8316</v>
      </c>
      <c r="Q79" s="8">
        <f t="shared" si="4"/>
        <v>3.9249999999999998</v>
      </c>
      <c r="R79" s="20">
        <f t="shared" si="5"/>
        <v>60.384615384615387</v>
      </c>
      <c r="S79" s="15">
        <f t="shared" si="6"/>
        <v>40997.144872685189</v>
      </c>
      <c r="T79" s="15">
        <f t="shared" si="7"/>
        <v>41050.124305555553</v>
      </c>
    </row>
    <row r="80" spans="1:20" ht="131.25" x14ac:dyDescent="0.3">
      <c r="A80" s="4">
        <v>78</v>
      </c>
      <c r="B80" s="5" t="s">
        <v>79</v>
      </c>
      <c r="C80" s="5" t="s">
        <v>4188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t="s">
        <v>8265</v>
      </c>
      <c r="O80" t="s">
        <v>8311</v>
      </c>
      <c r="P80" t="s">
        <v>8316</v>
      </c>
      <c r="Q80" s="8">
        <f t="shared" si="4"/>
        <v>27.02</v>
      </c>
      <c r="R80" s="20">
        <f t="shared" si="5"/>
        <v>38.6</v>
      </c>
      <c r="S80" s="15">
        <f t="shared" si="6"/>
        <v>42604.730567129634</v>
      </c>
      <c r="T80" s="15">
        <f t="shared" si="7"/>
        <v>42614.730567129634</v>
      </c>
    </row>
    <row r="81" spans="1:20" ht="75" x14ac:dyDescent="0.3">
      <c r="A81" s="4">
        <v>79</v>
      </c>
      <c r="B81" s="5" t="s">
        <v>80</v>
      </c>
      <c r="C81" s="5" t="s">
        <v>4189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t="s">
        <v>8265</v>
      </c>
      <c r="O81" t="s">
        <v>8311</v>
      </c>
      <c r="P81" t="s">
        <v>8316</v>
      </c>
      <c r="Q81" s="8">
        <f t="shared" si="4"/>
        <v>1.27</v>
      </c>
      <c r="R81" s="20">
        <f t="shared" si="5"/>
        <v>40.268292682926827</v>
      </c>
      <c r="S81" s="15">
        <f t="shared" si="6"/>
        <v>41724.776539351849</v>
      </c>
      <c r="T81" s="15">
        <f t="shared" si="7"/>
        <v>41754.776539351849</v>
      </c>
    </row>
    <row r="82" spans="1:20" ht="75" x14ac:dyDescent="0.3">
      <c r="A82" s="4">
        <v>80</v>
      </c>
      <c r="B82" s="5" t="s">
        <v>81</v>
      </c>
      <c r="C82" s="5" t="s">
        <v>4190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t="s">
        <v>8265</v>
      </c>
      <c r="O82" t="s">
        <v>8311</v>
      </c>
      <c r="P82" t="s">
        <v>8316</v>
      </c>
      <c r="Q82" s="8">
        <f t="shared" si="4"/>
        <v>1.0725</v>
      </c>
      <c r="R82" s="20">
        <f t="shared" si="5"/>
        <v>273.82978723404256</v>
      </c>
      <c r="S82" s="15">
        <f t="shared" si="6"/>
        <v>41583.083981481483</v>
      </c>
      <c r="T82" s="15">
        <f t="shared" si="7"/>
        <v>41618.083981481483</v>
      </c>
    </row>
    <row r="83" spans="1:20" ht="75" x14ac:dyDescent="0.3">
      <c r="A83" s="4">
        <v>81</v>
      </c>
      <c r="B83" s="5" t="s">
        <v>82</v>
      </c>
      <c r="C83" s="5" t="s">
        <v>4191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t="s">
        <v>8265</v>
      </c>
      <c r="O83" t="s">
        <v>8311</v>
      </c>
      <c r="P83" t="s">
        <v>8316</v>
      </c>
      <c r="Q83" s="8">
        <f t="shared" si="4"/>
        <v>1.98</v>
      </c>
      <c r="R83" s="20">
        <f t="shared" si="5"/>
        <v>53.035714285714285</v>
      </c>
      <c r="S83" s="15">
        <f t="shared" si="6"/>
        <v>41100.158877314818</v>
      </c>
      <c r="T83" s="15">
        <f t="shared" si="7"/>
        <v>41104.126388888886</v>
      </c>
    </row>
    <row r="84" spans="1:20" ht="75" x14ac:dyDescent="0.3">
      <c r="A84" s="4">
        <v>82</v>
      </c>
      <c r="B84" s="5" t="s">
        <v>83</v>
      </c>
      <c r="C84" s="5" t="s">
        <v>4192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t="s">
        <v>8265</v>
      </c>
      <c r="O84" t="s">
        <v>8311</v>
      </c>
      <c r="P84" t="s">
        <v>8316</v>
      </c>
      <c r="Q84" s="8">
        <f t="shared" si="4"/>
        <v>1.0001249999999999</v>
      </c>
      <c r="R84" s="20">
        <f t="shared" si="5"/>
        <v>40.005000000000003</v>
      </c>
      <c r="S84" s="15">
        <f t="shared" si="6"/>
        <v>40795.820150462961</v>
      </c>
      <c r="T84" s="15">
        <f t="shared" si="7"/>
        <v>40825.820150462961</v>
      </c>
    </row>
    <row r="85" spans="1:20" ht="93.75" x14ac:dyDescent="0.3">
      <c r="A85" s="4">
        <v>83</v>
      </c>
      <c r="B85" s="5" t="s">
        <v>84</v>
      </c>
      <c r="C85" s="5" t="s">
        <v>4193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t="s">
        <v>8265</v>
      </c>
      <c r="O85" t="s">
        <v>8311</v>
      </c>
      <c r="P85" t="s">
        <v>8316</v>
      </c>
      <c r="Q85" s="8">
        <f t="shared" si="4"/>
        <v>1.0249999999999999</v>
      </c>
      <c r="R85" s="20">
        <f t="shared" si="5"/>
        <v>15.76923076923077</v>
      </c>
      <c r="S85" s="15">
        <f t="shared" si="6"/>
        <v>42042.615613425922</v>
      </c>
      <c r="T85" s="15">
        <f t="shared" si="7"/>
        <v>42057.479166666672</v>
      </c>
    </row>
    <row r="86" spans="1:20" ht="75" x14ac:dyDescent="0.3">
      <c r="A86" s="4">
        <v>84</v>
      </c>
      <c r="B86" s="5" t="s">
        <v>85</v>
      </c>
      <c r="C86" s="5" t="s">
        <v>4194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t="s">
        <v>8265</v>
      </c>
      <c r="O86" t="s">
        <v>8311</v>
      </c>
      <c r="P86" t="s">
        <v>8316</v>
      </c>
      <c r="Q86" s="8">
        <f t="shared" si="4"/>
        <v>1</v>
      </c>
      <c r="R86" s="20">
        <f t="shared" si="5"/>
        <v>71.428571428571431</v>
      </c>
      <c r="S86" s="15">
        <f t="shared" si="6"/>
        <v>40648.757939814815</v>
      </c>
      <c r="T86" s="15">
        <f t="shared" si="7"/>
        <v>40678.757939814815</v>
      </c>
    </row>
    <row r="87" spans="1:20" ht="75" x14ac:dyDescent="0.3">
      <c r="A87" s="4">
        <v>85</v>
      </c>
      <c r="B87" s="5" t="s">
        <v>86</v>
      </c>
      <c r="C87" s="5" t="s">
        <v>4195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t="s">
        <v>8265</v>
      </c>
      <c r="O87" t="s">
        <v>8311</v>
      </c>
      <c r="P87" t="s">
        <v>8316</v>
      </c>
      <c r="Q87" s="8">
        <f t="shared" si="4"/>
        <v>1.2549999999999999</v>
      </c>
      <c r="R87" s="20">
        <f t="shared" si="5"/>
        <v>71.714285714285708</v>
      </c>
      <c r="S87" s="15">
        <f t="shared" si="6"/>
        <v>40779.125428240739</v>
      </c>
      <c r="T87" s="15">
        <f t="shared" si="7"/>
        <v>40809.125428240739</v>
      </c>
    </row>
    <row r="88" spans="1:20" ht="93.75" x14ac:dyDescent="0.3">
      <c r="A88" s="4">
        <v>86</v>
      </c>
      <c r="B88" s="5" t="s">
        <v>87</v>
      </c>
      <c r="C88" s="5" t="s">
        <v>4196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t="s">
        <v>8265</v>
      </c>
      <c r="O88" t="s">
        <v>8311</v>
      </c>
      <c r="P88" t="s">
        <v>8316</v>
      </c>
      <c r="Q88" s="8">
        <f t="shared" si="4"/>
        <v>1.0646666666666667</v>
      </c>
      <c r="R88" s="20">
        <f t="shared" si="5"/>
        <v>375.76470588235293</v>
      </c>
      <c r="S88" s="15">
        <f t="shared" si="6"/>
        <v>42291.556076388893</v>
      </c>
      <c r="T88" s="15">
        <f t="shared" si="7"/>
        <v>42365.59774305555</v>
      </c>
    </row>
    <row r="89" spans="1:20" ht="75" x14ac:dyDescent="0.3">
      <c r="A89" s="4">
        <v>87</v>
      </c>
      <c r="B89" s="5" t="s">
        <v>88</v>
      </c>
      <c r="C89" s="5" t="s">
        <v>4197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t="s">
        <v>8265</v>
      </c>
      <c r="O89" t="s">
        <v>8311</v>
      </c>
      <c r="P89" t="s">
        <v>8316</v>
      </c>
      <c r="Q89" s="8">
        <f t="shared" si="4"/>
        <v>1.046</v>
      </c>
      <c r="R89" s="20">
        <f t="shared" si="5"/>
        <v>104.6</v>
      </c>
      <c r="S89" s="15">
        <f t="shared" si="6"/>
        <v>40322.53938657407</v>
      </c>
      <c r="T89" s="15">
        <f t="shared" si="7"/>
        <v>40332.070138888892</v>
      </c>
    </row>
    <row r="90" spans="1:20" ht="75" x14ac:dyDescent="0.3">
      <c r="A90" s="4">
        <v>88</v>
      </c>
      <c r="B90" s="5" t="s">
        <v>89</v>
      </c>
      <c r="C90" s="5" t="s">
        <v>4198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t="s">
        <v>8265</v>
      </c>
      <c r="O90" t="s">
        <v>8311</v>
      </c>
      <c r="P90" t="s">
        <v>8316</v>
      </c>
      <c r="Q90" s="8">
        <f t="shared" si="4"/>
        <v>1.0285714285714285</v>
      </c>
      <c r="R90" s="20">
        <f t="shared" si="5"/>
        <v>60</v>
      </c>
      <c r="S90" s="15">
        <f t="shared" si="6"/>
        <v>41786.65892361111</v>
      </c>
      <c r="T90" s="15">
        <f t="shared" si="7"/>
        <v>41812.65892361111</v>
      </c>
    </row>
    <row r="91" spans="1:20" ht="75" x14ac:dyDescent="0.3">
      <c r="A91" s="4">
        <v>89</v>
      </c>
      <c r="B91" s="5" t="s">
        <v>90</v>
      </c>
      <c r="C91" s="5" t="s">
        <v>4199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t="s">
        <v>8265</v>
      </c>
      <c r="O91" t="s">
        <v>8311</v>
      </c>
      <c r="P91" t="s">
        <v>8316</v>
      </c>
      <c r="Q91" s="8">
        <f t="shared" si="4"/>
        <v>1.1506666666666667</v>
      </c>
      <c r="R91" s="20">
        <f t="shared" si="5"/>
        <v>123.28571428571429</v>
      </c>
      <c r="S91" s="15">
        <f t="shared" si="6"/>
        <v>41402.752222222225</v>
      </c>
      <c r="T91" s="15">
        <f t="shared" si="7"/>
        <v>41427.752222222225</v>
      </c>
    </row>
    <row r="92" spans="1:20" ht="56.25" x14ac:dyDescent="0.3">
      <c r="A92" s="4">
        <v>90</v>
      </c>
      <c r="B92" s="5" t="s">
        <v>91</v>
      </c>
      <c r="C92" s="5" t="s">
        <v>4200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t="s">
        <v>8265</v>
      </c>
      <c r="O92" t="s">
        <v>8311</v>
      </c>
      <c r="P92" t="s">
        <v>8316</v>
      </c>
      <c r="Q92" s="8">
        <f t="shared" si="4"/>
        <v>1.004</v>
      </c>
      <c r="R92" s="20">
        <f t="shared" si="5"/>
        <v>31.375</v>
      </c>
      <c r="S92" s="15">
        <f t="shared" si="6"/>
        <v>40706.297442129631</v>
      </c>
      <c r="T92" s="15">
        <f t="shared" si="7"/>
        <v>40736.297442129631</v>
      </c>
    </row>
    <row r="93" spans="1:20" ht="75" x14ac:dyDescent="0.3">
      <c r="A93" s="4">
        <v>91</v>
      </c>
      <c r="B93" s="5" t="s">
        <v>92</v>
      </c>
      <c r="C93" s="5" t="s">
        <v>4201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t="s">
        <v>8265</v>
      </c>
      <c r="O93" t="s">
        <v>8311</v>
      </c>
      <c r="P93" t="s">
        <v>8316</v>
      </c>
      <c r="Q93" s="8">
        <f t="shared" si="4"/>
        <v>1.2</v>
      </c>
      <c r="R93" s="20">
        <f t="shared" si="5"/>
        <v>78.260869565217391</v>
      </c>
      <c r="S93" s="15">
        <f t="shared" si="6"/>
        <v>40619.402361111112</v>
      </c>
      <c r="T93" s="15">
        <f t="shared" si="7"/>
        <v>40680.402361111112</v>
      </c>
    </row>
    <row r="94" spans="1:20" ht="75" x14ac:dyDescent="0.3">
      <c r="A94" s="4">
        <v>92</v>
      </c>
      <c r="B94" s="5" t="s">
        <v>93</v>
      </c>
      <c r="C94" s="5" t="s">
        <v>4202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t="s">
        <v>8265</v>
      </c>
      <c r="O94" t="s">
        <v>8311</v>
      </c>
      <c r="P94" t="s">
        <v>8316</v>
      </c>
      <c r="Q94" s="8">
        <f t="shared" si="4"/>
        <v>1.052</v>
      </c>
      <c r="R94" s="20">
        <f t="shared" si="5"/>
        <v>122.32558139534883</v>
      </c>
      <c r="S94" s="15">
        <f t="shared" si="6"/>
        <v>42721.198877314819</v>
      </c>
      <c r="T94" s="15">
        <f t="shared" si="7"/>
        <v>42767.333333333328</v>
      </c>
    </row>
    <row r="95" spans="1:20" ht="93.75" x14ac:dyDescent="0.3">
      <c r="A95" s="4">
        <v>93</v>
      </c>
      <c r="B95" s="5" t="s">
        <v>94</v>
      </c>
      <c r="C95" s="5" t="s">
        <v>4203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t="s">
        <v>8265</v>
      </c>
      <c r="O95" t="s">
        <v>8311</v>
      </c>
      <c r="P95" t="s">
        <v>8316</v>
      </c>
      <c r="Q95" s="8">
        <f t="shared" si="4"/>
        <v>1.1060000000000001</v>
      </c>
      <c r="R95" s="20">
        <f t="shared" si="5"/>
        <v>73.733333333333334</v>
      </c>
      <c r="S95" s="15">
        <f t="shared" si="6"/>
        <v>41065.858067129629</v>
      </c>
      <c r="T95" s="15">
        <f t="shared" si="7"/>
        <v>41093.875</v>
      </c>
    </row>
    <row r="96" spans="1:20" ht="75" x14ac:dyDescent="0.3">
      <c r="A96" s="4">
        <v>94</v>
      </c>
      <c r="B96" s="5" t="s">
        <v>95</v>
      </c>
      <c r="C96" s="5" t="s">
        <v>4204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t="s">
        <v>8265</v>
      </c>
      <c r="O96" t="s">
        <v>8311</v>
      </c>
      <c r="P96" t="s">
        <v>8316</v>
      </c>
      <c r="Q96" s="8">
        <f t="shared" si="4"/>
        <v>1.04</v>
      </c>
      <c r="R96" s="20">
        <f t="shared" si="5"/>
        <v>21.666666666666668</v>
      </c>
      <c r="S96" s="15">
        <f t="shared" si="6"/>
        <v>41716.717847222222</v>
      </c>
      <c r="T96" s="15">
        <f t="shared" si="7"/>
        <v>41736.717847222222</v>
      </c>
    </row>
    <row r="97" spans="1:20" ht="93.75" x14ac:dyDescent="0.3">
      <c r="A97" s="4">
        <v>95</v>
      </c>
      <c r="B97" s="5" t="s">
        <v>96</v>
      </c>
      <c r="C97" s="5" t="s">
        <v>4205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t="s">
        <v>8265</v>
      </c>
      <c r="O97" t="s">
        <v>8311</v>
      </c>
      <c r="P97" t="s">
        <v>8316</v>
      </c>
      <c r="Q97" s="8">
        <f t="shared" si="4"/>
        <v>1.3142857142857143</v>
      </c>
      <c r="R97" s="20">
        <f t="shared" si="5"/>
        <v>21.904761904761905</v>
      </c>
      <c r="S97" s="15">
        <f t="shared" si="6"/>
        <v>40935.005104166667</v>
      </c>
      <c r="T97" s="15">
        <f t="shared" si="7"/>
        <v>40965.005104166667</v>
      </c>
    </row>
    <row r="98" spans="1:20" ht="93.75" x14ac:dyDescent="0.3">
      <c r="A98" s="4">
        <v>96</v>
      </c>
      <c r="B98" s="5" t="s">
        <v>97</v>
      </c>
      <c r="C98" s="5" t="s">
        <v>4206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t="s">
        <v>8265</v>
      </c>
      <c r="O98" t="s">
        <v>8311</v>
      </c>
      <c r="P98" t="s">
        <v>8316</v>
      </c>
      <c r="Q98" s="8">
        <f t="shared" si="4"/>
        <v>1.1466666666666667</v>
      </c>
      <c r="R98" s="20">
        <f t="shared" si="5"/>
        <v>50.588235294117645</v>
      </c>
      <c r="S98" s="15">
        <f t="shared" si="6"/>
        <v>40324.662511574075</v>
      </c>
      <c r="T98" s="15">
        <f t="shared" si="7"/>
        <v>40391.125</v>
      </c>
    </row>
    <row r="99" spans="1:20" ht="75" x14ac:dyDescent="0.3">
      <c r="A99" s="4">
        <v>97</v>
      </c>
      <c r="B99" s="5" t="s">
        <v>98</v>
      </c>
      <c r="C99" s="5" t="s">
        <v>4207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t="s">
        <v>8265</v>
      </c>
      <c r="O99" t="s">
        <v>8311</v>
      </c>
      <c r="P99" t="s">
        <v>8316</v>
      </c>
      <c r="Q99" s="8">
        <f t="shared" si="4"/>
        <v>1.0625</v>
      </c>
      <c r="R99" s="20">
        <f t="shared" si="5"/>
        <v>53.125</v>
      </c>
      <c r="S99" s="15">
        <f t="shared" si="6"/>
        <v>40706.135208333333</v>
      </c>
      <c r="T99" s="15">
        <f t="shared" si="7"/>
        <v>40736.135208333333</v>
      </c>
    </row>
    <row r="100" spans="1:20" ht="93.75" x14ac:dyDescent="0.3">
      <c r="A100" s="4">
        <v>98</v>
      </c>
      <c r="B100" s="5" t="s">
        <v>99</v>
      </c>
      <c r="C100" s="5" t="s">
        <v>4208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t="s">
        <v>8265</v>
      </c>
      <c r="O100" t="s">
        <v>8311</v>
      </c>
      <c r="P100" t="s">
        <v>8316</v>
      </c>
      <c r="Q100" s="8">
        <f t="shared" si="4"/>
        <v>1.0625</v>
      </c>
      <c r="R100" s="20">
        <f t="shared" si="5"/>
        <v>56.666666666666664</v>
      </c>
      <c r="S100" s="15">
        <f t="shared" si="6"/>
        <v>41214.79483796296</v>
      </c>
      <c r="T100" s="15">
        <f t="shared" si="7"/>
        <v>41250.979166666664</v>
      </c>
    </row>
    <row r="101" spans="1:20" ht="56.25" x14ac:dyDescent="0.3">
      <c r="A101" s="4">
        <v>99</v>
      </c>
      <c r="B101" s="5" t="s">
        <v>100</v>
      </c>
      <c r="C101" s="5" t="s">
        <v>4209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t="s">
        <v>8265</v>
      </c>
      <c r="O101" t="s">
        <v>8311</v>
      </c>
      <c r="P101" t="s">
        <v>8316</v>
      </c>
      <c r="Q101" s="8">
        <f t="shared" si="4"/>
        <v>1.0601933333333333</v>
      </c>
      <c r="R101" s="20">
        <f t="shared" si="5"/>
        <v>40.776666666666664</v>
      </c>
      <c r="S101" s="15">
        <f t="shared" si="6"/>
        <v>41631.902766203704</v>
      </c>
      <c r="T101" s="15">
        <f t="shared" si="7"/>
        <v>41661.902766203704</v>
      </c>
    </row>
    <row r="102" spans="1:20" ht="93.75" x14ac:dyDescent="0.3">
      <c r="A102" s="4">
        <v>100</v>
      </c>
      <c r="B102" s="5" t="s">
        <v>101</v>
      </c>
      <c r="C102" s="5" t="s">
        <v>4210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t="s">
        <v>8265</v>
      </c>
      <c r="O102" t="s">
        <v>8311</v>
      </c>
      <c r="P102" t="s">
        <v>8316</v>
      </c>
      <c r="Q102" s="8">
        <f t="shared" si="4"/>
        <v>1</v>
      </c>
      <c r="R102" s="20">
        <f t="shared" si="5"/>
        <v>192.30769230769232</v>
      </c>
      <c r="S102" s="15">
        <f t="shared" si="6"/>
        <v>41197.753310185188</v>
      </c>
      <c r="T102" s="15">
        <f t="shared" si="7"/>
        <v>41217.794976851852</v>
      </c>
    </row>
    <row r="103" spans="1:20" ht="93.75" x14ac:dyDescent="0.3">
      <c r="A103" s="4">
        <v>101</v>
      </c>
      <c r="B103" s="5" t="s">
        <v>102</v>
      </c>
      <c r="C103" s="5" t="s">
        <v>4211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t="s">
        <v>8265</v>
      </c>
      <c r="O103" t="s">
        <v>8311</v>
      </c>
      <c r="P103" t="s">
        <v>8316</v>
      </c>
      <c r="Q103" s="8">
        <f t="shared" si="4"/>
        <v>1</v>
      </c>
      <c r="R103" s="20">
        <f t="shared" si="5"/>
        <v>100</v>
      </c>
      <c r="S103" s="15">
        <f t="shared" si="6"/>
        <v>41274.776736111111</v>
      </c>
      <c r="T103" s="15">
        <f t="shared" si="7"/>
        <v>41298.776736111111</v>
      </c>
    </row>
    <row r="104" spans="1:20" ht="75" x14ac:dyDescent="0.3">
      <c r="A104" s="4">
        <v>102</v>
      </c>
      <c r="B104" s="5" t="s">
        <v>103</v>
      </c>
      <c r="C104" s="5" t="s">
        <v>4212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t="s">
        <v>8265</v>
      </c>
      <c r="O104" t="s">
        <v>8311</v>
      </c>
      <c r="P104" t="s">
        <v>8316</v>
      </c>
      <c r="Q104" s="8">
        <f t="shared" si="4"/>
        <v>1.2775000000000001</v>
      </c>
      <c r="R104" s="20">
        <f t="shared" si="5"/>
        <v>117.92307692307692</v>
      </c>
      <c r="S104" s="15">
        <f t="shared" si="6"/>
        <v>40505.131168981483</v>
      </c>
      <c r="T104" s="15">
        <f t="shared" si="7"/>
        <v>40535.131168981483</v>
      </c>
    </row>
    <row r="105" spans="1:20" ht="56.25" x14ac:dyDescent="0.3">
      <c r="A105" s="4">
        <v>103</v>
      </c>
      <c r="B105" s="5" t="s">
        <v>104</v>
      </c>
      <c r="C105" s="5" t="s">
        <v>4213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t="s">
        <v>8265</v>
      </c>
      <c r="O105" t="s">
        <v>8311</v>
      </c>
      <c r="P105" t="s">
        <v>8316</v>
      </c>
      <c r="Q105" s="8">
        <f t="shared" si="4"/>
        <v>1.0515384615384615</v>
      </c>
      <c r="R105" s="20">
        <f t="shared" si="5"/>
        <v>27.897959183673468</v>
      </c>
      <c r="S105" s="15">
        <f t="shared" si="6"/>
        <v>41682.805902777778</v>
      </c>
      <c r="T105" s="15">
        <f t="shared" si="7"/>
        <v>41705.805902777778</v>
      </c>
    </row>
    <row r="106" spans="1:20" ht="56.25" x14ac:dyDescent="0.3">
      <c r="A106" s="4">
        <v>104</v>
      </c>
      <c r="B106" s="5" t="s">
        <v>105</v>
      </c>
      <c r="C106" s="5" t="s">
        <v>4214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t="s">
        <v>8265</v>
      </c>
      <c r="O106" t="s">
        <v>8311</v>
      </c>
      <c r="P106" t="s">
        <v>8316</v>
      </c>
      <c r="Q106" s="8">
        <f t="shared" si="4"/>
        <v>1.2</v>
      </c>
      <c r="R106" s="20">
        <f t="shared" si="5"/>
        <v>60</v>
      </c>
      <c r="S106" s="15">
        <f t="shared" si="6"/>
        <v>40612.695208333331</v>
      </c>
      <c r="T106" s="15">
        <f t="shared" si="7"/>
        <v>40636.041666666664</v>
      </c>
    </row>
    <row r="107" spans="1:20" ht="75" x14ac:dyDescent="0.3">
      <c r="A107" s="4">
        <v>105</v>
      </c>
      <c r="B107" s="5" t="s">
        <v>106</v>
      </c>
      <c r="C107" s="5" t="s">
        <v>4215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t="s">
        <v>8265</v>
      </c>
      <c r="O107" t="s">
        <v>8311</v>
      </c>
      <c r="P107" t="s">
        <v>8316</v>
      </c>
      <c r="Q107" s="8">
        <f t="shared" si="4"/>
        <v>1.074090909090909</v>
      </c>
      <c r="R107" s="20">
        <f t="shared" si="5"/>
        <v>39.383333333333333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 s="4">
        <v>106</v>
      </c>
      <c r="B108" s="5" t="s">
        <v>107</v>
      </c>
      <c r="C108" s="5" t="s">
        <v>4216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t="s">
        <v>8265</v>
      </c>
      <c r="O108" t="s">
        <v>8311</v>
      </c>
      <c r="P108" t="s">
        <v>8316</v>
      </c>
      <c r="Q108" s="8">
        <f t="shared" si="4"/>
        <v>1.0049999999999999</v>
      </c>
      <c r="R108" s="20">
        <f t="shared" si="5"/>
        <v>186.11111111111111</v>
      </c>
      <c r="S108" s="15">
        <f t="shared" si="6"/>
        <v>40987.776631944449</v>
      </c>
      <c r="T108" s="15">
        <f t="shared" si="7"/>
        <v>41001.776631944449</v>
      </c>
    </row>
    <row r="109" spans="1:20" ht="93.75" x14ac:dyDescent="0.3">
      <c r="A109" s="4">
        <v>107</v>
      </c>
      <c r="B109" s="5" t="s">
        <v>108</v>
      </c>
      <c r="C109" s="5" t="s">
        <v>4217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t="s">
        <v>8265</v>
      </c>
      <c r="O109" t="s">
        <v>8311</v>
      </c>
      <c r="P109" t="s">
        <v>8316</v>
      </c>
      <c r="Q109" s="8">
        <f t="shared" si="4"/>
        <v>1.0246666666666666</v>
      </c>
      <c r="R109" s="20">
        <f t="shared" si="5"/>
        <v>111.37681159420291</v>
      </c>
      <c r="S109" s="15">
        <f t="shared" si="6"/>
        <v>40635.982488425929</v>
      </c>
      <c r="T109" s="15">
        <f t="shared" si="7"/>
        <v>40657.982488425929</v>
      </c>
    </row>
    <row r="110" spans="1:20" ht="75" x14ac:dyDescent="0.3">
      <c r="A110" s="4">
        <v>108</v>
      </c>
      <c r="B110" s="5" t="s">
        <v>109</v>
      </c>
      <c r="C110" s="5" t="s">
        <v>4218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t="s">
        <v>8265</v>
      </c>
      <c r="O110" t="s">
        <v>8311</v>
      </c>
      <c r="P110" t="s">
        <v>8316</v>
      </c>
      <c r="Q110" s="8">
        <f t="shared" si="4"/>
        <v>2.4666666666666668</v>
      </c>
      <c r="R110" s="20">
        <f t="shared" si="5"/>
        <v>78.723404255319153</v>
      </c>
      <c r="S110" s="15">
        <f t="shared" si="6"/>
        <v>41365.613078703704</v>
      </c>
      <c r="T110" s="15">
        <f t="shared" si="7"/>
        <v>41425.613078703704</v>
      </c>
    </row>
    <row r="111" spans="1:20" ht="75" x14ac:dyDescent="0.3">
      <c r="A111" s="4">
        <v>109</v>
      </c>
      <c r="B111" s="5" t="s">
        <v>110</v>
      </c>
      <c r="C111" s="5" t="s">
        <v>4219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t="s">
        <v>8265</v>
      </c>
      <c r="O111" t="s">
        <v>8311</v>
      </c>
      <c r="P111" t="s">
        <v>8316</v>
      </c>
      <c r="Q111" s="8">
        <f t="shared" si="4"/>
        <v>2.1949999999999998</v>
      </c>
      <c r="R111" s="20">
        <f t="shared" si="5"/>
        <v>46.702127659574465</v>
      </c>
      <c r="S111" s="15">
        <f t="shared" si="6"/>
        <v>40570.025810185187</v>
      </c>
      <c r="T111" s="15">
        <f t="shared" si="7"/>
        <v>40600.025810185187</v>
      </c>
    </row>
    <row r="112" spans="1:20" ht="75" x14ac:dyDescent="0.3">
      <c r="A112" s="4">
        <v>110</v>
      </c>
      <c r="B112" s="5" t="s">
        <v>111</v>
      </c>
      <c r="C112" s="5" t="s">
        <v>4220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t="s">
        <v>8265</v>
      </c>
      <c r="O112" t="s">
        <v>8311</v>
      </c>
      <c r="P112" t="s">
        <v>8316</v>
      </c>
      <c r="Q112" s="8">
        <f t="shared" si="4"/>
        <v>1.3076923076923077</v>
      </c>
      <c r="R112" s="20">
        <f t="shared" si="5"/>
        <v>65.384615384615387</v>
      </c>
      <c r="S112" s="15">
        <f t="shared" si="6"/>
        <v>41557.949687500004</v>
      </c>
      <c r="T112" s="15">
        <f t="shared" si="7"/>
        <v>41592.249305555553</v>
      </c>
    </row>
    <row r="113" spans="1:20" ht="75" x14ac:dyDescent="0.3">
      <c r="A113" s="4">
        <v>111</v>
      </c>
      <c r="B113" s="5" t="s">
        <v>112</v>
      </c>
      <c r="C113" s="5" t="s">
        <v>4221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t="s">
        <v>8265</v>
      </c>
      <c r="O113" t="s">
        <v>8311</v>
      </c>
      <c r="P113" t="s">
        <v>8316</v>
      </c>
      <c r="Q113" s="8">
        <f t="shared" si="4"/>
        <v>1.5457142857142858</v>
      </c>
      <c r="R113" s="20">
        <f t="shared" si="5"/>
        <v>102.0754716981132</v>
      </c>
      <c r="S113" s="15">
        <f t="shared" si="6"/>
        <v>42125.333182870367</v>
      </c>
      <c r="T113" s="15">
        <f t="shared" si="7"/>
        <v>42155.333182870367</v>
      </c>
    </row>
    <row r="114" spans="1:20" ht="75" x14ac:dyDescent="0.3">
      <c r="A114" s="4">
        <v>112</v>
      </c>
      <c r="B114" s="5" t="s">
        <v>113</v>
      </c>
      <c r="C114" s="5" t="s">
        <v>4222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t="s">
        <v>8265</v>
      </c>
      <c r="O114" t="s">
        <v>8311</v>
      </c>
      <c r="P114" t="s">
        <v>8316</v>
      </c>
      <c r="Q114" s="8">
        <f t="shared" si="4"/>
        <v>1.04</v>
      </c>
      <c r="R114" s="20">
        <f t="shared" si="5"/>
        <v>64.197530864197532</v>
      </c>
      <c r="S114" s="15">
        <f t="shared" si="6"/>
        <v>41718.043032407404</v>
      </c>
      <c r="T114" s="15">
        <f t="shared" si="7"/>
        <v>41742.083333333336</v>
      </c>
    </row>
    <row r="115" spans="1:20" ht="56.25" x14ac:dyDescent="0.3">
      <c r="A115" s="4">
        <v>113</v>
      </c>
      <c r="B115" s="5" t="s">
        <v>114</v>
      </c>
      <c r="C115" s="5" t="s">
        <v>4223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t="s">
        <v>8265</v>
      </c>
      <c r="O115" t="s">
        <v>8311</v>
      </c>
      <c r="P115" t="s">
        <v>8316</v>
      </c>
      <c r="Q115" s="8">
        <f t="shared" si="4"/>
        <v>1.41</v>
      </c>
      <c r="R115" s="20">
        <f t="shared" si="5"/>
        <v>90.384615384615387</v>
      </c>
      <c r="S115" s="15">
        <f t="shared" si="6"/>
        <v>40753.758425925924</v>
      </c>
      <c r="T115" s="15">
        <f t="shared" si="7"/>
        <v>40761.625</v>
      </c>
    </row>
    <row r="116" spans="1:20" ht="75" x14ac:dyDescent="0.3">
      <c r="A116" s="4">
        <v>114</v>
      </c>
      <c r="B116" s="5" t="s">
        <v>115</v>
      </c>
      <c r="C116" s="5" t="s">
        <v>4224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t="s">
        <v>8265</v>
      </c>
      <c r="O116" t="s">
        <v>8311</v>
      </c>
      <c r="P116" t="s">
        <v>8316</v>
      </c>
      <c r="Q116" s="8">
        <f t="shared" si="4"/>
        <v>1.0333333333333334</v>
      </c>
      <c r="R116" s="20">
        <f t="shared" si="5"/>
        <v>88.571428571428569</v>
      </c>
      <c r="S116" s="15">
        <f t="shared" si="6"/>
        <v>40861.27416666667</v>
      </c>
      <c r="T116" s="15">
        <f t="shared" si="7"/>
        <v>40921.27416666667</v>
      </c>
    </row>
    <row r="117" spans="1:20" ht="37.5" x14ac:dyDescent="0.3">
      <c r="A117" s="4">
        <v>115</v>
      </c>
      <c r="B117" s="5" t="s">
        <v>116</v>
      </c>
      <c r="C117" s="5" t="s">
        <v>4225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t="s">
        <v>8265</v>
      </c>
      <c r="O117" t="s">
        <v>8311</v>
      </c>
      <c r="P117" t="s">
        <v>8316</v>
      </c>
      <c r="Q117" s="8">
        <f t="shared" si="4"/>
        <v>1.4044444444444444</v>
      </c>
      <c r="R117" s="20">
        <f t="shared" si="5"/>
        <v>28.727272727272727</v>
      </c>
      <c r="S117" s="15">
        <f t="shared" si="6"/>
        <v>40918.738935185182</v>
      </c>
      <c r="T117" s="15">
        <f t="shared" si="7"/>
        <v>40943.738935185182</v>
      </c>
    </row>
    <row r="118" spans="1:20" ht="93.75" x14ac:dyDescent="0.3">
      <c r="A118" s="4">
        <v>116</v>
      </c>
      <c r="B118" s="5" t="s">
        <v>117</v>
      </c>
      <c r="C118" s="5" t="s">
        <v>4226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t="s">
        <v>8265</v>
      </c>
      <c r="O118" t="s">
        <v>8311</v>
      </c>
      <c r="P118" t="s">
        <v>8316</v>
      </c>
      <c r="Q118" s="8">
        <f t="shared" si="4"/>
        <v>1.1365714285714286</v>
      </c>
      <c r="R118" s="20">
        <f t="shared" si="5"/>
        <v>69.78947368421052</v>
      </c>
      <c r="S118" s="15">
        <f t="shared" si="6"/>
        <v>40595.497164351851</v>
      </c>
      <c r="T118" s="15">
        <f t="shared" si="7"/>
        <v>40641.455497685187</v>
      </c>
    </row>
    <row r="119" spans="1:20" ht="93.75" x14ac:dyDescent="0.3">
      <c r="A119" s="4">
        <v>117</v>
      </c>
      <c r="B119" s="5" t="s">
        <v>118</v>
      </c>
      <c r="C119" s="5" t="s">
        <v>4227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t="s">
        <v>8265</v>
      </c>
      <c r="O119" t="s">
        <v>8311</v>
      </c>
      <c r="P119" t="s">
        <v>8316</v>
      </c>
      <c r="Q119" s="8">
        <f t="shared" si="4"/>
        <v>1.0049377777777779</v>
      </c>
      <c r="R119" s="20">
        <f t="shared" si="5"/>
        <v>167.48962962962963</v>
      </c>
      <c r="S119" s="15">
        <f t="shared" si="6"/>
        <v>40248.834999999999</v>
      </c>
      <c r="T119" s="15">
        <f t="shared" si="7"/>
        <v>40338.791666666664</v>
      </c>
    </row>
    <row r="120" spans="1:20" ht="56.25" x14ac:dyDescent="0.3">
      <c r="A120" s="4">
        <v>118</v>
      </c>
      <c r="B120" s="5" t="s">
        <v>119</v>
      </c>
      <c r="C120" s="5" t="s">
        <v>4228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t="s">
        <v>8265</v>
      </c>
      <c r="O120" t="s">
        <v>8311</v>
      </c>
      <c r="P120" t="s">
        <v>8316</v>
      </c>
      <c r="Q120" s="8">
        <f t="shared" si="4"/>
        <v>1.1303159999999999</v>
      </c>
      <c r="R120" s="20">
        <f t="shared" si="5"/>
        <v>144.91230769230768</v>
      </c>
      <c r="S120" s="15">
        <f t="shared" si="6"/>
        <v>40723.053657407407</v>
      </c>
      <c r="T120" s="15">
        <f t="shared" si="7"/>
        <v>40753.053657407407</v>
      </c>
    </row>
    <row r="121" spans="1:20" ht="75" x14ac:dyDescent="0.3">
      <c r="A121" s="4">
        <v>119</v>
      </c>
      <c r="B121" s="5" t="s">
        <v>120</v>
      </c>
      <c r="C121" s="5" t="s">
        <v>4229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t="s">
        <v>8265</v>
      </c>
      <c r="O121" t="s">
        <v>8311</v>
      </c>
      <c r="P121" t="s">
        <v>8316</v>
      </c>
      <c r="Q121" s="8">
        <f t="shared" si="4"/>
        <v>1.0455692307692308</v>
      </c>
      <c r="R121" s="20">
        <f t="shared" si="5"/>
        <v>91.840540540540545</v>
      </c>
      <c r="S121" s="15">
        <f t="shared" si="6"/>
        <v>40739.069282407407</v>
      </c>
      <c r="T121" s="15">
        <f t="shared" si="7"/>
        <v>40768.958333333336</v>
      </c>
    </row>
    <row r="122" spans="1:20" ht="75" x14ac:dyDescent="0.3">
      <c r="A122" s="4">
        <v>120</v>
      </c>
      <c r="B122" s="5" t="s">
        <v>121</v>
      </c>
      <c r="C122" s="5" t="s">
        <v>4230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t="s">
        <v>8266</v>
      </c>
      <c r="O122" t="s">
        <v>8311</v>
      </c>
      <c r="P122" t="s">
        <v>8317</v>
      </c>
      <c r="Q122" s="8">
        <f t="shared" si="4"/>
        <v>1.4285714285714287E-4</v>
      </c>
      <c r="R122" s="20">
        <f t="shared" si="5"/>
        <v>10</v>
      </c>
      <c r="S122" s="15">
        <f t="shared" si="6"/>
        <v>42616.049849537041</v>
      </c>
      <c r="T122" s="15">
        <f t="shared" si="7"/>
        <v>42646.049849537041</v>
      </c>
    </row>
    <row r="123" spans="1:20" ht="93.75" x14ac:dyDescent="0.3">
      <c r="A123" s="4">
        <v>121</v>
      </c>
      <c r="B123" s="5" t="s">
        <v>122</v>
      </c>
      <c r="C123" s="5" t="s">
        <v>4231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t="s">
        <v>8266</v>
      </c>
      <c r="O123" t="s">
        <v>8311</v>
      </c>
      <c r="P123" t="s">
        <v>8317</v>
      </c>
      <c r="Q123" s="8">
        <f t="shared" si="4"/>
        <v>3.3333333333333332E-4</v>
      </c>
      <c r="R123" s="20">
        <f t="shared" si="5"/>
        <v>1</v>
      </c>
      <c r="S123" s="15">
        <f t="shared" si="6"/>
        <v>42096.704976851848</v>
      </c>
      <c r="T123" s="15">
        <f t="shared" si="7"/>
        <v>42112.427777777775</v>
      </c>
    </row>
    <row r="124" spans="1:20" ht="56.25" x14ac:dyDescent="0.3">
      <c r="A124" s="4">
        <v>122</v>
      </c>
      <c r="B124" s="5" t="s">
        <v>123</v>
      </c>
      <c r="C124" s="5" t="s">
        <v>4232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t="s">
        <v>8266</v>
      </c>
      <c r="O124" t="s">
        <v>8311</v>
      </c>
      <c r="P124" t="s">
        <v>8317</v>
      </c>
      <c r="Q124" s="8">
        <f t="shared" si="4"/>
        <v>0</v>
      </c>
      <c r="R124" s="20" t="e">
        <f t="shared" si="5"/>
        <v>#DIV/0!</v>
      </c>
      <c r="S124" s="15">
        <f t="shared" si="6"/>
        <v>42593.431793981479</v>
      </c>
      <c r="T124" s="15">
        <f t="shared" si="7"/>
        <v>42653.431793981479</v>
      </c>
    </row>
    <row r="125" spans="1:20" ht="75" x14ac:dyDescent="0.3">
      <c r="A125" s="4">
        <v>123</v>
      </c>
      <c r="B125" s="5" t="s">
        <v>124</v>
      </c>
      <c r="C125" s="5" t="s">
        <v>4233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t="s">
        <v>8266</v>
      </c>
      <c r="O125" t="s">
        <v>8311</v>
      </c>
      <c r="P125" t="s">
        <v>8317</v>
      </c>
      <c r="Q125" s="8">
        <f t="shared" si="4"/>
        <v>2.7454545454545453E-3</v>
      </c>
      <c r="R125" s="20">
        <f t="shared" si="5"/>
        <v>25.166666666666668</v>
      </c>
      <c r="S125" s="15">
        <f t="shared" si="6"/>
        <v>41904.781990740739</v>
      </c>
      <c r="T125" s="15">
        <f t="shared" si="7"/>
        <v>41940.916666666664</v>
      </c>
    </row>
    <row r="126" spans="1:20" ht="93.75" x14ac:dyDescent="0.3">
      <c r="A126" s="4">
        <v>124</v>
      </c>
      <c r="B126" s="5" t="s">
        <v>125</v>
      </c>
      <c r="C126" s="5" t="s">
        <v>4234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t="s">
        <v>8266</v>
      </c>
      <c r="O126" t="s">
        <v>8311</v>
      </c>
      <c r="P126" t="s">
        <v>8317</v>
      </c>
      <c r="Q126" s="8">
        <f t="shared" si="4"/>
        <v>0</v>
      </c>
      <c r="R126" s="20" t="e">
        <f t="shared" si="5"/>
        <v>#DIV/0!</v>
      </c>
      <c r="S126" s="15">
        <f t="shared" si="6"/>
        <v>42114.928726851853</v>
      </c>
      <c r="T126" s="15">
        <f t="shared" si="7"/>
        <v>42139.928726851853</v>
      </c>
    </row>
    <row r="127" spans="1:20" ht="93.75" x14ac:dyDescent="0.3">
      <c r="A127" s="4">
        <v>125</v>
      </c>
      <c r="B127" s="5" t="s">
        <v>126</v>
      </c>
      <c r="C127" s="5" t="s">
        <v>4235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t="s">
        <v>8266</v>
      </c>
      <c r="O127" t="s">
        <v>8311</v>
      </c>
      <c r="P127" t="s">
        <v>8317</v>
      </c>
      <c r="Q127" s="8">
        <f t="shared" si="4"/>
        <v>0.14000000000000001</v>
      </c>
      <c r="R127" s="20">
        <f t="shared" si="5"/>
        <v>11.666666666666666</v>
      </c>
      <c r="S127" s="15">
        <f t="shared" si="6"/>
        <v>42709.993981481486</v>
      </c>
      <c r="T127" s="15">
        <f t="shared" si="7"/>
        <v>42769.993981481486</v>
      </c>
    </row>
    <row r="128" spans="1:20" ht="93.75" x14ac:dyDescent="0.3">
      <c r="A128" s="4">
        <v>126</v>
      </c>
      <c r="B128" s="5" t="s">
        <v>127</v>
      </c>
      <c r="C128" s="5" t="s">
        <v>4236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t="s">
        <v>8266</v>
      </c>
      <c r="O128" t="s">
        <v>8311</v>
      </c>
      <c r="P128" t="s">
        <v>8317</v>
      </c>
      <c r="Q128" s="8">
        <f t="shared" si="4"/>
        <v>5.5480000000000002E-2</v>
      </c>
      <c r="R128" s="20">
        <f t="shared" si="5"/>
        <v>106.69230769230769</v>
      </c>
      <c r="S128" s="15">
        <f t="shared" si="6"/>
        <v>42135.589548611111</v>
      </c>
      <c r="T128" s="15">
        <f t="shared" si="7"/>
        <v>42166.083333333328</v>
      </c>
    </row>
    <row r="129" spans="1:20" ht="93.75" x14ac:dyDescent="0.3">
      <c r="A129" s="4">
        <v>127</v>
      </c>
      <c r="B129" s="5" t="s">
        <v>128</v>
      </c>
      <c r="C129" s="5" t="s">
        <v>4237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t="s">
        <v>8266</v>
      </c>
      <c r="O129" t="s">
        <v>8311</v>
      </c>
      <c r="P129" t="s">
        <v>8317</v>
      </c>
      <c r="Q129" s="8">
        <f t="shared" si="4"/>
        <v>2.375E-2</v>
      </c>
      <c r="R129" s="20">
        <f t="shared" si="5"/>
        <v>47.5</v>
      </c>
      <c r="S129" s="15">
        <f t="shared" si="6"/>
        <v>42067.62431712963</v>
      </c>
      <c r="T129" s="15">
        <f t="shared" si="7"/>
        <v>42097.582650462966</v>
      </c>
    </row>
    <row r="130" spans="1:20" ht="37.5" x14ac:dyDescent="0.3">
      <c r="A130" s="4">
        <v>128</v>
      </c>
      <c r="B130" s="5" t="s">
        <v>129</v>
      </c>
      <c r="C130" s="5" t="s">
        <v>4238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t="s">
        <v>8266</v>
      </c>
      <c r="O130" t="s">
        <v>8311</v>
      </c>
      <c r="P130" t="s">
        <v>8317</v>
      </c>
      <c r="Q130" s="8">
        <f t="shared" ref="Q130:Q193" si="8">E130/D130</f>
        <v>1.8669999999999999E-2</v>
      </c>
      <c r="R130" s="20">
        <f t="shared" ref="R130:R193" si="9">E130/L130</f>
        <v>311.16666666666669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93.75" x14ac:dyDescent="0.3">
      <c r="A131" s="4">
        <v>129</v>
      </c>
      <c r="B131" s="5" t="s">
        <v>130</v>
      </c>
      <c r="C131" s="5" t="s">
        <v>4239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t="s">
        <v>8266</v>
      </c>
      <c r="O131" t="s">
        <v>8311</v>
      </c>
      <c r="P131" t="s">
        <v>8317</v>
      </c>
      <c r="Q131" s="8">
        <f t="shared" si="8"/>
        <v>0</v>
      </c>
      <c r="R131" s="20" t="e">
        <f t="shared" si="9"/>
        <v>#DIV/0!</v>
      </c>
      <c r="S131" s="15">
        <f t="shared" si="10"/>
        <v>41882.937303240738</v>
      </c>
      <c r="T131" s="15">
        <f t="shared" si="11"/>
        <v>41942.937303240738</v>
      </c>
    </row>
    <row r="132" spans="1:20" ht="93.75" x14ac:dyDescent="0.3">
      <c r="A132" s="4">
        <v>130</v>
      </c>
      <c r="B132" s="5" t="s">
        <v>131</v>
      </c>
      <c r="C132" s="5" t="s">
        <v>4240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t="s">
        <v>8266</v>
      </c>
      <c r="O132" t="s">
        <v>8311</v>
      </c>
      <c r="P132" t="s">
        <v>8317</v>
      </c>
      <c r="Q132" s="8">
        <f t="shared" si="8"/>
        <v>0</v>
      </c>
      <c r="R132" s="20" t="e">
        <f t="shared" si="9"/>
        <v>#DIV/0!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 s="4">
        <v>131</v>
      </c>
      <c r="B133" s="5" t="s">
        <v>132</v>
      </c>
      <c r="C133" s="5" t="s">
        <v>4241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t="s">
        <v>8266</v>
      </c>
      <c r="O133" t="s">
        <v>8311</v>
      </c>
      <c r="P133" t="s">
        <v>8317</v>
      </c>
      <c r="Q133" s="8">
        <f t="shared" si="8"/>
        <v>0</v>
      </c>
      <c r="R133" s="20" t="e">
        <f t="shared" si="9"/>
        <v>#DIV/0!</v>
      </c>
      <c r="S133" s="15">
        <f t="shared" si="10"/>
        <v>42541.837511574078</v>
      </c>
      <c r="T133" s="15">
        <f t="shared" si="11"/>
        <v>42557</v>
      </c>
    </row>
    <row r="134" spans="1:20" ht="93.75" x14ac:dyDescent="0.3">
      <c r="A134" s="4">
        <v>132</v>
      </c>
      <c r="B134" s="5" t="s">
        <v>133</v>
      </c>
      <c r="C134" s="5" t="s">
        <v>4242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t="s">
        <v>8266</v>
      </c>
      <c r="O134" t="s">
        <v>8311</v>
      </c>
      <c r="P134" t="s">
        <v>8317</v>
      </c>
      <c r="Q134" s="8">
        <f t="shared" si="8"/>
        <v>9.5687499999999995E-2</v>
      </c>
      <c r="R134" s="20">
        <f t="shared" si="9"/>
        <v>94.506172839506178</v>
      </c>
      <c r="S134" s="15">
        <f t="shared" si="10"/>
        <v>41905.812581018516</v>
      </c>
      <c r="T134" s="15">
        <f t="shared" si="11"/>
        <v>41950.854247685187</v>
      </c>
    </row>
    <row r="135" spans="1:20" ht="56.25" x14ac:dyDescent="0.3">
      <c r="A135" s="4">
        <v>133</v>
      </c>
      <c r="B135" s="5" t="s">
        <v>134</v>
      </c>
      <c r="C135" s="5" t="s">
        <v>4243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t="s">
        <v>8266</v>
      </c>
      <c r="O135" t="s">
        <v>8311</v>
      </c>
      <c r="P135" t="s">
        <v>8317</v>
      </c>
      <c r="Q135" s="8">
        <f t="shared" si="8"/>
        <v>0</v>
      </c>
      <c r="R135" s="20" t="e">
        <f t="shared" si="9"/>
        <v>#DIV/0!</v>
      </c>
      <c r="S135" s="15">
        <f t="shared" si="10"/>
        <v>42491.80768518518</v>
      </c>
      <c r="T135" s="15">
        <f t="shared" si="11"/>
        <v>42521.729861111111</v>
      </c>
    </row>
    <row r="136" spans="1:20" ht="56.25" x14ac:dyDescent="0.3">
      <c r="A136" s="4">
        <v>134</v>
      </c>
      <c r="B136" s="5" t="s">
        <v>135</v>
      </c>
      <c r="C136" s="5" t="s">
        <v>4244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t="s">
        <v>8266</v>
      </c>
      <c r="O136" t="s">
        <v>8311</v>
      </c>
      <c r="P136" t="s">
        <v>8317</v>
      </c>
      <c r="Q136" s="8">
        <f t="shared" si="8"/>
        <v>0</v>
      </c>
      <c r="R136" s="20" t="e">
        <f t="shared" si="9"/>
        <v>#DIV/0!</v>
      </c>
      <c r="S136" s="15">
        <f t="shared" si="10"/>
        <v>42221.909930555557</v>
      </c>
      <c r="T136" s="15">
        <f t="shared" si="11"/>
        <v>42251.708333333328</v>
      </c>
    </row>
    <row r="137" spans="1:20" ht="75" x14ac:dyDescent="0.3">
      <c r="A137" s="4">
        <v>135</v>
      </c>
      <c r="B137" s="5" t="s">
        <v>136</v>
      </c>
      <c r="C137" s="5" t="s">
        <v>4245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t="s">
        <v>8266</v>
      </c>
      <c r="O137" t="s">
        <v>8311</v>
      </c>
      <c r="P137" t="s">
        <v>8317</v>
      </c>
      <c r="Q137" s="8">
        <f t="shared" si="8"/>
        <v>0.13433333333333333</v>
      </c>
      <c r="R137" s="20">
        <f t="shared" si="9"/>
        <v>80.599999999999994</v>
      </c>
      <c r="S137" s="15">
        <f t="shared" si="10"/>
        <v>41788.381909722222</v>
      </c>
      <c r="T137" s="15">
        <f t="shared" si="11"/>
        <v>41821.791666666664</v>
      </c>
    </row>
    <row r="138" spans="1:20" ht="93.75" x14ac:dyDescent="0.3">
      <c r="A138" s="4">
        <v>136</v>
      </c>
      <c r="B138" s="5" t="s">
        <v>137</v>
      </c>
      <c r="C138" s="5" t="s">
        <v>4231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t="s">
        <v>8266</v>
      </c>
      <c r="O138" t="s">
        <v>8311</v>
      </c>
      <c r="P138" t="s">
        <v>8317</v>
      </c>
      <c r="Q138" s="8">
        <f t="shared" si="8"/>
        <v>0</v>
      </c>
      <c r="R138" s="20" t="e">
        <f t="shared" si="9"/>
        <v>#DIV/0!</v>
      </c>
      <c r="S138" s="15">
        <f t="shared" si="10"/>
        <v>42096.410115740742</v>
      </c>
      <c r="T138" s="15">
        <f t="shared" si="11"/>
        <v>42140.427777777775</v>
      </c>
    </row>
    <row r="139" spans="1:20" ht="93.75" x14ac:dyDescent="0.3">
      <c r="A139" s="4">
        <v>137</v>
      </c>
      <c r="B139" s="5" t="s">
        <v>138</v>
      </c>
      <c r="C139" s="5" t="s">
        <v>4246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t="s">
        <v>8266</v>
      </c>
      <c r="O139" t="s">
        <v>8311</v>
      </c>
      <c r="P139" t="s">
        <v>8317</v>
      </c>
      <c r="Q139" s="8">
        <f t="shared" si="8"/>
        <v>0</v>
      </c>
      <c r="R139" s="20" t="e">
        <f t="shared" si="9"/>
        <v>#DIV/0!</v>
      </c>
      <c r="S139" s="15">
        <f t="shared" si="10"/>
        <v>42239.573993055557</v>
      </c>
      <c r="T139" s="15">
        <f t="shared" si="11"/>
        <v>42289.573993055557</v>
      </c>
    </row>
    <row r="140" spans="1:20" ht="93.75" x14ac:dyDescent="0.3">
      <c r="A140" s="4">
        <v>138</v>
      </c>
      <c r="B140" s="5" t="s">
        <v>139</v>
      </c>
      <c r="C140" s="5" t="s">
        <v>4247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t="s">
        <v>8266</v>
      </c>
      <c r="O140" t="s">
        <v>8311</v>
      </c>
      <c r="P140" t="s">
        <v>8317</v>
      </c>
      <c r="Q140" s="8">
        <f t="shared" si="8"/>
        <v>3.1413333333333335E-2</v>
      </c>
      <c r="R140" s="20">
        <f t="shared" si="9"/>
        <v>81.241379310344826</v>
      </c>
      <c r="S140" s="15">
        <f t="shared" si="10"/>
        <v>42186.257418981477</v>
      </c>
      <c r="T140" s="15">
        <f t="shared" si="11"/>
        <v>42217.207638888889</v>
      </c>
    </row>
    <row r="141" spans="1:20" ht="56.25" x14ac:dyDescent="0.3">
      <c r="A141" s="4">
        <v>139</v>
      </c>
      <c r="B141" s="5" t="s">
        <v>140</v>
      </c>
      <c r="C141" s="5" t="s">
        <v>4248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t="s">
        <v>8266</v>
      </c>
      <c r="O141" t="s">
        <v>8311</v>
      </c>
      <c r="P141" t="s">
        <v>8317</v>
      </c>
      <c r="Q141" s="8">
        <f t="shared" si="8"/>
        <v>1</v>
      </c>
      <c r="R141" s="20">
        <f t="shared" si="9"/>
        <v>500</v>
      </c>
      <c r="S141" s="15">
        <f t="shared" si="10"/>
        <v>42187.920972222222</v>
      </c>
      <c r="T141" s="15">
        <f t="shared" si="11"/>
        <v>42197.920972222222</v>
      </c>
    </row>
    <row r="142" spans="1:20" ht="75" x14ac:dyDescent="0.3">
      <c r="A142" s="4">
        <v>140</v>
      </c>
      <c r="B142" s="5" t="s">
        <v>141</v>
      </c>
      <c r="C142" s="5" t="s">
        <v>4249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t="s">
        <v>8266</v>
      </c>
      <c r="O142" t="s">
        <v>8311</v>
      </c>
      <c r="P142" t="s">
        <v>8317</v>
      </c>
      <c r="Q142" s="8">
        <f t="shared" si="8"/>
        <v>0</v>
      </c>
      <c r="R142" s="20" t="e">
        <f t="shared" si="9"/>
        <v>#DIV/0!</v>
      </c>
      <c r="S142" s="15">
        <f t="shared" si="10"/>
        <v>42053.198287037041</v>
      </c>
      <c r="T142" s="15">
        <f t="shared" si="11"/>
        <v>42083.15662037037</v>
      </c>
    </row>
    <row r="143" spans="1:20" ht="75" x14ac:dyDescent="0.3">
      <c r="A143" s="4">
        <v>141</v>
      </c>
      <c r="B143" s="5" t="s">
        <v>142</v>
      </c>
      <c r="C143" s="5" t="s">
        <v>4250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t="s">
        <v>8266</v>
      </c>
      <c r="O143" t="s">
        <v>8311</v>
      </c>
      <c r="P143" t="s">
        <v>8317</v>
      </c>
      <c r="Q143" s="8">
        <f t="shared" si="8"/>
        <v>0.10775</v>
      </c>
      <c r="R143" s="20">
        <f t="shared" si="9"/>
        <v>46.178571428571431</v>
      </c>
      <c r="S143" s="15">
        <f t="shared" si="10"/>
        <v>42110.153043981481</v>
      </c>
      <c r="T143" s="15">
        <f t="shared" si="11"/>
        <v>42155.153043981481</v>
      </c>
    </row>
    <row r="144" spans="1:20" ht="93.75" x14ac:dyDescent="0.3">
      <c r="A144" s="4">
        <v>142</v>
      </c>
      <c r="B144" s="5" t="s">
        <v>143</v>
      </c>
      <c r="C144" s="5" t="s">
        <v>4251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t="s">
        <v>8266</v>
      </c>
      <c r="O144" t="s">
        <v>8311</v>
      </c>
      <c r="P144" t="s">
        <v>8317</v>
      </c>
      <c r="Q144" s="8">
        <f t="shared" si="8"/>
        <v>3.3333333333333335E-3</v>
      </c>
      <c r="R144" s="20">
        <f t="shared" si="9"/>
        <v>10</v>
      </c>
      <c r="S144" s="15">
        <f t="shared" si="10"/>
        <v>41938.893263888887</v>
      </c>
      <c r="T144" s="15">
        <f t="shared" si="11"/>
        <v>41959.934930555552</v>
      </c>
    </row>
    <row r="145" spans="1:20" ht="75" x14ac:dyDescent="0.3">
      <c r="A145" s="4">
        <v>143</v>
      </c>
      <c r="B145" s="5" t="s">
        <v>144</v>
      </c>
      <c r="C145" s="5" t="s">
        <v>4252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t="s">
        <v>8266</v>
      </c>
      <c r="O145" t="s">
        <v>8311</v>
      </c>
      <c r="P145" t="s">
        <v>8317</v>
      </c>
      <c r="Q145" s="8">
        <f t="shared" si="8"/>
        <v>0</v>
      </c>
      <c r="R145" s="20" t="e">
        <f t="shared" si="9"/>
        <v>#DIV/0!</v>
      </c>
      <c r="S145" s="15">
        <f t="shared" si="10"/>
        <v>42559.064143518524</v>
      </c>
      <c r="T145" s="15">
        <f t="shared" si="11"/>
        <v>42616.246527777781</v>
      </c>
    </row>
    <row r="146" spans="1:20" ht="75" x14ac:dyDescent="0.3">
      <c r="A146" s="4">
        <v>144</v>
      </c>
      <c r="B146" s="5" t="s">
        <v>145</v>
      </c>
      <c r="C146" s="5" t="s">
        <v>4253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t="s">
        <v>8266</v>
      </c>
      <c r="O146" t="s">
        <v>8311</v>
      </c>
      <c r="P146" t="s">
        <v>8317</v>
      </c>
      <c r="Q146" s="8">
        <f t="shared" si="8"/>
        <v>0.27600000000000002</v>
      </c>
      <c r="R146" s="20">
        <f t="shared" si="9"/>
        <v>55.945945945945944</v>
      </c>
      <c r="S146" s="15">
        <f t="shared" si="10"/>
        <v>42047.762407407412</v>
      </c>
      <c r="T146" s="15">
        <f t="shared" si="11"/>
        <v>42107.72074074074</v>
      </c>
    </row>
    <row r="147" spans="1:20" ht="75" x14ac:dyDescent="0.3">
      <c r="A147" s="4">
        <v>145</v>
      </c>
      <c r="B147" s="5" t="s">
        <v>146</v>
      </c>
      <c r="C147" s="5" t="s">
        <v>4254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t="s">
        <v>8266</v>
      </c>
      <c r="O147" t="s">
        <v>8311</v>
      </c>
      <c r="P147" t="s">
        <v>8317</v>
      </c>
      <c r="Q147" s="8">
        <f t="shared" si="8"/>
        <v>7.5111111111111115E-2</v>
      </c>
      <c r="R147" s="20">
        <f t="shared" si="9"/>
        <v>37.555555555555557</v>
      </c>
      <c r="S147" s="15">
        <f t="shared" si="10"/>
        <v>42200.542268518519</v>
      </c>
      <c r="T147" s="15">
        <f t="shared" si="11"/>
        <v>42227.542268518519</v>
      </c>
    </row>
    <row r="148" spans="1:20" ht="93.75" x14ac:dyDescent="0.3">
      <c r="A148" s="4">
        <v>146</v>
      </c>
      <c r="B148" s="5" t="s">
        <v>147</v>
      </c>
      <c r="C148" s="5" t="s">
        <v>4255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t="s">
        <v>8266</v>
      </c>
      <c r="O148" t="s">
        <v>8311</v>
      </c>
      <c r="P148" t="s">
        <v>8317</v>
      </c>
      <c r="Q148" s="8">
        <f t="shared" si="8"/>
        <v>5.7499999999999999E-3</v>
      </c>
      <c r="R148" s="20">
        <f t="shared" si="9"/>
        <v>38.333333333333336</v>
      </c>
      <c r="S148" s="15">
        <f t="shared" si="10"/>
        <v>42693.016180555554</v>
      </c>
      <c r="T148" s="15">
        <f t="shared" si="11"/>
        <v>42753.016180555554</v>
      </c>
    </row>
    <row r="149" spans="1:20" ht="37.5" x14ac:dyDescent="0.3">
      <c r="A149" s="4">
        <v>147</v>
      </c>
      <c r="B149" s="5" t="s">
        <v>148</v>
      </c>
      <c r="C149" s="5" t="s">
        <v>4256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t="s">
        <v>8266</v>
      </c>
      <c r="O149" t="s">
        <v>8311</v>
      </c>
      <c r="P149" t="s">
        <v>8317</v>
      </c>
      <c r="Q149" s="8">
        <f t="shared" si="8"/>
        <v>0</v>
      </c>
      <c r="R149" s="20" t="e">
        <f t="shared" si="9"/>
        <v>#DIV/0!</v>
      </c>
      <c r="S149" s="15">
        <f t="shared" si="10"/>
        <v>41969.767824074079</v>
      </c>
      <c r="T149" s="15">
        <f t="shared" si="11"/>
        <v>42012.762499999997</v>
      </c>
    </row>
    <row r="150" spans="1:20" ht="75" x14ac:dyDescent="0.3">
      <c r="A150" s="4">
        <v>148</v>
      </c>
      <c r="B150" s="5" t="s">
        <v>149</v>
      </c>
      <c r="C150" s="5" t="s">
        <v>4257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t="s">
        <v>8266</v>
      </c>
      <c r="O150" t="s">
        <v>8311</v>
      </c>
      <c r="P150" t="s">
        <v>8317</v>
      </c>
      <c r="Q150" s="8">
        <f t="shared" si="8"/>
        <v>8.0000000000000004E-4</v>
      </c>
      <c r="R150" s="20">
        <f t="shared" si="9"/>
        <v>20</v>
      </c>
      <c r="S150" s="15">
        <f t="shared" si="10"/>
        <v>42397.281666666662</v>
      </c>
      <c r="T150" s="15">
        <f t="shared" si="11"/>
        <v>42427.281666666662</v>
      </c>
    </row>
    <row r="151" spans="1:20" ht="93.75" x14ac:dyDescent="0.3">
      <c r="A151" s="4">
        <v>149</v>
      </c>
      <c r="B151" s="5" t="s">
        <v>150</v>
      </c>
      <c r="C151" s="5" t="s">
        <v>4258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t="s">
        <v>8266</v>
      </c>
      <c r="O151" t="s">
        <v>8311</v>
      </c>
      <c r="P151" t="s">
        <v>8317</v>
      </c>
      <c r="Q151" s="8">
        <f t="shared" si="8"/>
        <v>9.1999999999999998E-3</v>
      </c>
      <c r="R151" s="20">
        <f t="shared" si="9"/>
        <v>15.333333333333334</v>
      </c>
      <c r="S151" s="15">
        <f t="shared" si="10"/>
        <v>41968.172106481477</v>
      </c>
      <c r="T151" s="15">
        <f t="shared" si="11"/>
        <v>41998.333333333328</v>
      </c>
    </row>
    <row r="152" spans="1:20" ht="75" x14ac:dyDescent="0.3">
      <c r="A152" s="4">
        <v>150</v>
      </c>
      <c r="B152" s="5" t="s">
        <v>151</v>
      </c>
      <c r="C152" s="5" t="s">
        <v>4259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t="s">
        <v>8266</v>
      </c>
      <c r="O152" t="s">
        <v>8311</v>
      </c>
      <c r="P152" t="s">
        <v>8317</v>
      </c>
      <c r="Q152" s="8">
        <f t="shared" si="8"/>
        <v>0.23163076923076922</v>
      </c>
      <c r="R152" s="20">
        <f t="shared" si="9"/>
        <v>449.43283582089555</v>
      </c>
      <c r="S152" s="15">
        <f t="shared" si="10"/>
        <v>42090.161828703705</v>
      </c>
      <c r="T152" s="15">
        <f t="shared" si="11"/>
        <v>42150.161828703705</v>
      </c>
    </row>
    <row r="153" spans="1:20" ht="93.75" x14ac:dyDescent="0.3">
      <c r="A153" s="4">
        <v>151</v>
      </c>
      <c r="B153" s="5" t="s">
        <v>152</v>
      </c>
      <c r="C153" s="5" t="s">
        <v>4260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t="s">
        <v>8266</v>
      </c>
      <c r="O153" t="s">
        <v>8311</v>
      </c>
      <c r="P153" t="s">
        <v>8317</v>
      </c>
      <c r="Q153" s="8">
        <f t="shared" si="8"/>
        <v>5.5999999999999995E-4</v>
      </c>
      <c r="R153" s="20">
        <f t="shared" si="9"/>
        <v>28</v>
      </c>
      <c r="S153" s="15">
        <f t="shared" si="10"/>
        <v>42113.550821759258</v>
      </c>
      <c r="T153" s="15">
        <f t="shared" si="11"/>
        <v>42173.550821759258</v>
      </c>
    </row>
    <row r="154" spans="1:20" ht="56.25" x14ac:dyDescent="0.3">
      <c r="A154" s="4">
        <v>152</v>
      </c>
      <c r="B154" s="5" t="s">
        <v>153</v>
      </c>
      <c r="C154" s="5" t="s">
        <v>4261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t="s">
        <v>8266</v>
      </c>
      <c r="O154" t="s">
        <v>8311</v>
      </c>
      <c r="P154" t="s">
        <v>8317</v>
      </c>
      <c r="Q154" s="8">
        <f t="shared" si="8"/>
        <v>7.8947368421052633E-5</v>
      </c>
      <c r="R154" s="20">
        <f t="shared" si="9"/>
        <v>15</v>
      </c>
      <c r="S154" s="15">
        <f t="shared" si="10"/>
        <v>41875.077546296299</v>
      </c>
      <c r="T154" s="15">
        <f t="shared" si="11"/>
        <v>41905.077546296299</v>
      </c>
    </row>
    <row r="155" spans="1:20" ht="93.75" x14ac:dyDescent="0.3">
      <c r="A155" s="4">
        <v>153</v>
      </c>
      <c r="B155" s="5" t="s">
        <v>154</v>
      </c>
      <c r="C155" s="5" t="s">
        <v>4262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t="s">
        <v>8266</v>
      </c>
      <c r="O155" t="s">
        <v>8311</v>
      </c>
      <c r="P155" t="s">
        <v>8317</v>
      </c>
      <c r="Q155" s="8">
        <f t="shared" si="8"/>
        <v>7.1799999999999998E-3</v>
      </c>
      <c r="R155" s="20">
        <f t="shared" si="9"/>
        <v>35.9</v>
      </c>
      <c r="S155" s="15">
        <f t="shared" si="10"/>
        <v>41933.586157407408</v>
      </c>
      <c r="T155" s="15">
        <f t="shared" si="11"/>
        <v>41975.627824074079</v>
      </c>
    </row>
    <row r="156" spans="1:20" ht="56.25" x14ac:dyDescent="0.3">
      <c r="A156" s="4">
        <v>154</v>
      </c>
      <c r="B156" s="5" t="s">
        <v>155</v>
      </c>
      <c r="C156" s="5" t="s">
        <v>4263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t="s">
        <v>8266</v>
      </c>
      <c r="O156" t="s">
        <v>8311</v>
      </c>
      <c r="P156" t="s">
        <v>8317</v>
      </c>
      <c r="Q156" s="8">
        <f t="shared" si="8"/>
        <v>2.6666666666666668E-2</v>
      </c>
      <c r="R156" s="20">
        <f t="shared" si="9"/>
        <v>13.333333333333334</v>
      </c>
      <c r="S156" s="15">
        <f t="shared" si="10"/>
        <v>42115.547395833331</v>
      </c>
      <c r="T156" s="15">
        <f t="shared" si="11"/>
        <v>42158.547395833331</v>
      </c>
    </row>
    <row r="157" spans="1:20" ht="93.75" x14ac:dyDescent="0.3">
      <c r="A157" s="4">
        <v>155</v>
      </c>
      <c r="B157" s="5" t="s">
        <v>156</v>
      </c>
      <c r="C157" s="5" t="s">
        <v>4264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t="s">
        <v>8266</v>
      </c>
      <c r="O157" t="s">
        <v>8311</v>
      </c>
      <c r="P157" t="s">
        <v>8317</v>
      </c>
      <c r="Q157" s="8">
        <f t="shared" si="8"/>
        <v>6.0000000000000002E-5</v>
      </c>
      <c r="R157" s="20">
        <f t="shared" si="9"/>
        <v>20.25</v>
      </c>
      <c r="S157" s="15">
        <f t="shared" si="10"/>
        <v>42168.559432870374</v>
      </c>
      <c r="T157" s="15">
        <f t="shared" si="11"/>
        <v>42208.559432870374</v>
      </c>
    </row>
    <row r="158" spans="1:20" ht="93.75" x14ac:dyDescent="0.3">
      <c r="A158" s="4">
        <v>156</v>
      </c>
      <c r="B158" s="5" t="s">
        <v>157</v>
      </c>
      <c r="C158" s="5" t="s">
        <v>4265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t="s">
        <v>8266</v>
      </c>
      <c r="O158" t="s">
        <v>8311</v>
      </c>
      <c r="P158" t="s">
        <v>8317</v>
      </c>
      <c r="Q158" s="8">
        <f t="shared" si="8"/>
        <v>5.0999999999999997E-2</v>
      </c>
      <c r="R158" s="20">
        <f t="shared" si="9"/>
        <v>119</v>
      </c>
      <c r="S158" s="15">
        <f t="shared" si="10"/>
        <v>41794.124953703707</v>
      </c>
      <c r="T158" s="15">
        <f t="shared" si="11"/>
        <v>41854.124953703707</v>
      </c>
    </row>
    <row r="159" spans="1:20" ht="75" x14ac:dyDescent="0.3">
      <c r="A159" s="4">
        <v>157</v>
      </c>
      <c r="B159" s="5" t="s">
        <v>158</v>
      </c>
      <c r="C159" s="5" t="s">
        <v>4266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t="s">
        <v>8266</v>
      </c>
      <c r="O159" t="s">
        <v>8311</v>
      </c>
      <c r="P159" t="s">
        <v>8317</v>
      </c>
      <c r="Q159" s="8">
        <f t="shared" si="8"/>
        <v>2.671118530884808E-3</v>
      </c>
      <c r="R159" s="20">
        <f t="shared" si="9"/>
        <v>4</v>
      </c>
      <c r="S159" s="15">
        <f t="shared" si="10"/>
        <v>42396.911712962959</v>
      </c>
      <c r="T159" s="15">
        <f t="shared" si="11"/>
        <v>42426.911712962959</v>
      </c>
    </row>
    <row r="160" spans="1:20" ht="93.75" x14ac:dyDescent="0.3">
      <c r="A160" s="4">
        <v>158</v>
      </c>
      <c r="B160" s="5" t="s">
        <v>159</v>
      </c>
      <c r="C160" s="5" t="s">
        <v>4267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t="s">
        <v>8266</v>
      </c>
      <c r="O160" t="s">
        <v>8311</v>
      </c>
      <c r="P160" t="s">
        <v>8317</v>
      </c>
      <c r="Q160" s="8">
        <f t="shared" si="8"/>
        <v>0</v>
      </c>
      <c r="R160" s="20" t="e">
        <f t="shared" si="9"/>
        <v>#DIV/0!</v>
      </c>
      <c r="S160" s="15">
        <f t="shared" si="10"/>
        <v>41904.07671296296</v>
      </c>
      <c r="T160" s="15">
        <f t="shared" si="11"/>
        <v>41934.07671296296</v>
      </c>
    </row>
    <row r="161" spans="1:20" ht="75" x14ac:dyDescent="0.3">
      <c r="A161" s="4">
        <v>159</v>
      </c>
      <c r="B161" s="5" t="s">
        <v>160</v>
      </c>
      <c r="C161" s="5" t="s">
        <v>4268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t="s">
        <v>8266</v>
      </c>
      <c r="O161" t="s">
        <v>8311</v>
      </c>
      <c r="P161" t="s">
        <v>8317</v>
      </c>
      <c r="Q161" s="8">
        <f t="shared" si="8"/>
        <v>2.0000000000000002E-5</v>
      </c>
      <c r="R161" s="20">
        <f t="shared" si="9"/>
        <v>10</v>
      </c>
      <c r="S161" s="15">
        <f t="shared" si="10"/>
        <v>42514.434548611112</v>
      </c>
      <c r="T161" s="15">
        <f t="shared" si="11"/>
        <v>42554.434548611112</v>
      </c>
    </row>
    <row r="162" spans="1:20" ht="75" x14ac:dyDescent="0.3">
      <c r="A162" s="4">
        <v>160</v>
      </c>
      <c r="B162" s="5" t="s">
        <v>161</v>
      </c>
      <c r="C162" s="5" t="s">
        <v>4269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t="s">
        <v>8267</v>
      </c>
      <c r="O162" t="s">
        <v>8311</v>
      </c>
      <c r="P162" t="s">
        <v>8318</v>
      </c>
      <c r="Q162" s="8">
        <f t="shared" si="8"/>
        <v>0</v>
      </c>
      <c r="R162" s="20" t="e">
        <f t="shared" si="9"/>
        <v>#DIV/0!</v>
      </c>
      <c r="S162" s="15">
        <f t="shared" si="10"/>
        <v>42171.913090277783</v>
      </c>
      <c r="T162" s="15">
        <f t="shared" si="11"/>
        <v>42231.913090277783</v>
      </c>
    </row>
    <row r="163" spans="1:20" ht="75" x14ac:dyDescent="0.3">
      <c r="A163" s="4">
        <v>161</v>
      </c>
      <c r="B163" s="5" t="s">
        <v>162</v>
      </c>
      <c r="C163" s="5" t="s">
        <v>4270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t="s">
        <v>8267</v>
      </c>
      <c r="O163" t="s">
        <v>8311</v>
      </c>
      <c r="P163" t="s">
        <v>8318</v>
      </c>
      <c r="Q163" s="8">
        <f t="shared" si="8"/>
        <v>1E-4</v>
      </c>
      <c r="R163" s="20">
        <f t="shared" si="9"/>
        <v>5</v>
      </c>
      <c r="S163" s="15">
        <f t="shared" si="10"/>
        <v>41792.687442129631</v>
      </c>
      <c r="T163" s="15">
        <f t="shared" si="11"/>
        <v>41822.687442129631</v>
      </c>
    </row>
    <row r="164" spans="1:20" ht="75" x14ac:dyDescent="0.3">
      <c r="A164" s="4">
        <v>162</v>
      </c>
      <c r="B164" s="5" t="s">
        <v>163</v>
      </c>
      <c r="C164" s="5" t="s">
        <v>4271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t="s">
        <v>8267</v>
      </c>
      <c r="O164" t="s">
        <v>8311</v>
      </c>
      <c r="P164" t="s">
        <v>8318</v>
      </c>
      <c r="Q164" s="8">
        <f t="shared" si="8"/>
        <v>0.15535714285714286</v>
      </c>
      <c r="R164" s="20">
        <f t="shared" si="9"/>
        <v>43.5</v>
      </c>
      <c r="S164" s="15">
        <f t="shared" si="10"/>
        <v>41835.126805555556</v>
      </c>
      <c r="T164" s="15">
        <f t="shared" si="11"/>
        <v>41867.987500000003</v>
      </c>
    </row>
    <row r="165" spans="1:20" ht="112.5" x14ac:dyDescent="0.3">
      <c r="A165" s="4">
        <v>163</v>
      </c>
      <c r="B165" s="5" t="s">
        <v>164</v>
      </c>
      <c r="C165" s="5" t="s">
        <v>4272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t="s">
        <v>8267</v>
      </c>
      <c r="O165" t="s">
        <v>8311</v>
      </c>
      <c r="P165" t="s">
        <v>8318</v>
      </c>
      <c r="Q165" s="8">
        <f t="shared" si="8"/>
        <v>0</v>
      </c>
      <c r="R165" s="20" t="e">
        <f t="shared" si="9"/>
        <v>#DIV/0!</v>
      </c>
      <c r="S165" s="15">
        <f t="shared" si="10"/>
        <v>42243.961273148147</v>
      </c>
      <c r="T165" s="15">
        <f t="shared" si="11"/>
        <v>42278</v>
      </c>
    </row>
    <row r="166" spans="1:20" ht="93.75" x14ac:dyDescent="0.3">
      <c r="A166" s="4">
        <v>164</v>
      </c>
      <c r="B166" s="5" t="s">
        <v>165</v>
      </c>
      <c r="C166" s="5" t="s">
        <v>4273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t="s">
        <v>8267</v>
      </c>
      <c r="O166" t="s">
        <v>8311</v>
      </c>
      <c r="P166" t="s">
        <v>8318</v>
      </c>
      <c r="Q166" s="8">
        <f t="shared" si="8"/>
        <v>5.3333333333333332E-3</v>
      </c>
      <c r="R166" s="20">
        <f t="shared" si="9"/>
        <v>91.428571428571431</v>
      </c>
      <c r="S166" s="15">
        <f t="shared" si="10"/>
        <v>41841.762743055559</v>
      </c>
      <c r="T166" s="15">
        <f t="shared" si="11"/>
        <v>41901.762743055559</v>
      </c>
    </row>
    <row r="167" spans="1:20" ht="56.25" x14ac:dyDescent="0.3">
      <c r="A167" s="4">
        <v>165</v>
      </c>
      <c r="B167" s="5" t="s">
        <v>166</v>
      </c>
      <c r="C167" s="5" t="s">
        <v>4274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t="s">
        <v>8267</v>
      </c>
      <c r="O167" t="s">
        <v>8311</v>
      </c>
      <c r="P167" t="s">
        <v>8318</v>
      </c>
      <c r="Q167" s="8">
        <f t="shared" si="8"/>
        <v>0</v>
      </c>
      <c r="R167" s="20" t="e">
        <f t="shared" si="9"/>
        <v>#DIV/0!</v>
      </c>
      <c r="S167" s="15">
        <f t="shared" si="10"/>
        <v>42351.658842592587</v>
      </c>
      <c r="T167" s="15">
        <f t="shared" si="11"/>
        <v>42381.658842592587</v>
      </c>
    </row>
    <row r="168" spans="1:20" ht="75" x14ac:dyDescent="0.3">
      <c r="A168" s="4">
        <v>166</v>
      </c>
      <c r="B168" s="5" t="s">
        <v>167</v>
      </c>
      <c r="C168" s="5" t="s">
        <v>4275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t="s">
        <v>8267</v>
      </c>
      <c r="O168" t="s">
        <v>8311</v>
      </c>
      <c r="P168" t="s">
        <v>8318</v>
      </c>
      <c r="Q168" s="8">
        <f t="shared" si="8"/>
        <v>0.6</v>
      </c>
      <c r="R168" s="20">
        <f t="shared" si="9"/>
        <v>3000</v>
      </c>
      <c r="S168" s="15">
        <f t="shared" si="10"/>
        <v>42721.075949074075</v>
      </c>
      <c r="T168" s="15">
        <f t="shared" si="11"/>
        <v>42751.075949074075</v>
      </c>
    </row>
    <row r="169" spans="1:20" ht="75" x14ac:dyDescent="0.3">
      <c r="A169" s="4">
        <v>167</v>
      </c>
      <c r="B169" s="5" t="s">
        <v>168</v>
      </c>
      <c r="C169" s="5" t="s">
        <v>4276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t="s">
        <v>8267</v>
      </c>
      <c r="O169" t="s">
        <v>8311</v>
      </c>
      <c r="P169" t="s">
        <v>8318</v>
      </c>
      <c r="Q169" s="8">
        <f t="shared" si="8"/>
        <v>1E-4</v>
      </c>
      <c r="R169" s="20">
        <f t="shared" si="9"/>
        <v>5.5</v>
      </c>
      <c r="S169" s="15">
        <f t="shared" si="10"/>
        <v>42160.927488425921</v>
      </c>
      <c r="T169" s="15">
        <f t="shared" si="11"/>
        <v>42220.927488425921</v>
      </c>
    </row>
    <row r="170" spans="1:20" ht="75" x14ac:dyDescent="0.3">
      <c r="A170" s="4">
        <v>168</v>
      </c>
      <c r="B170" s="5" t="s">
        <v>169</v>
      </c>
      <c r="C170" s="5" t="s">
        <v>4277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t="s">
        <v>8267</v>
      </c>
      <c r="O170" t="s">
        <v>8311</v>
      </c>
      <c r="P170" t="s">
        <v>8318</v>
      </c>
      <c r="Q170" s="8">
        <f t="shared" si="8"/>
        <v>4.0625000000000001E-2</v>
      </c>
      <c r="R170" s="20">
        <f t="shared" si="9"/>
        <v>108.33333333333333</v>
      </c>
      <c r="S170" s="15">
        <f t="shared" si="10"/>
        <v>42052.83530092593</v>
      </c>
      <c r="T170" s="15">
        <f t="shared" si="11"/>
        <v>42082.793634259258</v>
      </c>
    </row>
    <row r="171" spans="1:20" ht="93.75" x14ac:dyDescent="0.3">
      <c r="A171" s="4">
        <v>169</v>
      </c>
      <c r="B171" s="5" t="s">
        <v>170</v>
      </c>
      <c r="C171" s="5" t="s">
        <v>4278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t="s">
        <v>8267</v>
      </c>
      <c r="O171" t="s">
        <v>8311</v>
      </c>
      <c r="P171" t="s">
        <v>8318</v>
      </c>
      <c r="Q171" s="8">
        <f t="shared" si="8"/>
        <v>0.224</v>
      </c>
      <c r="R171" s="20">
        <f t="shared" si="9"/>
        <v>56</v>
      </c>
      <c r="S171" s="15">
        <f t="shared" si="10"/>
        <v>41900.505312499998</v>
      </c>
      <c r="T171" s="15">
        <f t="shared" si="11"/>
        <v>41930.505312499998</v>
      </c>
    </row>
    <row r="172" spans="1:20" ht="93.75" x14ac:dyDescent="0.3">
      <c r="A172" s="4">
        <v>170</v>
      </c>
      <c r="B172" s="5" t="s">
        <v>171</v>
      </c>
      <c r="C172" s="5" t="s">
        <v>4279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t="s">
        <v>8267</v>
      </c>
      <c r="O172" t="s">
        <v>8311</v>
      </c>
      <c r="P172" t="s">
        <v>8318</v>
      </c>
      <c r="Q172" s="8">
        <f t="shared" si="8"/>
        <v>3.2500000000000001E-2</v>
      </c>
      <c r="R172" s="20">
        <f t="shared" si="9"/>
        <v>32.5</v>
      </c>
      <c r="S172" s="15">
        <f t="shared" si="10"/>
        <v>42216.977812500001</v>
      </c>
      <c r="T172" s="15">
        <f t="shared" si="11"/>
        <v>42246.227777777778</v>
      </c>
    </row>
    <row r="173" spans="1:20" ht="75" x14ac:dyDescent="0.3">
      <c r="A173" s="4">
        <v>171</v>
      </c>
      <c r="B173" s="5" t="s">
        <v>172</v>
      </c>
      <c r="C173" s="5" t="s">
        <v>4280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t="s">
        <v>8267</v>
      </c>
      <c r="O173" t="s">
        <v>8311</v>
      </c>
      <c r="P173" t="s">
        <v>8318</v>
      </c>
      <c r="Q173" s="8">
        <f t="shared" si="8"/>
        <v>2.0000000000000002E-5</v>
      </c>
      <c r="R173" s="20">
        <f t="shared" si="9"/>
        <v>1</v>
      </c>
      <c r="S173" s="15">
        <f t="shared" si="10"/>
        <v>42534.180717592593</v>
      </c>
      <c r="T173" s="15">
        <f t="shared" si="11"/>
        <v>42594.180717592593</v>
      </c>
    </row>
    <row r="174" spans="1:20" ht="75" x14ac:dyDescent="0.3">
      <c r="A174" s="4">
        <v>172</v>
      </c>
      <c r="B174" s="5" t="s">
        <v>173</v>
      </c>
      <c r="C174" s="5" t="s">
        <v>4281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t="s">
        <v>8267</v>
      </c>
      <c r="O174" t="s">
        <v>8311</v>
      </c>
      <c r="P174" t="s">
        <v>8318</v>
      </c>
      <c r="Q174" s="8">
        <f t="shared" si="8"/>
        <v>0</v>
      </c>
      <c r="R174" s="20" t="e">
        <f t="shared" si="9"/>
        <v>#DIV/0!</v>
      </c>
      <c r="S174" s="15">
        <f t="shared" si="10"/>
        <v>42047.394942129627</v>
      </c>
      <c r="T174" s="15">
        <f t="shared" si="11"/>
        <v>42082.353275462956</v>
      </c>
    </row>
    <row r="175" spans="1:20" ht="75" x14ac:dyDescent="0.3">
      <c r="A175" s="4">
        <v>173</v>
      </c>
      <c r="B175" s="5" t="s">
        <v>174</v>
      </c>
      <c r="C175" s="5" t="s">
        <v>4282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t="s">
        <v>8267</v>
      </c>
      <c r="O175" t="s">
        <v>8311</v>
      </c>
      <c r="P175" t="s">
        <v>8318</v>
      </c>
      <c r="Q175" s="8">
        <f t="shared" si="8"/>
        <v>0</v>
      </c>
      <c r="R175" s="20" t="e">
        <f t="shared" si="9"/>
        <v>#DIV/0!</v>
      </c>
      <c r="S175" s="15">
        <f t="shared" si="10"/>
        <v>42033.573009259257</v>
      </c>
      <c r="T175" s="15">
        <f t="shared" si="11"/>
        <v>42063.573009259257</v>
      </c>
    </row>
    <row r="176" spans="1:20" ht="75" x14ac:dyDescent="0.3">
      <c r="A176" s="4">
        <v>174</v>
      </c>
      <c r="B176" s="5" t="s">
        <v>175</v>
      </c>
      <c r="C176" s="5" t="s">
        <v>4283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t="s">
        <v>8267</v>
      </c>
      <c r="O176" t="s">
        <v>8311</v>
      </c>
      <c r="P176" t="s">
        <v>8318</v>
      </c>
      <c r="Q176" s="8">
        <f t="shared" si="8"/>
        <v>0</v>
      </c>
      <c r="R176" s="20" t="e">
        <f t="shared" si="9"/>
        <v>#DIV/0!</v>
      </c>
      <c r="S176" s="15">
        <f t="shared" si="10"/>
        <v>42072.758981481486</v>
      </c>
      <c r="T176" s="15">
        <f t="shared" si="11"/>
        <v>42132.758981481486</v>
      </c>
    </row>
    <row r="177" spans="1:20" ht="75" x14ac:dyDescent="0.3">
      <c r="A177" s="4">
        <v>175</v>
      </c>
      <c r="B177" s="5" t="s">
        <v>176</v>
      </c>
      <c r="C177" s="5" t="s">
        <v>4284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t="s">
        <v>8267</v>
      </c>
      <c r="O177" t="s">
        <v>8311</v>
      </c>
      <c r="P177" t="s">
        <v>8318</v>
      </c>
      <c r="Q177" s="8">
        <f t="shared" si="8"/>
        <v>6.4850000000000005E-2</v>
      </c>
      <c r="R177" s="20">
        <f t="shared" si="9"/>
        <v>49.884615384615387</v>
      </c>
      <c r="S177" s="15">
        <f t="shared" si="10"/>
        <v>41855.777905092589</v>
      </c>
      <c r="T177" s="15">
        <f t="shared" si="11"/>
        <v>41880.777905092589</v>
      </c>
    </row>
    <row r="178" spans="1:20" ht="75" x14ac:dyDescent="0.3">
      <c r="A178" s="4">
        <v>176</v>
      </c>
      <c r="B178" s="5" t="s">
        <v>177</v>
      </c>
      <c r="C178" s="5" t="s">
        <v>4285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t="s">
        <v>8267</v>
      </c>
      <c r="O178" t="s">
        <v>8311</v>
      </c>
      <c r="P178" t="s">
        <v>8318</v>
      </c>
      <c r="Q178" s="8">
        <f t="shared" si="8"/>
        <v>0</v>
      </c>
      <c r="R178" s="20" t="e">
        <f t="shared" si="9"/>
        <v>#DIV/0!</v>
      </c>
      <c r="S178" s="15">
        <f t="shared" si="10"/>
        <v>42191.824062500003</v>
      </c>
      <c r="T178" s="15">
        <f t="shared" si="11"/>
        <v>42221.824062500003</v>
      </c>
    </row>
    <row r="179" spans="1:20" ht="56.25" x14ac:dyDescent="0.3">
      <c r="A179" s="4">
        <v>177</v>
      </c>
      <c r="B179" s="5" t="s">
        <v>178</v>
      </c>
      <c r="C179" s="5" t="s">
        <v>4286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t="s">
        <v>8267</v>
      </c>
      <c r="O179" t="s">
        <v>8311</v>
      </c>
      <c r="P179" t="s">
        <v>8318</v>
      </c>
      <c r="Q179" s="8">
        <f t="shared" si="8"/>
        <v>0.4</v>
      </c>
      <c r="R179" s="20">
        <f t="shared" si="9"/>
        <v>25.714285714285715</v>
      </c>
      <c r="S179" s="15">
        <f t="shared" si="10"/>
        <v>42070.047754629632</v>
      </c>
      <c r="T179" s="15">
        <f t="shared" si="11"/>
        <v>42087.00608796296</v>
      </c>
    </row>
    <row r="180" spans="1:20" ht="56.25" x14ac:dyDescent="0.3">
      <c r="A180" s="4">
        <v>178</v>
      </c>
      <c r="B180" s="5" t="s">
        <v>179</v>
      </c>
      <c r="C180" s="5" t="s">
        <v>4287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t="s">
        <v>8267</v>
      </c>
      <c r="O180" t="s">
        <v>8311</v>
      </c>
      <c r="P180" t="s">
        <v>8318</v>
      </c>
      <c r="Q180" s="8">
        <f t="shared" si="8"/>
        <v>0</v>
      </c>
      <c r="R180" s="20" t="e">
        <f t="shared" si="9"/>
        <v>#DIV/0!</v>
      </c>
      <c r="S180" s="15">
        <f t="shared" si="10"/>
        <v>42304.955381944441</v>
      </c>
      <c r="T180" s="15">
        <f t="shared" si="11"/>
        <v>42334.997048611112</v>
      </c>
    </row>
    <row r="181" spans="1:20" ht="56.25" x14ac:dyDescent="0.3">
      <c r="A181" s="4">
        <v>179</v>
      </c>
      <c r="B181" s="5" t="s">
        <v>180</v>
      </c>
      <c r="C181" s="5" t="s">
        <v>4288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t="s">
        <v>8267</v>
      </c>
      <c r="O181" t="s">
        <v>8311</v>
      </c>
      <c r="P181" t="s">
        <v>8318</v>
      </c>
      <c r="Q181" s="8">
        <f t="shared" si="8"/>
        <v>0.2</v>
      </c>
      <c r="R181" s="20">
        <f t="shared" si="9"/>
        <v>100</v>
      </c>
      <c r="S181" s="15">
        <f t="shared" si="10"/>
        <v>42403.080497685187</v>
      </c>
      <c r="T181" s="15">
        <f t="shared" si="11"/>
        <v>42433.080497685187</v>
      </c>
    </row>
    <row r="182" spans="1:20" ht="75" x14ac:dyDescent="0.3">
      <c r="A182" s="4">
        <v>180</v>
      </c>
      <c r="B182" s="5" t="s">
        <v>181</v>
      </c>
      <c r="C182" s="5" t="s">
        <v>4289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t="s">
        <v>8267</v>
      </c>
      <c r="O182" t="s">
        <v>8311</v>
      </c>
      <c r="P182" t="s">
        <v>8318</v>
      </c>
      <c r="Q182" s="8">
        <f t="shared" si="8"/>
        <v>0.33416666666666667</v>
      </c>
      <c r="R182" s="20">
        <f t="shared" si="9"/>
        <v>30.846153846153847</v>
      </c>
      <c r="S182" s="15">
        <f t="shared" si="10"/>
        <v>42067.991238425922</v>
      </c>
      <c r="T182" s="15">
        <f t="shared" si="11"/>
        <v>42107.791666666672</v>
      </c>
    </row>
    <row r="183" spans="1:20" ht="93.75" x14ac:dyDescent="0.3">
      <c r="A183" s="4">
        <v>181</v>
      </c>
      <c r="B183" s="5" t="s">
        <v>182</v>
      </c>
      <c r="C183" s="5" t="s">
        <v>4290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t="s">
        <v>8267</v>
      </c>
      <c r="O183" t="s">
        <v>8311</v>
      </c>
      <c r="P183" t="s">
        <v>8318</v>
      </c>
      <c r="Q183" s="8">
        <f t="shared" si="8"/>
        <v>0.21092608822670172</v>
      </c>
      <c r="R183" s="20">
        <f t="shared" si="9"/>
        <v>180.5</v>
      </c>
      <c r="S183" s="15">
        <f t="shared" si="10"/>
        <v>42147.741840277777</v>
      </c>
      <c r="T183" s="15">
        <f t="shared" si="11"/>
        <v>42177.741840277777</v>
      </c>
    </row>
    <row r="184" spans="1:20" ht="75" x14ac:dyDescent="0.3">
      <c r="A184" s="4">
        <v>182</v>
      </c>
      <c r="B184" s="5" t="s">
        <v>183</v>
      </c>
      <c r="C184" s="5" t="s">
        <v>4291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t="s">
        <v>8267</v>
      </c>
      <c r="O184" t="s">
        <v>8311</v>
      </c>
      <c r="P184" t="s">
        <v>8318</v>
      </c>
      <c r="Q184" s="8">
        <f t="shared" si="8"/>
        <v>0</v>
      </c>
      <c r="R184" s="20" t="e">
        <f t="shared" si="9"/>
        <v>#DIV/0!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 s="4">
        <v>183</v>
      </c>
      <c r="B185" s="5" t="s">
        <v>184</v>
      </c>
      <c r="C185" s="5" t="s">
        <v>4292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t="s">
        <v>8267</v>
      </c>
      <c r="O185" t="s">
        <v>8311</v>
      </c>
      <c r="P185" t="s">
        <v>8318</v>
      </c>
      <c r="Q185" s="8">
        <f t="shared" si="8"/>
        <v>0.35855999999999999</v>
      </c>
      <c r="R185" s="20">
        <f t="shared" si="9"/>
        <v>373.5</v>
      </c>
      <c r="S185" s="15">
        <f t="shared" si="10"/>
        <v>41939.810300925928</v>
      </c>
      <c r="T185" s="15">
        <f t="shared" si="11"/>
        <v>41969.851967592593</v>
      </c>
    </row>
    <row r="186" spans="1:20" ht="93.75" x14ac:dyDescent="0.3">
      <c r="A186" s="4">
        <v>184</v>
      </c>
      <c r="B186" s="5" t="s">
        <v>185</v>
      </c>
      <c r="C186" s="5" t="s">
        <v>4293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t="s">
        <v>8267</v>
      </c>
      <c r="O186" t="s">
        <v>8311</v>
      </c>
      <c r="P186" t="s">
        <v>8318</v>
      </c>
      <c r="Q186" s="8">
        <f t="shared" si="8"/>
        <v>3.4000000000000002E-2</v>
      </c>
      <c r="R186" s="20">
        <f t="shared" si="9"/>
        <v>25.5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 s="4">
        <v>185</v>
      </c>
      <c r="B187" s="5" t="s">
        <v>186</v>
      </c>
      <c r="C187" s="5" t="s">
        <v>4294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t="s">
        <v>8267</v>
      </c>
      <c r="O187" t="s">
        <v>8311</v>
      </c>
      <c r="P187" t="s">
        <v>8318</v>
      </c>
      <c r="Q187" s="8">
        <f t="shared" si="8"/>
        <v>5.5E-2</v>
      </c>
      <c r="R187" s="20">
        <f t="shared" si="9"/>
        <v>220</v>
      </c>
      <c r="S187" s="15">
        <f t="shared" si="10"/>
        <v>42570.91133101852</v>
      </c>
      <c r="T187" s="15">
        <f t="shared" si="11"/>
        <v>42600.91133101852</v>
      </c>
    </row>
    <row r="188" spans="1:20" ht="75" x14ac:dyDescent="0.3">
      <c r="A188" s="4">
        <v>186</v>
      </c>
      <c r="B188" s="5" t="s">
        <v>187</v>
      </c>
      <c r="C188" s="5" t="s">
        <v>4295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t="s">
        <v>8267</v>
      </c>
      <c r="O188" t="s">
        <v>8311</v>
      </c>
      <c r="P188" t="s">
        <v>8318</v>
      </c>
      <c r="Q188" s="8">
        <f t="shared" si="8"/>
        <v>0</v>
      </c>
      <c r="R188" s="20" t="e">
        <f t="shared" si="9"/>
        <v>#DIV/0!</v>
      </c>
      <c r="S188" s="15">
        <f t="shared" si="10"/>
        <v>42767.812893518523</v>
      </c>
      <c r="T188" s="15">
        <f t="shared" si="11"/>
        <v>42797.833333333328</v>
      </c>
    </row>
    <row r="189" spans="1:20" ht="56.25" x14ac:dyDescent="0.3">
      <c r="A189" s="4">
        <v>187</v>
      </c>
      <c r="B189" s="5" t="s">
        <v>188</v>
      </c>
      <c r="C189" s="5" t="s">
        <v>4296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t="s">
        <v>8267</v>
      </c>
      <c r="O189" t="s">
        <v>8311</v>
      </c>
      <c r="P189" t="s">
        <v>8318</v>
      </c>
      <c r="Q189" s="8">
        <f t="shared" si="8"/>
        <v>0.16</v>
      </c>
      <c r="R189" s="20">
        <f t="shared" si="9"/>
        <v>160</v>
      </c>
      <c r="S189" s="15">
        <f t="shared" si="10"/>
        <v>42182.234456018516</v>
      </c>
      <c r="T189" s="15">
        <f t="shared" si="11"/>
        <v>42206.290972222225</v>
      </c>
    </row>
    <row r="190" spans="1:20" ht="93.75" x14ac:dyDescent="0.3">
      <c r="A190" s="4">
        <v>188</v>
      </c>
      <c r="B190" s="5" t="s">
        <v>189</v>
      </c>
      <c r="C190" s="5" t="s">
        <v>4297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t="s">
        <v>8267</v>
      </c>
      <c r="O190" t="s">
        <v>8311</v>
      </c>
      <c r="P190" t="s">
        <v>8318</v>
      </c>
      <c r="Q190" s="8">
        <f t="shared" si="8"/>
        <v>0</v>
      </c>
      <c r="R190" s="20" t="e">
        <f t="shared" si="9"/>
        <v>#DIV/0!</v>
      </c>
      <c r="S190" s="15">
        <f t="shared" si="10"/>
        <v>41857.18304398148</v>
      </c>
      <c r="T190" s="15">
        <f t="shared" si="11"/>
        <v>41887.18304398148</v>
      </c>
    </row>
    <row r="191" spans="1:20" ht="93.75" x14ac:dyDescent="0.3">
      <c r="A191" s="4">
        <v>189</v>
      </c>
      <c r="B191" s="5" t="s">
        <v>190</v>
      </c>
      <c r="C191" s="5" t="s">
        <v>4298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t="s">
        <v>8267</v>
      </c>
      <c r="O191" t="s">
        <v>8311</v>
      </c>
      <c r="P191" t="s">
        <v>8318</v>
      </c>
      <c r="Q191" s="8">
        <f t="shared" si="8"/>
        <v>6.8999999999999997E-4</v>
      </c>
      <c r="R191" s="20">
        <f t="shared" si="9"/>
        <v>69</v>
      </c>
      <c r="S191" s="15">
        <f t="shared" si="10"/>
        <v>42556.690706018519</v>
      </c>
      <c r="T191" s="15">
        <f t="shared" si="11"/>
        <v>42616.690706018519</v>
      </c>
    </row>
    <row r="192" spans="1:20" ht="37.5" x14ac:dyDescent="0.3">
      <c r="A192" s="4">
        <v>190</v>
      </c>
      <c r="B192" s="5" t="s">
        <v>191</v>
      </c>
      <c r="C192" s="5" t="s">
        <v>4299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t="s">
        <v>8267</v>
      </c>
      <c r="O192" t="s">
        <v>8311</v>
      </c>
      <c r="P192" t="s">
        <v>8318</v>
      </c>
      <c r="Q192" s="8">
        <f t="shared" si="8"/>
        <v>4.1666666666666666E-3</v>
      </c>
      <c r="R192" s="20">
        <f t="shared" si="9"/>
        <v>50</v>
      </c>
      <c r="S192" s="15">
        <f t="shared" si="10"/>
        <v>42527.650995370372</v>
      </c>
      <c r="T192" s="15">
        <f t="shared" si="11"/>
        <v>42537.650995370372</v>
      </c>
    </row>
    <row r="193" spans="1:20" ht="75" x14ac:dyDescent="0.3">
      <c r="A193" s="4">
        <v>191</v>
      </c>
      <c r="B193" s="5" t="s">
        <v>192</v>
      </c>
      <c r="C193" s="5" t="s">
        <v>4300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t="s">
        <v>8267</v>
      </c>
      <c r="O193" t="s">
        <v>8311</v>
      </c>
      <c r="P193" t="s">
        <v>8318</v>
      </c>
      <c r="Q193" s="8">
        <f t="shared" si="8"/>
        <v>0.05</v>
      </c>
      <c r="R193" s="20">
        <f t="shared" si="9"/>
        <v>83.333333333333329</v>
      </c>
      <c r="S193" s="15">
        <f t="shared" si="10"/>
        <v>42239.441412037035</v>
      </c>
      <c r="T193" s="15">
        <f t="shared" si="11"/>
        <v>42279.441412037035</v>
      </c>
    </row>
    <row r="194" spans="1:20" ht="93.75" x14ac:dyDescent="0.3">
      <c r="A194" s="4">
        <v>192</v>
      </c>
      <c r="B194" s="5" t="s">
        <v>193</v>
      </c>
      <c r="C194" s="5" t="s">
        <v>4301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t="s">
        <v>8267</v>
      </c>
      <c r="O194" t="s">
        <v>8311</v>
      </c>
      <c r="P194" t="s">
        <v>8318</v>
      </c>
      <c r="Q194" s="8">
        <f t="shared" ref="Q194:Q257" si="12">E194/D194</f>
        <v>1.7E-5</v>
      </c>
      <c r="R194" s="20">
        <f t="shared" ref="R194:R257" si="13">E194/L194</f>
        <v>5.666666666666667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93.75" x14ac:dyDescent="0.3">
      <c r="A195" s="4">
        <v>193</v>
      </c>
      <c r="B195" s="5" t="s">
        <v>194</v>
      </c>
      <c r="C195" s="5" t="s">
        <v>4302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t="s">
        <v>8267</v>
      </c>
      <c r="O195" t="s">
        <v>8311</v>
      </c>
      <c r="P195" t="s">
        <v>8318</v>
      </c>
      <c r="Q195" s="8">
        <f t="shared" si="12"/>
        <v>0</v>
      </c>
      <c r="R195" s="20" t="e">
        <f t="shared" si="13"/>
        <v>#DIV/0!</v>
      </c>
      <c r="S195" s="15">
        <f t="shared" si="14"/>
        <v>41911.934791666667</v>
      </c>
      <c r="T195" s="15">
        <f t="shared" si="15"/>
        <v>41971.976458333331</v>
      </c>
    </row>
    <row r="196" spans="1:20" ht="75" x14ac:dyDescent="0.3">
      <c r="A196" s="4">
        <v>194</v>
      </c>
      <c r="B196" s="5" t="s">
        <v>195</v>
      </c>
      <c r="C196" s="5" t="s">
        <v>4303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t="s">
        <v>8267</v>
      </c>
      <c r="O196" t="s">
        <v>8311</v>
      </c>
      <c r="P196" t="s">
        <v>8318</v>
      </c>
      <c r="Q196" s="8">
        <f t="shared" si="12"/>
        <v>1.1999999999999999E-3</v>
      </c>
      <c r="R196" s="20">
        <f t="shared" si="13"/>
        <v>1</v>
      </c>
      <c r="S196" s="15">
        <f t="shared" si="14"/>
        <v>42375.996886574074</v>
      </c>
      <c r="T196" s="15">
        <f t="shared" si="15"/>
        <v>42435.996886574074</v>
      </c>
    </row>
    <row r="197" spans="1:20" ht="75" x14ac:dyDescent="0.3">
      <c r="A197" s="4">
        <v>195</v>
      </c>
      <c r="B197" s="5" t="s">
        <v>196</v>
      </c>
      <c r="C197" s="5" t="s">
        <v>4304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t="s">
        <v>8267</v>
      </c>
      <c r="O197" t="s">
        <v>8311</v>
      </c>
      <c r="P197" t="s">
        <v>8318</v>
      </c>
      <c r="Q197" s="8">
        <f t="shared" si="12"/>
        <v>0</v>
      </c>
      <c r="R197" s="20" t="e">
        <f t="shared" si="13"/>
        <v>#DIV/0!</v>
      </c>
      <c r="S197" s="15">
        <f t="shared" si="14"/>
        <v>42135.67050925926</v>
      </c>
      <c r="T197" s="15">
        <f t="shared" si="15"/>
        <v>42195.67050925926</v>
      </c>
    </row>
    <row r="198" spans="1:20" ht="75" x14ac:dyDescent="0.3">
      <c r="A198" s="4">
        <v>196</v>
      </c>
      <c r="B198" s="5" t="s">
        <v>197</v>
      </c>
      <c r="C198" s="5" t="s">
        <v>4305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t="s">
        <v>8267</v>
      </c>
      <c r="O198" t="s">
        <v>8311</v>
      </c>
      <c r="P198" t="s">
        <v>8318</v>
      </c>
      <c r="Q198" s="8">
        <f t="shared" si="12"/>
        <v>0.41857142857142859</v>
      </c>
      <c r="R198" s="20">
        <f t="shared" si="13"/>
        <v>77.10526315789474</v>
      </c>
      <c r="S198" s="15">
        <f t="shared" si="14"/>
        <v>42259.542800925927</v>
      </c>
      <c r="T198" s="15">
        <f t="shared" si="15"/>
        <v>42287.875</v>
      </c>
    </row>
    <row r="199" spans="1:20" ht="93.75" x14ac:dyDescent="0.3">
      <c r="A199" s="4">
        <v>197</v>
      </c>
      <c r="B199" s="5" t="s">
        <v>198</v>
      </c>
      <c r="C199" s="5" t="s">
        <v>4306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t="s">
        <v>8267</v>
      </c>
      <c r="O199" t="s">
        <v>8311</v>
      </c>
      <c r="P199" t="s">
        <v>8318</v>
      </c>
      <c r="Q199" s="8">
        <f t="shared" si="12"/>
        <v>0.1048</v>
      </c>
      <c r="R199" s="20">
        <f t="shared" si="13"/>
        <v>32.75</v>
      </c>
      <c r="S199" s="15">
        <f t="shared" si="14"/>
        <v>42741.848379629635</v>
      </c>
      <c r="T199" s="15">
        <f t="shared" si="15"/>
        <v>42783.875</v>
      </c>
    </row>
    <row r="200" spans="1:20" ht="93.75" x14ac:dyDescent="0.3">
      <c r="A200" s="4">
        <v>198</v>
      </c>
      <c r="B200" s="5" t="s">
        <v>199</v>
      </c>
      <c r="C200" s="5" t="s">
        <v>4307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t="s">
        <v>8267</v>
      </c>
      <c r="O200" t="s">
        <v>8311</v>
      </c>
      <c r="P200" t="s">
        <v>8318</v>
      </c>
      <c r="Q200" s="8">
        <f t="shared" si="12"/>
        <v>1.116E-2</v>
      </c>
      <c r="R200" s="20">
        <f t="shared" si="13"/>
        <v>46.5</v>
      </c>
      <c r="S200" s="15">
        <f t="shared" si="14"/>
        <v>41887.383356481485</v>
      </c>
      <c r="T200" s="15">
        <f t="shared" si="15"/>
        <v>41917.383356481485</v>
      </c>
    </row>
    <row r="201" spans="1:20" ht="93.75" x14ac:dyDescent="0.3">
      <c r="A201" s="4">
        <v>199</v>
      </c>
      <c r="B201" s="5" t="s">
        <v>200</v>
      </c>
      <c r="C201" s="5" t="s">
        <v>4308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t="s">
        <v>8267</v>
      </c>
      <c r="O201" t="s">
        <v>8311</v>
      </c>
      <c r="P201" t="s">
        <v>8318</v>
      </c>
      <c r="Q201" s="8">
        <f t="shared" si="12"/>
        <v>0</v>
      </c>
      <c r="R201" s="20" t="e">
        <f t="shared" si="13"/>
        <v>#DIV/0!</v>
      </c>
      <c r="S201" s="15">
        <f t="shared" si="14"/>
        <v>42584.123865740738</v>
      </c>
      <c r="T201" s="15">
        <f t="shared" si="15"/>
        <v>42614.123865740738</v>
      </c>
    </row>
    <row r="202" spans="1:20" ht="56.25" x14ac:dyDescent="0.3">
      <c r="A202" s="4">
        <v>200</v>
      </c>
      <c r="B202" s="5" t="s">
        <v>201</v>
      </c>
      <c r="C202" s="5" t="s">
        <v>4309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t="s">
        <v>8267</v>
      </c>
      <c r="O202" t="s">
        <v>8311</v>
      </c>
      <c r="P202" t="s">
        <v>8318</v>
      </c>
      <c r="Q202" s="8">
        <f t="shared" si="12"/>
        <v>0.26192500000000002</v>
      </c>
      <c r="R202" s="20">
        <f t="shared" si="13"/>
        <v>87.308333333333337</v>
      </c>
      <c r="S202" s="15">
        <f t="shared" si="14"/>
        <v>41867.083368055559</v>
      </c>
      <c r="T202" s="15">
        <f t="shared" si="15"/>
        <v>41897.083368055559</v>
      </c>
    </row>
    <row r="203" spans="1:20" ht="93.75" x14ac:dyDescent="0.3">
      <c r="A203" s="4">
        <v>201</v>
      </c>
      <c r="B203" s="5" t="s">
        <v>202</v>
      </c>
      <c r="C203" s="5" t="s">
        <v>4310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t="s">
        <v>8267</v>
      </c>
      <c r="O203" t="s">
        <v>8311</v>
      </c>
      <c r="P203" t="s">
        <v>8318</v>
      </c>
      <c r="Q203" s="8">
        <f t="shared" si="12"/>
        <v>0.58461538461538465</v>
      </c>
      <c r="R203" s="20">
        <f t="shared" si="13"/>
        <v>54.285714285714285</v>
      </c>
      <c r="S203" s="15">
        <f t="shared" si="14"/>
        <v>42023.818622685183</v>
      </c>
      <c r="T203" s="15">
        <f t="shared" si="15"/>
        <v>42043.818622685183</v>
      </c>
    </row>
    <row r="204" spans="1:20" ht="37.5" x14ac:dyDescent="0.3">
      <c r="A204" s="4">
        <v>202</v>
      </c>
      <c r="B204" s="5" t="s">
        <v>203</v>
      </c>
      <c r="C204" s="5" t="s">
        <v>4311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t="s">
        <v>8267</v>
      </c>
      <c r="O204" t="s">
        <v>8311</v>
      </c>
      <c r="P204" t="s">
        <v>8318</v>
      </c>
      <c r="Q204" s="8">
        <f t="shared" si="12"/>
        <v>0</v>
      </c>
      <c r="R204" s="20" t="e">
        <f t="shared" si="13"/>
        <v>#DIV/0!</v>
      </c>
      <c r="S204" s="15">
        <f t="shared" si="14"/>
        <v>42255.927824074075</v>
      </c>
      <c r="T204" s="15">
        <f t="shared" si="15"/>
        <v>42285.874305555553</v>
      </c>
    </row>
    <row r="205" spans="1:20" ht="75" x14ac:dyDescent="0.3">
      <c r="A205" s="4">
        <v>203</v>
      </c>
      <c r="B205" s="5" t="s">
        <v>204</v>
      </c>
      <c r="C205" s="5" t="s">
        <v>4312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t="s">
        <v>8267</v>
      </c>
      <c r="O205" t="s">
        <v>8311</v>
      </c>
      <c r="P205" t="s">
        <v>8318</v>
      </c>
      <c r="Q205" s="8">
        <f t="shared" si="12"/>
        <v>0.2984</v>
      </c>
      <c r="R205" s="20">
        <f t="shared" si="13"/>
        <v>93.25</v>
      </c>
      <c r="S205" s="15">
        <f t="shared" si="14"/>
        <v>41973.847962962958</v>
      </c>
      <c r="T205" s="15">
        <f t="shared" si="15"/>
        <v>42033.847962962958</v>
      </c>
    </row>
    <row r="206" spans="1:20" ht="93.75" x14ac:dyDescent="0.3">
      <c r="A206" s="4">
        <v>204</v>
      </c>
      <c r="B206" s="5" t="s">
        <v>205</v>
      </c>
      <c r="C206" s="5" t="s">
        <v>4313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t="s">
        <v>8267</v>
      </c>
      <c r="O206" t="s">
        <v>8311</v>
      </c>
      <c r="P206" t="s">
        <v>8318</v>
      </c>
      <c r="Q206" s="8">
        <f t="shared" si="12"/>
        <v>0.50721666666666665</v>
      </c>
      <c r="R206" s="20">
        <f t="shared" si="13"/>
        <v>117.68368136117556</v>
      </c>
      <c r="S206" s="15">
        <f t="shared" si="14"/>
        <v>42556.583368055552</v>
      </c>
      <c r="T206" s="15">
        <f t="shared" si="15"/>
        <v>42586.583368055552</v>
      </c>
    </row>
    <row r="207" spans="1:20" ht="75" x14ac:dyDescent="0.3">
      <c r="A207" s="4">
        <v>205</v>
      </c>
      <c r="B207" s="5" t="s">
        <v>206</v>
      </c>
      <c r="C207" s="5" t="s">
        <v>4314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t="s">
        <v>8267</v>
      </c>
      <c r="O207" t="s">
        <v>8311</v>
      </c>
      <c r="P207" t="s">
        <v>8318</v>
      </c>
      <c r="Q207" s="8">
        <f t="shared" si="12"/>
        <v>0.16250000000000001</v>
      </c>
      <c r="R207" s="20">
        <f t="shared" si="13"/>
        <v>76.470588235294116</v>
      </c>
      <c r="S207" s="15">
        <f t="shared" si="14"/>
        <v>42248.632199074069</v>
      </c>
      <c r="T207" s="15">
        <f t="shared" si="15"/>
        <v>42283.632199074069</v>
      </c>
    </row>
    <row r="208" spans="1:20" ht="56.25" x14ac:dyDescent="0.3">
      <c r="A208" s="4">
        <v>206</v>
      </c>
      <c r="B208" s="5" t="s">
        <v>207</v>
      </c>
      <c r="C208" s="5" t="s">
        <v>4315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t="s">
        <v>8267</v>
      </c>
      <c r="O208" t="s">
        <v>8311</v>
      </c>
      <c r="P208" t="s">
        <v>8318</v>
      </c>
      <c r="Q208" s="8">
        <f t="shared" si="12"/>
        <v>0</v>
      </c>
      <c r="R208" s="20" t="e">
        <f t="shared" si="13"/>
        <v>#DIV/0!</v>
      </c>
      <c r="S208" s="15">
        <f t="shared" si="14"/>
        <v>42567.004432870366</v>
      </c>
      <c r="T208" s="15">
        <f t="shared" si="15"/>
        <v>42588.004432870366</v>
      </c>
    </row>
    <row r="209" spans="1:20" ht="75" x14ac:dyDescent="0.3">
      <c r="A209" s="4">
        <v>207</v>
      </c>
      <c r="B209" s="5" t="s">
        <v>208</v>
      </c>
      <c r="C209" s="5" t="s">
        <v>4316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t="s">
        <v>8267</v>
      </c>
      <c r="O209" t="s">
        <v>8311</v>
      </c>
      <c r="P209" t="s">
        <v>8318</v>
      </c>
      <c r="Q209" s="8">
        <f t="shared" si="12"/>
        <v>0.15214285714285714</v>
      </c>
      <c r="R209" s="20">
        <f t="shared" si="13"/>
        <v>163.84615384615384</v>
      </c>
      <c r="S209" s="15">
        <f t="shared" si="14"/>
        <v>41978.197199074071</v>
      </c>
      <c r="T209" s="15">
        <f t="shared" si="15"/>
        <v>42008.197199074071</v>
      </c>
    </row>
    <row r="210" spans="1:20" ht="93.75" x14ac:dyDescent="0.3">
      <c r="A210" s="4">
        <v>208</v>
      </c>
      <c r="B210" s="5" t="s">
        <v>209</v>
      </c>
      <c r="C210" s="5" t="s">
        <v>4317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t="s">
        <v>8267</v>
      </c>
      <c r="O210" t="s">
        <v>8311</v>
      </c>
      <c r="P210" t="s">
        <v>8318</v>
      </c>
      <c r="Q210" s="8">
        <f t="shared" si="12"/>
        <v>0</v>
      </c>
      <c r="R210" s="20" t="e">
        <f t="shared" si="13"/>
        <v>#DIV/0!</v>
      </c>
      <c r="S210" s="15">
        <f t="shared" si="14"/>
        <v>41959.369988425926</v>
      </c>
      <c r="T210" s="15">
        <f t="shared" si="15"/>
        <v>41989.369988425926</v>
      </c>
    </row>
    <row r="211" spans="1:20" ht="93.75" x14ac:dyDescent="0.3">
      <c r="A211" s="4">
        <v>209</v>
      </c>
      <c r="B211" s="5" t="s">
        <v>210</v>
      </c>
      <c r="C211" s="5" t="s">
        <v>4318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t="s">
        <v>8267</v>
      </c>
      <c r="O211" t="s">
        <v>8311</v>
      </c>
      <c r="P211" t="s">
        <v>8318</v>
      </c>
      <c r="Q211" s="8">
        <f t="shared" si="12"/>
        <v>0</v>
      </c>
      <c r="R211" s="20" t="e">
        <f t="shared" si="13"/>
        <v>#DIV/0!</v>
      </c>
      <c r="S211" s="15">
        <f t="shared" si="14"/>
        <v>42165.922858796301</v>
      </c>
      <c r="T211" s="15">
        <f t="shared" si="15"/>
        <v>42195.922858796301</v>
      </c>
    </row>
    <row r="212" spans="1:20" ht="75" x14ac:dyDescent="0.3">
      <c r="A212" s="4">
        <v>210</v>
      </c>
      <c r="B212" s="5" t="s">
        <v>211</v>
      </c>
      <c r="C212" s="5" t="s">
        <v>4319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t="s">
        <v>8267</v>
      </c>
      <c r="O212" t="s">
        <v>8311</v>
      </c>
      <c r="P212" t="s">
        <v>8318</v>
      </c>
      <c r="Q212" s="8">
        <f t="shared" si="12"/>
        <v>0.2525</v>
      </c>
      <c r="R212" s="20">
        <f t="shared" si="13"/>
        <v>91.818181818181813</v>
      </c>
      <c r="S212" s="15">
        <f t="shared" si="14"/>
        <v>42249.064722222218</v>
      </c>
      <c r="T212" s="15">
        <f t="shared" si="15"/>
        <v>42278.208333333328</v>
      </c>
    </row>
    <row r="213" spans="1:20" ht="93.75" x14ac:dyDescent="0.3">
      <c r="A213" s="4">
        <v>211</v>
      </c>
      <c r="B213" s="5" t="s">
        <v>212</v>
      </c>
      <c r="C213" s="5" t="s">
        <v>4320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t="s">
        <v>8267</v>
      </c>
      <c r="O213" t="s">
        <v>8311</v>
      </c>
      <c r="P213" t="s">
        <v>8318</v>
      </c>
      <c r="Q213" s="8">
        <f t="shared" si="12"/>
        <v>0.44600000000000001</v>
      </c>
      <c r="R213" s="20">
        <f t="shared" si="13"/>
        <v>185.83333333333334</v>
      </c>
      <c r="S213" s="15">
        <f t="shared" si="14"/>
        <v>42236.159918981488</v>
      </c>
      <c r="T213" s="15">
        <f t="shared" si="15"/>
        <v>42266.159918981488</v>
      </c>
    </row>
    <row r="214" spans="1:20" ht="56.25" x14ac:dyDescent="0.3">
      <c r="A214" s="4">
        <v>212</v>
      </c>
      <c r="B214" s="5" t="s">
        <v>213</v>
      </c>
      <c r="C214" s="5" t="s">
        <v>4321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t="s">
        <v>8267</v>
      </c>
      <c r="O214" t="s">
        <v>8311</v>
      </c>
      <c r="P214" t="s">
        <v>8318</v>
      </c>
      <c r="Q214" s="8">
        <f t="shared" si="12"/>
        <v>1.5873015873015873E-4</v>
      </c>
      <c r="R214" s="20">
        <f t="shared" si="13"/>
        <v>1</v>
      </c>
      <c r="S214" s="15">
        <f t="shared" si="14"/>
        <v>42416.881018518514</v>
      </c>
      <c r="T214" s="15">
        <f t="shared" si="15"/>
        <v>42476.839351851857</v>
      </c>
    </row>
    <row r="215" spans="1:20" ht="75" x14ac:dyDescent="0.3">
      <c r="A215" s="4">
        <v>213</v>
      </c>
      <c r="B215" s="5" t="s">
        <v>214</v>
      </c>
      <c r="C215" s="5" t="s">
        <v>4322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t="s">
        <v>8267</v>
      </c>
      <c r="O215" t="s">
        <v>8311</v>
      </c>
      <c r="P215" t="s">
        <v>8318</v>
      </c>
      <c r="Q215" s="8">
        <f t="shared" si="12"/>
        <v>4.0000000000000002E-4</v>
      </c>
      <c r="R215" s="20">
        <f t="shared" si="13"/>
        <v>20</v>
      </c>
      <c r="S215" s="15">
        <f t="shared" si="14"/>
        <v>42202.594293981485</v>
      </c>
      <c r="T215" s="15">
        <f t="shared" si="15"/>
        <v>42232.587974537033</v>
      </c>
    </row>
    <row r="216" spans="1:20" ht="93.75" x14ac:dyDescent="0.3">
      <c r="A216" s="4">
        <v>214</v>
      </c>
      <c r="B216" s="5" t="s">
        <v>215</v>
      </c>
      <c r="C216" s="5" t="s">
        <v>4323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t="s">
        <v>8267</v>
      </c>
      <c r="O216" t="s">
        <v>8311</v>
      </c>
      <c r="P216" t="s">
        <v>8318</v>
      </c>
      <c r="Q216" s="8">
        <f t="shared" si="12"/>
        <v>8.0000000000000007E-5</v>
      </c>
      <c r="R216" s="20">
        <f t="shared" si="13"/>
        <v>1</v>
      </c>
      <c r="S216" s="15">
        <f t="shared" si="14"/>
        <v>42009.64061342593</v>
      </c>
      <c r="T216" s="15">
        <f t="shared" si="15"/>
        <v>42069.64061342593</v>
      </c>
    </row>
    <row r="217" spans="1:20" ht="93.75" x14ac:dyDescent="0.3">
      <c r="A217" s="4">
        <v>215</v>
      </c>
      <c r="B217" s="5" t="s">
        <v>216</v>
      </c>
      <c r="C217" s="5" t="s">
        <v>4324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t="s">
        <v>8267</v>
      </c>
      <c r="O217" t="s">
        <v>8311</v>
      </c>
      <c r="P217" t="s">
        <v>8318</v>
      </c>
      <c r="Q217" s="8">
        <f t="shared" si="12"/>
        <v>2.2727272727272726E-3</v>
      </c>
      <c r="R217" s="20">
        <f t="shared" si="13"/>
        <v>10</v>
      </c>
      <c r="S217" s="15">
        <f t="shared" si="14"/>
        <v>42375.230115740742</v>
      </c>
      <c r="T217" s="15">
        <f t="shared" si="15"/>
        <v>42417.999305555553</v>
      </c>
    </row>
    <row r="218" spans="1:20" ht="93.75" x14ac:dyDescent="0.3">
      <c r="A218" s="4">
        <v>216</v>
      </c>
      <c r="B218" s="5" t="s">
        <v>217</v>
      </c>
      <c r="C218" s="5" t="s">
        <v>4325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t="s">
        <v>8267</v>
      </c>
      <c r="O218" t="s">
        <v>8311</v>
      </c>
      <c r="P218" t="s">
        <v>8318</v>
      </c>
      <c r="Q218" s="8">
        <f t="shared" si="12"/>
        <v>0.55698440000000005</v>
      </c>
      <c r="R218" s="20">
        <f t="shared" si="13"/>
        <v>331.53833333333336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 s="4">
        <v>217</v>
      </c>
      <c r="B219" s="5" t="s">
        <v>218</v>
      </c>
      <c r="C219" s="5" t="s">
        <v>4326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t="s">
        <v>8267</v>
      </c>
      <c r="O219" t="s">
        <v>8311</v>
      </c>
      <c r="P219" t="s">
        <v>8318</v>
      </c>
      <c r="Q219" s="8">
        <f t="shared" si="12"/>
        <v>0.11942999999999999</v>
      </c>
      <c r="R219" s="20">
        <f t="shared" si="13"/>
        <v>314.28947368421052</v>
      </c>
      <c r="S219" s="15">
        <f t="shared" si="14"/>
        <v>41970.64061342593</v>
      </c>
      <c r="T219" s="15">
        <f t="shared" si="15"/>
        <v>42001.64061342593</v>
      </c>
    </row>
    <row r="220" spans="1:20" ht="93.75" x14ac:dyDescent="0.3">
      <c r="A220" s="4">
        <v>218</v>
      </c>
      <c r="B220" s="5" t="s">
        <v>219</v>
      </c>
      <c r="C220" s="5" t="s">
        <v>4327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t="s">
        <v>8267</v>
      </c>
      <c r="O220" t="s">
        <v>8311</v>
      </c>
      <c r="P220" t="s">
        <v>8318</v>
      </c>
      <c r="Q220" s="8">
        <f t="shared" si="12"/>
        <v>0.02</v>
      </c>
      <c r="R220" s="20">
        <f t="shared" si="13"/>
        <v>100</v>
      </c>
      <c r="S220" s="15">
        <f t="shared" si="14"/>
        <v>42079.628344907411</v>
      </c>
      <c r="T220" s="15">
        <f t="shared" si="15"/>
        <v>42139.628344907411</v>
      </c>
    </row>
    <row r="221" spans="1:20" ht="56.25" x14ac:dyDescent="0.3">
      <c r="A221" s="4">
        <v>219</v>
      </c>
      <c r="B221" s="5" t="s">
        <v>220</v>
      </c>
      <c r="C221" s="5" t="s">
        <v>4328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t="s">
        <v>8267</v>
      </c>
      <c r="O221" t="s">
        <v>8311</v>
      </c>
      <c r="P221" t="s">
        <v>8318</v>
      </c>
      <c r="Q221" s="8">
        <f t="shared" si="12"/>
        <v>0.17630000000000001</v>
      </c>
      <c r="R221" s="20">
        <f t="shared" si="13"/>
        <v>115.98684210526316</v>
      </c>
      <c r="S221" s="15">
        <f t="shared" si="14"/>
        <v>42429.326678240745</v>
      </c>
      <c r="T221" s="15">
        <f t="shared" si="15"/>
        <v>42461.290972222225</v>
      </c>
    </row>
    <row r="222" spans="1:20" ht="75" x14ac:dyDescent="0.3">
      <c r="A222" s="4">
        <v>220</v>
      </c>
      <c r="B222" s="5" t="s">
        <v>221</v>
      </c>
      <c r="C222" s="5" t="s">
        <v>4329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t="s">
        <v>8267</v>
      </c>
      <c r="O222" t="s">
        <v>8311</v>
      </c>
      <c r="P222" t="s">
        <v>8318</v>
      </c>
      <c r="Q222" s="8">
        <f t="shared" si="12"/>
        <v>7.1999999999999998E-3</v>
      </c>
      <c r="R222" s="20">
        <f t="shared" si="13"/>
        <v>120</v>
      </c>
      <c r="S222" s="15">
        <f t="shared" si="14"/>
        <v>42195.643865740742</v>
      </c>
      <c r="T222" s="15">
        <f t="shared" si="15"/>
        <v>42236.837499999994</v>
      </c>
    </row>
    <row r="223" spans="1:20" ht="37.5" x14ac:dyDescent="0.3">
      <c r="A223" s="4">
        <v>221</v>
      </c>
      <c r="B223" s="5" t="s">
        <v>222</v>
      </c>
      <c r="C223" s="5" t="s">
        <v>4330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t="s">
        <v>8267</v>
      </c>
      <c r="O223" t="s">
        <v>8311</v>
      </c>
      <c r="P223" t="s">
        <v>8318</v>
      </c>
      <c r="Q223" s="8">
        <f t="shared" si="12"/>
        <v>0</v>
      </c>
      <c r="R223" s="20" t="e">
        <f t="shared" si="13"/>
        <v>#DIV/0!</v>
      </c>
      <c r="S223" s="15">
        <f t="shared" si="14"/>
        <v>42031.837546296301</v>
      </c>
      <c r="T223" s="15">
        <f t="shared" si="15"/>
        <v>42091.79587962963</v>
      </c>
    </row>
    <row r="224" spans="1:20" ht="75" x14ac:dyDescent="0.3">
      <c r="A224" s="4">
        <v>222</v>
      </c>
      <c r="B224" s="5" t="s">
        <v>223</v>
      </c>
      <c r="C224" s="5" t="s">
        <v>4331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t="s">
        <v>8267</v>
      </c>
      <c r="O224" t="s">
        <v>8311</v>
      </c>
      <c r="P224" t="s">
        <v>8318</v>
      </c>
      <c r="Q224" s="8">
        <f t="shared" si="12"/>
        <v>0.13</v>
      </c>
      <c r="R224" s="20">
        <f t="shared" si="13"/>
        <v>65</v>
      </c>
      <c r="S224" s="15">
        <f t="shared" si="14"/>
        <v>42031.769884259258</v>
      </c>
      <c r="T224" s="15">
        <f t="shared" si="15"/>
        <v>42090.110416666663</v>
      </c>
    </row>
    <row r="225" spans="1:20" ht="93.75" x14ac:dyDescent="0.3">
      <c r="A225" s="4">
        <v>223</v>
      </c>
      <c r="B225" s="5" t="s">
        <v>224</v>
      </c>
      <c r="C225" s="5" t="s">
        <v>4332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t="s">
        <v>8267</v>
      </c>
      <c r="O225" t="s">
        <v>8311</v>
      </c>
      <c r="P225" t="s">
        <v>8318</v>
      </c>
      <c r="Q225" s="8">
        <f t="shared" si="12"/>
        <v>0</v>
      </c>
      <c r="R225" s="20" t="e">
        <f t="shared" si="13"/>
        <v>#DIV/0!</v>
      </c>
      <c r="S225" s="15">
        <f t="shared" si="14"/>
        <v>42482.048032407409</v>
      </c>
      <c r="T225" s="15">
        <f t="shared" si="15"/>
        <v>42512.045138888891</v>
      </c>
    </row>
    <row r="226" spans="1:20" ht="93.75" x14ac:dyDescent="0.3">
      <c r="A226" s="4">
        <v>224</v>
      </c>
      <c r="B226" s="5" t="s">
        <v>225</v>
      </c>
      <c r="C226" s="5" t="s">
        <v>4333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t="s">
        <v>8267</v>
      </c>
      <c r="O226" t="s">
        <v>8311</v>
      </c>
      <c r="P226" t="s">
        <v>8318</v>
      </c>
      <c r="Q226" s="8">
        <f t="shared" si="12"/>
        <v>0</v>
      </c>
      <c r="R226" s="20" t="e">
        <f t="shared" si="13"/>
        <v>#DIV/0!</v>
      </c>
      <c r="S226" s="15">
        <f t="shared" si="14"/>
        <v>42135.235254629632</v>
      </c>
      <c r="T226" s="15">
        <f t="shared" si="15"/>
        <v>42195.235254629632</v>
      </c>
    </row>
    <row r="227" spans="1:20" ht="75" x14ac:dyDescent="0.3">
      <c r="A227" s="4">
        <v>225</v>
      </c>
      <c r="B227" s="5" t="s">
        <v>226</v>
      </c>
      <c r="C227" s="5" t="s">
        <v>4334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t="s">
        <v>8267</v>
      </c>
      <c r="O227" t="s">
        <v>8311</v>
      </c>
      <c r="P227" t="s">
        <v>8318</v>
      </c>
      <c r="Q227" s="8">
        <f t="shared" si="12"/>
        <v>0</v>
      </c>
      <c r="R227" s="20" t="e">
        <f t="shared" si="13"/>
        <v>#DIV/0!</v>
      </c>
      <c r="S227" s="15">
        <f t="shared" si="14"/>
        <v>42438.961273148147</v>
      </c>
      <c r="T227" s="15">
        <f t="shared" si="15"/>
        <v>42468.919606481482</v>
      </c>
    </row>
    <row r="228" spans="1:20" ht="75" x14ac:dyDescent="0.3">
      <c r="A228" s="4">
        <v>226</v>
      </c>
      <c r="B228" s="5" t="s">
        <v>227</v>
      </c>
      <c r="C228" s="5" t="s">
        <v>4335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t="s">
        <v>8267</v>
      </c>
      <c r="O228" t="s">
        <v>8311</v>
      </c>
      <c r="P228" t="s">
        <v>8318</v>
      </c>
      <c r="Q228" s="8">
        <f t="shared" si="12"/>
        <v>8.6206896551724137E-3</v>
      </c>
      <c r="R228" s="20">
        <f t="shared" si="13"/>
        <v>125</v>
      </c>
      <c r="S228" s="15">
        <f t="shared" si="14"/>
        <v>42106.666018518517</v>
      </c>
      <c r="T228" s="15">
        <f t="shared" si="15"/>
        <v>42155.395138888889</v>
      </c>
    </row>
    <row r="229" spans="1:20" ht="75" x14ac:dyDescent="0.3">
      <c r="A229" s="4">
        <v>227</v>
      </c>
      <c r="B229" s="5" t="s">
        <v>228</v>
      </c>
      <c r="C229" s="5" t="s">
        <v>4336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t="s">
        <v>8267</v>
      </c>
      <c r="O229" t="s">
        <v>8311</v>
      </c>
      <c r="P229" t="s">
        <v>8318</v>
      </c>
      <c r="Q229" s="8">
        <f t="shared" si="12"/>
        <v>0</v>
      </c>
      <c r="R229" s="20" t="e">
        <f t="shared" si="13"/>
        <v>#DIV/0!</v>
      </c>
      <c r="S229" s="15">
        <f t="shared" si="14"/>
        <v>42164.893993055557</v>
      </c>
      <c r="T229" s="15">
        <f t="shared" si="15"/>
        <v>42194.893993055557</v>
      </c>
    </row>
    <row r="230" spans="1:20" ht="56.25" x14ac:dyDescent="0.3">
      <c r="A230" s="4">
        <v>228</v>
      </c>
      <c r="B230" s="5" t="s">
        <v>229</v>
      </c>
      <c r="C230" s="5" t="s">
        <v>4337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t="s">
        <v>8267</v>
      </c>
      <c r="O230" t="s">
        <v>8311</v>
      </c>
      <c r="P230" t="s">
        <v>8318</v>
      </c>
      <c r="Q230" s="8">
        <f t="shared" si="12"/>
        <v>0</v>
      </c>
      <c r="R230" s="20" t="e">
        <f t="shared" si="13"/>
        <v>#DIV/0!</v>
      </c>
      <c r="S230" s="15">
        <f t="shared" si="14"/>
        <v>42096.686400462961</v>
      </c>
      <c r="T230" s="15">
        <f t="shared" si="15"/>
        <v>42156.686400462961</v>
      </c>
    </row>
    <row r="231" spans="1:20" ht="93.75" x14ac:dyDescent="0.3">
      <c r="A231" s="4">
        <v>229</v>
      </c>
      <c r="B231" s="5" t="s">
        <v>230</v>
      </c>
      <c r="C231" s="5" t="s">
        <v>4338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t="s">
        <v>8267</v>
      </c>
      <c r="O231" t="s">
        <v>8311</v>
      </c>
      <c r="P231" t="s">
        <v>8318</v>
      </c>
      <c r="Q231" s="8">
        <f t="shared" si="12"/>
        <v>0</v>
      </c>
      <c r="R231" s="20" t="e">
        <f t="shared" si="13"/>
        <v>#DIV/0!</v>
      </c>
      <c r="S231" s="15">
        <f t="shared" si="14"/>
        <v>42383.933993055558</v>
      </c>
      <c r="T231" s="15">
        <f t="shared" si="15"/>
        <v>42413.933993055558</v>
      </c>
    </row>
    <row r="232" spans="1:20" ht="75" x14ac:dyDescent="0.3">
      <c r="A232" s="4">
        <v>230</v>
      </c>
      <c r="B232" s="5" t="s">
        <v>231</v>
      </c>
      <c r="C232" s="5" t="s">
        <v>4339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t="s">
        <v>8267</v>
      </c>
      <c r="O232" t="s">
        <v>8311</v>
      </c>
      <c r="P232" t="s">
        <v>8318</v>
      </c>
      <c r="Q232" s="8">
        <f t="shared" si="12"/>
        <v>4.0000000000000001E-3</v>
      </c>
      <c r="R232" s="20">
        <f t="shared" si="13"/>
        <v>30</v>
      </c>
      <c r="S232" s="15">
        <f t="shared" si="14"/>
        <v>42129.777210648142</v>
      </c>
      <c r="T232" s="15">
        <f t="shared" si="15"/>
        <v>42159.777210648142</v>
      </c>
    </row>
    <row r="233" spans="1:20" ht="75" x14ac:dyDescent="0.3">
      <c r="A233" s="4">
        <v>231</v>
      </c>
      <c r="B233" s="5" t="s">
        <v>232</v>
      </c>
      <c r="C233" s="5" t="s">
        <v>4340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t="s">
        <v>8267</v>
      </c>
      <c r="O233" t="s">
        <v>8311</v>
      </c>
      <c r="P233" t="s">
        <v>8318</v>
      </c>
      <c r="Q233" s="8">
        <f t="shared" si="12"/>
        <v>0</v>
      </c>
      <c r="R233" s="20" t="e">
        <f t="shared" si="13"/>
        <v>#DIV/0!</v>
      </c>
      <c r="S233" s="15">
        <f t="shared" si="14"/>
        <v>42341.958923611113</v>
      </c>
      <c r="T233" s="15">
        <f t="shared" si="15"/>
        <v>42371.958923611113</v>
      </c>
    </row>
    <row r="234" spans="1:20" ht="93.75" x14ac:dyDescent="0.3">
      <c r="A234" s="4">
        <v>232</v>
      </c>
      <c r="B234" s="5" t="s">
        <v>233</v>
      </c>
      <c r="C234" s="5" t="s">
        <v>4341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t="s">
        <v>8267</v>
      </c>
      <c r="O234" t="s">
        <v>8311</v>
      </c>
      <c r="P234" t="s">
        <v>8318</v>
      </c>
      <c r="Q234" s="8">
        <f t="shared" si="12"/>
        <v>2.75E-2</v>
      </c>
      <c r="R234" s="20">
        <f t="shared" si="13"/>
        <v>15.714285714285714</v>
      </c>
      <c r="S234" s="15">
        <f t="shared" si="14"/>
        <v>42032.82576388889</v>
      </c>
      <c r="T234" s="15">
        <f t="shared" si="15"/>
        <v>42062.82576388889</v>
      </c>
    </row>
    <row r="235" spans="1:20" ht="75" x14ac:dyDescent="0.3">
      <c r="A235" s="4">
        <v>233</v>
      </c>
      <c r="B235" s="5" t="s">
        <v>234</v>
      </c>
      <c r="C235" s="5" t="s">
        <v>4342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t="s">
        <v>8267</v>
      </c>
      <c r="O235" t="s">
        <v>8311</v>
      </c>
      <c r="P235" t="s">
        <v>8318</v>
      </c>
      <c r="Q235" s="8">
        <f t="shared" si="12"/>
        <v>0</v>
      </c>
      <c r="R235" s="20" t="e">
        <f t="shared" si="13"/>
        <v>#DIV/0!</v>
      </c>
      <c r="S235" s="15">
        <f t="shared" si="14"/>
        <v>42612.911712962959</v>
      </c>
      <c r="T235" s="15">
        <f t="shared" si="15"/>
        <v>42642.911712962959</v>
      </c>
    </row>
    <row r="236" spans="1:20" ht="93.75" x14ac:dyDescent="0.3">
      <c r="A236" s="4">
        <v>234</v>
      </c>
      <c r="B236" s="5" t="s">
        <v>235</v>
      </c>
      <c r="C236" s="5" t="s">
        <v>4343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t="s">
        <v>8267</v>
      </c>
      <c r="O236" t="s">
        <v>8311</v>
      </c>
      <c r="P236" t="s">
        <v>8318</v>
      </c>
      <c r="Q236" s="8">
        <f t="shared" si="12"/>
        <v>0.40100000000000002</v>
      </c>
      <c r="R236" s="20">
        <f t="shared" si="13"/>
        <v>80.2</v>
      </c>
      <c r="S236" s="15">
        <f t="shared" si="14"/>
        <v>42136.035405092596</v>
      </c>
      <c r="T236" s="15">
        <f t="shared" si="15"/>
        <v>42176.035405092596</v>
      </c>
    </row>
    <row r="237" spans="1:20" ht="56.25" x14ac:dyDescent="0.3">
      <c r="A237" s="4">
        <v>235</v>
      </c>
      <c r="B237" s="5" t="s">
        <v>236</v>
      </c>
      <c r="C237" s="5" t="s">
        <v>4344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t="s">
        <v>8267</v>
      </c>
      <c r="O237" t="s">
        <v>8311</v>
      </c>
      <c r="P237" t="s">
        <v>8318</v>
      </c>
      <c r="Q237" s="8">
        <f t="shared" si="12"/>
        <v>0</v>
      </c>
      <c r="R237" s="20" t="e">
        <f t="shared" si="13"/>
        <v>#DIV/0!</v>
      </c>
      <c r="S237" s="15">
        <f t="shared" si="14"/>
        <v>42164.908530092594</v>
      </c>
      <c r="T237" s="15">
        <f t="shared" si="15"/>
        <v>42194.908530092594</v>
      </c>
    </row>
    <row r="238" spans="1:20" ht="93.75" x14ac:dyDescent="0.3">
      <c r="A238" s="4">
        <v>236</v>
      </c>
      <c r="B238" s="5" t="s">
        <v>237</v>
      </c>
      <c r="C238" s="5" t="s">
        <v>4345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t="s">
        <v>8267</v>
      </c>
      <c r="O238" t="s">
        <v>8311</v>
      </c>
      <c r="P238" t="s">
        <v>8318</v>
      </c>
      <c r="Q238" s="8">
        <f t="shared" si="12"/>
        <v>0</v>
      </c>
      <c r="R238" s="20" t="e">
        <f t="shared" si="13"/>
        <v>#DIV/0!</v>
      </c>
      <c r="S238" s="15">
        <f t="shared" si="14"/>
        <v>42321.08447916666</v>
      </c>
      <c r="T238" s="15">
        <f t="shared" si="15"/>
        <v>42374</v>
      </c>
    </row>
    <row r="239" spans="1:20" ht="37.5" x14ac:dyDescent="0.3">
      <c r="A239" s="4">
        <v>237</v>
      </c>
      <c r="B239" s="5" t="s">
        <v>238</v>
      </c>
      <c r="C239" s="5" t="s">
        <v>4346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t="s">
        <v>8267</v>
      </c>
      <c r="O239" t="s">
        <v>8311</v>
      </c>
      <c r="P239" t="s">
        <v>8318</v>
      </c>
      <c r="Q239" s="8">
        <f t="shared" si="12"/>
        <v>3.3333333333333335E-3</v>
      </c>
      <c r="R239" s="20">
        <f t="shared" si="13"/>
        <v>50</v>
      </c>
      <c r="S239" s="15">
        <f t="shared" si="14"/>
        <v>42377.577187499999</v>
      </c>
      <c r="T239" s="15">
        <f t="shared" si="15"/>
        <v>42437.577187499999</v>
      </c>
    </row>
    <row r="240" spans="1:20" ht="75" x14ac:dyDescent="0.3">
      <c r="A240" s="4">
        <v>238</v>
      </c>
      <c r="B240" s="5" t="s">
        <v>239</v>
      </c>
      <c r="C240" s="5" t="s">
        <v>4347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t="s">
        <v>8267</v>
      </c>
      <c r="O240" t="s">
        <v>8311</v>
      </c>
      <c r="P240" t="s">
        <v>8318</v>
      </c>
      <c r="Q240" s="8">
        <f t="shared" si="12"/>
        <v>0</v>
      </c>
      <c r="R240" s="20" t="e">
        <f t="shared" si="13"/>
        <v>#DIV/0!</v>
      </c>
      <c r="S240" s="15">
        <f t="shared" si="14"/>
        <v>42713.962499999994</v>
      </c>
      <c r="T240" s="15">
        <f t="shared" si="15"/>
        <v>42734.375</v>
      </c>
    </row>
    <row r="241" spans="1:20" ht="75" x14ac:dyDescent="0.3">
      <c r="A241" s="4">
        <v>239</v>
      </c>
      <c r="B241" s="5" t="s">
        <v>240</v>
      </c>
      <c r="C241" s="5" t="s">
        <v>4348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t="s">
        <v>8267</v>
      </c>
      <c r="O241" t="s">
        <v>8311</v>
      </c>
      <c r="P241" t="s">
        <v>8318</v>
      </c>
      <c r="Q241" s="8">
        <f t="shared" si="12"/>
        <v>0.25</v>
      </c>
      <c r="R241" s="20">
        <f t="shared" si="13"/>
        <v>50</v>
      </c>
      <c r="S241" s="15">
        <f t="shared" si="14"/>
        <v>42297.110300925924</v>
      </c>
      <c r="T241" s="15">
        <f t="shared" si="15"/>
        <v>42316.5</v>
      </c>
    </row>
    <row r="242" spans="1:20" ht="93.75" x14ac:dyDescent="0.3">
      <c r="A242" s="4">
        <v>240</v>
      </c>
      <c r="B242" s="5" t="s">
        <v>241</v>
      </c>
      <c r="C242" s="5" t="s">
        <v>4349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t="s">
        <v>8268</v>
      </c>
      <c r="O242" t="s">
        <v>8311</v>
      </c>
      <c r="P242" t="s">
        <v>8319</v>
      </c>
      <c r="Q242" s="8">
        <f t="shared" si="12"/>
        <v>1.0763413333333334</v>
      </c>
      <c r="R242" s="20">
        <f t="shared" si="13"/>
        <v>117.84759124087591</v>
      </c>
      <c r="S242" s="15">
        <f t="shared" si="14"/>
        <v>41354.708460648151</v>
      </c>
      <c r="T242" s="15">
        <f t="shared" si="15"/>
        <v>41399.708460648151</v>
      </c>
    </row>
    <row r="243" spans="1:20" ht="75" x14ac:dyDescent="0.3">
      <c r="A243" s="4">
        <v>241</v>
      </c>
      <c r="B243" s="5" t="s">
        <v>242</v>
      </c>
      <c r="C243" s="5" t="s">
        <v>4350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t="s">
        <v>8268</v>
      </c>
      <c r="O243" t="s">
        <v>8311</v>
      </c>
      <c r="P243" t="s">
        <v>8319</v>
      </c>
      <c r="Q243" s="8">
        <f t="shared" si="12"/>
        <v>1.1263736263736264</v>
      </c>
      <c r="R243" s="20">
        <f t="shared" si="13"/>
        <v>109.04255319148936</v>
      </c>
      <c r="S243" s="15">
        <f t="shared" si="14"/>
        <v>41949.697962962964</v>
      </c>
      <c r="T243" s="15">
        <f t="shared" si="15"/>
        <v>41994.697962962964</v>
      </c>
    </row>
    <row r="244" spans="1:20" ht="75" x14ac:dyDescent="0.3">
      <c r="A244" s="4">
        <v>242</v>
      </c>
      <c r="B244" s="5" t="s">
        <v>243</v>
      </c>
      <c r="C244" s="5" t="s">
        <v>4351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t="s">
        <v>8268</v>
      </c>
      <c r="O244" t="s">
        <v>8311</v>
      </c>
      <c r="P244" t="s">
        <v>8319</v>
      </c>
      <c r="Q244" s="8">
        <f t="shared" si="12"/>
        <v>1.1346153846153846</v>
      </c>
      <c r="R244" s="20">
        <f t="shared" si="13"/>
        <v>73.019801980198025</v>
      </c>
      <c r="S244" s="15">
        <f t="shared" si="14"/>
        <v>40862.492939814816</v>
      </c>
      <c r="T244" s="15">
        <f t="shared" si="15"/>
        <v>40897.492939814816</v>
      </c>
    </row>
    <row r="245" spans="1:20" ht="75" x14ac:dyDescent="0.3">
      <c r="A245" s="4">
        <v>243</v>
      </c>
      <c r="B245" s="5" t="s">
        <v>244</v>
      </c>
      <c r="C245" s="5" t="s">
        <v>4352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t="s">
        <v>8268</v>
      </c>
      <c r="O245" t="s">
        <v>8311</v>
      </c>
      <c r="P245" t="s">
        <v>8319</v>
      </c>
      <c r="Q245" s="8">
        <f t="shared" si="12"/>
        <v>1.0259199999999999</v>
      </c>
      <c r="R245" s="20">
        <f t="shared" si="13"/>
        <v>78.195121951219505</v>
      </c>
      <c r="S245" s="15">
        <f t="shared" si="14"/>
        <v>41662.047500000001</v>
      </c>
      <c r="T245" s="15">
        <f t="shared" si="15"/>
        <v>41692.047500000001</v>
      </c>
    </row>
    <row r="246" spans="1:20" ht="93.75" x14ac:dyDescent="0.3">
      <c r="A246" s="4">
        <v>244</v>
      </c>
      <c r="B246" s="6">
        <v>39756</v>
      </c>
      <c r="C246" s="5" t="s">
        <v>4353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t="s">
        <v>8268</v>
      </c>
      <c r="O246" t="s">
        <v>8311</v>
      </c>
      <c r="P246" t="s">
        <v>8319</v>
      </c>
      <c r="Q246" s="8">
        <f t="shared" si="12"/>
        <v>1.1375714285714287</v>
      </c>
      <c r="R246" s="20">
        <f t="shared" si="13"/>
        <v>47.398809523809526</v>
      </c>
      <c r="S246" s="15">
        <f t="shared" si="14"/>
        <v>40213.323599537034</v>
      </c>
      <c r="T246" s="15">
        <f t="shared" si="15"/>
        <v>40253.29583333333</v>
      </c>
    </row>
    <row r="247" spans="1:20" ht="93.75" x14ac:dyDescent="0.3">
      <c r="A247" s="4">
        <v>245</v>
      </c>
      <c r="B247" s="5" t="s">
        <v>245</v>
      </c>
      <c r="C247" s="5" t="s">
        <v>4354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t="s">
        <v>8268</v>
      </c>
      <c r="O247" t="s">
        <v>8311</v>
      </c>
      <c r="P247" t="s">
        <v>8319</v>
      </c>
      <c r="Q247" s="8">
        <f t="shared" si="12"/>
        <v>1.0371999999999999</v>
      </c>
      <c r="R247" s="20">
        <f t="shared" si="13"/>
        <v>54.020833333333336</v>
      </c>
      <c r="S247" s="15">
        <f t="shared" si="14"/>
        <v>41107.053067129629</v>
      </c>
      <c r="T247" s="15">
        <f t="shared" si="15"/>
        <v>41137.053067129629</v>
      </c>
    </row>
    <row r="248" spans="1:20" ht="75" x14ac:dyDescent="0.3">
      <c r="A248" s="4">
        <v>246</v>
      </c>
      <c r="B248" s="5" t="s">
        <v>246</v>
      </c>
      <c r="C248" s="5" t="s">
        <v>4355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t="s">
        <v>8268</v>
      </c>
      <c r="O248" t="s">
        <v>8311</v>
      </c>
      <c r="P248" t="s">
        <v>8319</v>
      </c>
      <c r="Q248" s="8">
        <f t="shared" si="12"/>
        <v>3.0546000000000002</v>
      </c>
      <c r="R248" s="20">
        <f t="shared" si="13"/>
        <v>68.488789237668158</v>
      </c>
      <c r="S248" s="15">
        <f t="shared" si="14"/>
        <v>40480.363483796296</v>
      </c>
      <c r="T248" s="15">
        <f t="shared" si="15"/>
        <v>40530.405150462961</v>
      </c>
    </row>
    <row r="249" spans="1:20" ht="93.75" x14ac:dyDescent="0.3">
      <c r="A249" s="4">
        <v>247</v>
      </c>
      <c r="B249" s="5" t="s">
        <v>247</v>
      </c>
      <c r="C249" s="5" t="s">
        <v>4356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t="s">
        <v>8268</v>
      </c>
      <c r="O249" t="s">
        <v>8311</v>
      </c>
      <c r="P249" t="s">
        <v>8319</v>
      </c>
      <c r="Q249" s="8">
        <f t="shared" si="12"/>
        <v>1.341</v>
      </c>
      <c r="R249" s="20">
        <f t="shared" si="13"/>
        <v>108.14516129032258</v>
      </c>
      <c r="S249" s="15">
        <f t="shared" si="14"/>
        <v>40430.604328703703</v>
      </c>
      <c r="T249" s="15">
        <f t="shared" si="15"/>
        <v>40467.152083333334</v>
      </c>
    </row>
    <row r="250" spans="1:20" ht="93.75" x14ac:dyDescent="0.3">
      <c r="A250" s="4">
        <v>248</v>
      </c>
      <c r="B250" s="5" t="s">
        <v>248</v>
      </c>
      <c r="C250" s="5" t="s">
        <v>4357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t="s">
        <v>8268</v>
      </c>
      <c r="O250" t="s">
        <v>8311</v>
      </c>
      <c r="P250" t="s">
        <v>8319</v>
      </c>
      <c r="Q250" s="8">
        <f t="shared" si="12"/>
        <v>1.0133294117647058</v>
      </c>
      <c r="R250" s="20">
        <f t="shared" si="13"/>
        <v>589.95205479452056</v>
      </c>
      <c r="S250" s="15">
        <f t="shared" si="14"/>
        <v>40870.774409722224</v>
      </c>
      <c r="T250" s="15">
        <f t="shared" si="15"/>
        <v>40915.774409722224</v>
      </c>
    </row>
    <row r="251" spans="1:20" ht="93.75" x14ac:dyDescent="0.3">
      <c r="A251" s="4">
        <v>249</v>
      </c>
      <c r="B251" s="5" t="s">
        <v>249</v>
      </c>
      <c r="C251" s="5" t="s">
        <v>4358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t="s">
        <v>8268</v>
      </c>
      <c r="O251" t="s">
        <v>8311</v>
      </c>
      <c r="P251" t="s">
        <v>8319</v>
      </c>
      <c r="Q251" s="8">
        <f t="shared" si="12"/>
        <v>1.1292</v>
      </c>
      <c r="R251" s="20">
        <f t="shared" si="13"/>
        <v>48.051063829787232</v>
      </c>
      <c r="S251" s="15">
        <f t="shared" si="14"/>
        <v>40332.923842592594</v>
      </c>
      <c r="T251" s="15">
        <f t="shared" si="15"/>
        <v>40412.736111111109</v>
      </c>
    </row>
    <row r="252" spans="1:20" ht="75" x14ac:dyDescent="0.3">
      <c r="A252" s="4">
        <v>250</v>
      </c>
      <c r="B252" s="5" t="s">
        <v>250</v>
      </c>
      <c r="C252" s="5" t="s">
        <v>4359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t="s">
        <v>8268</v>
      </c>
      <c r="O252" t="s">
        <v>8311</v>
      </c>
      <c r="P252" t="s">
        <v>8319</v>
      </c>
      <c r="Q252" s="8">
        <f t="shared" si="12"/>
        <v>1.0558333333333334</v>
      </c>
      <c r="R252" s="20">
        <f t="shared" si="13"/>
        <v>72.482837528604122</v>
      </c>
      <c r="S252" s="15">
        <f t="shared" si="14"/>
        <v>41401.565868055557</v>
      </c>
      <c r="T252" s="15">
        <f t="shared" si="15"/>
        <v>41431.565868055557</v>
      </c>
    </row>
    <row r="253" spans="1:20" ht="75" x14ac:dyDescent="0.3">
      <c r="A253" s="4">
        <v>251</v>
      </c>
      <c r="B253" s="5" t="s">
        <v>251</v>
      </c>
      <c r="C253" s="5" t="s">
        <v>4360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t="s">
        <v>8268</v>
      </c>
      <c r="O253" t="s">
        <v>8311</v>
      </c>
      <c r="P253" t="s">
        <v>8319</v>
      </c>
      <c r="Q253" s="8">
        <f t="shared" si="12"/>
        <v>1.2557142857142858</v>
      </c>
      <c r="R253" s="20">
        <f t="shared" si="13"/>
        <v>57.077922077922075</v>
      </c>
      <c r="S253" s="15">
        <f t="shared" si="14"/>
        <v>41013.787569444445</v>
      </c>
      <c r="T253" s="15">
        <f t="shared" si="15"/>
        <v>41045.791666666664</v>
      </c>
    </row>
    <row r="254" spans="1:20" ht="75" x14ac:dyDescent="0.3">
      <c r="A254" s="4">
        <v>252</v>
      </c>
      <c r="B254" s="5" t="s">
        <v>252</v>
      </c>
      <c r="C254" s="5" t="s">
        <v>4361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t="s">
        <v>8268</v>
      </c>
      <c r="O254" t="s">
        <v>8311</v>
      </c>
      <c r="P254" t="s">
        <v>8319</v>
      </c>
      <c r="Q254" s="8">
        <f t="shared" si="12"/>
        <v>1.8455999999999999</v>
      </c>
      <c r="R254" s="20">
        <f t="shared" si="13"/>
        <v>85.444444444444443</v>
      </c>
      <c r="S254" s="15">
        <f t="shared" si="14"/>
        <v>40266.662708333337</v>
      </c>
      <c r="T254" s="15">
        <f t="shared" si="15"/>
        <v>40330.165972222225</v>
      </c>
    </row>
    <row r="255" spans="1:20" ht="93.75" x14ac:dyDescent="0.3">
      <c r="A255" s="4">
        <v>253</v>
      </c>
      <c r="B255" s="5" t="s">
        <v>253</v>
      </c>
      <c r="C255" s="5" t="s">
        <v>4362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t="s">
        <v>8268</v>
      </c>
      <c r="O255" t="s">
        <v>8311</v>
      </c>
      <c r="P255" t="s">
        <v>8319</v>
      </c>
      <c r="Q255" s="8">
        <f t="shared" si="12"/>
        <v>1.0073333333333334</v>
      </c>
      <c r="R255" s="20">
        <f t="shared" si="13"/>
        <v>215.85714285714286</v>
      </c>
      <c r="S255" s="15">
        <f t="shared" si="14"/>
        <v>40924.650868055556</v>
      </c>
      <c r="T255" s="15">
        <f t="shared" si="15"/>
        <v>40954.650868055556</v>
      </c>
    </row>
    <row r="256" spans="1:20" ht="75" x14ac:dyDescent="0.3">
      <c r="A256" s="4">
        <v>254</v>
      </c>
      <c r="B256" s="5" t="s">
        <v>254</v>
      </c>
      <c r="C256" s="5" t="s">
        <v>4363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t="s">
        <v>8268</v>
      </c>
      <c r="O256" t="s">
        <v>8311</v>
      </c>
      <c r="P256" t="s">
        <v>8319</v>
      </c>
      <c r="Q256" s="8">
        <f t="shared" si="12"/>
        <v>1.1694724999999999</v>
      </c>
      <c r="R256" s="20">
        <f t="shared" si="13"/>
        <v>89.38643312101911</v>
      </c>
      <c r="S256" s="15">
        <f t="shared" si="14"/>
        <v>42263.952662037031</v>
      </c>
      <c r="T256" s="15">
        <f t="shared" si="15"/>
        <v>42294.083333333328</v>
      </c>
    </row>
    <row r="257" spans="1:20" ht="37.5" x14ac:dyDescent="0.3">
      <c r="A257" s="4">
        <v>255</v>
      </c>
      <c r="B257" s="5" t="s">
        <v>255</v>
      </c>
      <c r="C257" s="5" t="s">
        <v>4364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t="s">
        <v>8268</v>
      </c>
      <c r="O257" t="s">
        <v>8311</v>
      </c>
      <c r="P257" t="s">
        <v>8319</v>
      </c>
      <c r="Q257" s="8">
        <f t="shared" si="12"/>
        <v>1.0673325</v>
      </c>
      <c r="R257" s="20">
        <f t="shared" si="13"/>
        <v>45.418404255319146</v>
      </c>
      <c r="S257" s="15">
        <f t="shared" si="14"/>
        <v>40588.526412037041</v>
      </c>
      <c r="T257" s="15">
        <f t="shared" si="15"/>
        <v>40618.48474537037</v>
      </c>
    </row>
    <row r="258" spans="1:20" ht="75" x14ac:dyDescent="0.3">
      <c r="A258" s="4">
        <v>256</v>
      </c>
      <c r="B258" s="5" t="s">
        <v>256</v>
      </c>
      <c r="C258" s="5" t="s">
        <v>4365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t="s">
        <v>8268</v>
      </c>
      <c r="O258" t="s">
        <v>8311</v>
      </c>
      <c r="P258" t="s">
        <v>8319</v>
      </c>
      <c r="Q258" s="8">
        <f t="shared" ref="Q258:Q321" si="16">E258/D258</f>
        <v>1.391</v>
      </c>
      <c r="R258" s="20">
        <f t="shared" ref="R258:R321" si="17">E258/L258</f>
        <v>65.756363636363631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93.75" x14ac:dyDescent="0.3">
      <c r="A259" s="4">
        <v>257</v>
      </c>
      <c r="B259" s="5" t="s">
        <v>257</v>
      </c>
      <c r="C259" s="5" t="s">
        <v>4366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t="s">
        <v>8268</v>
      </c>
      <c r="O259" t="s">
        <v>8311</v>
      </c>
      <c r="P259" t="s">
        <v>8319</v>
      </c>
      <c r="Q259" s="8">
        <f t="shared" si="16"/>
        <v>1.0672648571428571</v>
      </c>
      <c r="R259" s="20">
        <f t="shared" si="17"/>
        <v>66.70405357142856</v>
      </c>
      <c r="S259" s="15">
        <f t="shared" si="18"/>
        <v>42479.626875000002</v>
      </c>
      <c r="T259" s="15">
        <f t="shared" si="19"/>
        <v>42509.626875000002</v>
      </c>
    </row>
    <row r="260" spans="1:20" ht="75" x14ac:dyDescent="0.3">
      <c r="A260" s="4">
        <v>258</v>
      </c>
      <c r="B260" s="5" t="s">
        <v>258</v>
      </c>
      <c r="C260" s="5" t="s">
        <v>4367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t="s">
        <v>8268</v>
      </c>
      <c r="O260" t="s">
        <v>8311</v>
      </c>
      <c r="P260" t="s">
        <v>8319</v>
      </c>
      <c r="Q260" s="8">
        <f t="shared" si="16"/>
        <v>1.9114</v>
      </c>
      <c r="R260" s="20">
        <f t="shared" si="17"/>
        <v>83.345930232558146</v>
      </c>
      <c r="S260" s="15">
        <f t="shared" si="18"/>
        <v>40682.051689814813</v>
      </c>
      <c r="T260" s="15">
        <f t="shared" si="19"/>
        <v>40712.051689814813</v>
      </c>
    </row>
    <row r="261" spans="1:20" ht="93.75" x14ac:dyDescent="0.3">
      <c r="A261" s="4">
        <v>259</v>
      </c>
      <c r="B261" s="5" t="s">
        <v>259</v>
      </c>
      <c r="C261" s="5" t="s">
        <v>4368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t="s">
        <v>8268</v>
      </c>
      <c r="O261" t="s">
        <v>8311</v>
      </c>
      <c r="P261" t="s">
        <v>8319</v>
      </c>
      <c r="Q261" s="8">
        <f t="shared" si="16"/>
        <v>1.3193789333333332</v>
      </c>
      <c r="R261" s="20">
        <f t="shared" si="17"/>
        <v>105.04609341825902</v>
      </c>
      <c r="S261" s="15">
        <f t="shared" si="18"/>
        <v>42072.738067129627</v>
      </c>
      <c r="T261" s="15">
        <f t="shared" si="19"/>
        <v>42102.738067129627</v>
      </c>
    </row>
    <row r="262" spans="1:20" ht="56.25" x14ac:dyDescent="0.3">
      <c r="A262" s="4">
        <v>260</v>
      </c>
      <c r="B262" s="5" t="s">
        <v>260</v>
      </c>
      <c r="C262" s="5" t="s">
        <v>4369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t="s">
        <v>8268</v>
      </c>
      <c r="O262" t="s">
        <v>8311</v>
      </c>
      <c r="P262" t="s">
        <v>8319</v>
      </c>
      <c r="Q262" s="8">
        <f t="shared" si="16"/>
        <v>1.0640000000000001</v>
      </c>
      <c r="R262" s="20">
        <f t="shared" si="17"/>
        <v>120.90909090909091</v>
      </c>
      <c r="S262" s="15">
        <f t="shared" si="18"/>
        <v>40330.755543981482</v>
      </c>
      <c r="T262" s="15">
        <f t="shared" si="19"/>
        <v>40376.415972222225</v>
      </c>
    </row>
    <row r="263" spans="1:20" ht="56.25" x14ac:dyDescent="0.3">
      <c r="A263" s="4">
        <v>261</v>
      </c>
      <c r="B263" s="5" t="s">
        <v>261</v>
      </c>
      <c r="C263" s="5" t="s">
        <v>4370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t="s">
        <v>8268</v>
      </c>
      <c r="O263" t="s">
        <v>8311</v>
      </c>
      <c r="P263" t="s">
        <v>8319</v>
      </c>
      <c r="Q263" s="8">
        <f t="shared" si="16"/>
        <v>1.0740000000000001</v>
      </c>
      <c r="R263" s="20">
        <f t="shared" si="17"/>
        <v>97.63636363636364</v>
      </c>
      <c r="S263" s="15">
        <f t="shared" si="18"/>
        <v>41017.885462962964</v>
      </c>
      <c r="T263" s="15">
        <f t="shared" si="19"/>
        <v>41067.621527777781</v>
      </c>
    </row>
    <row r="264" spans="1:20" ht="56.25" x14ac:dyDescent="0.3">
      <c r="A264" s="4">
        <v>262</v>
      </c>
      <c r="B264" s="5" t="s">
        <v>262</v>
      </c>
      <c r="C264" s="5" t="s">
        <v>4371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t="s">
        <v>8268</v>
      </c>
      <c r="O264" t="s">
        <v>8311</v>
      </c>
      <c r="P264" t="s">
        <v>8319</v>
      </c>
      <c r="Q264" s="8">
        <f t="shared" si="16"/>
        <v>2.4</v>
      </c>
      <c r="R264" s="20">
        <f t="shared" si="17"/>
        <v>41.379310344827587</v>
      </c>
      <c r="S264" s="15">
        <f t="shared" si="18"/>
        <v>40555.24800925926</v>
      </c>
      <c r="T264" s="15">
        <f t="shared" si="19"/>
        <v>40600.24800925926</v>
      </c>
    </row>
    <row r="265" spans="1:20" ht="93.75" x14ac:dyDescent="0.3">
      <c r="A265" s="4">
        <v>263</v>
      </c>
      <c r="B265" s="5" t="s">
        <v>263</v>
      </c>
      <c r="C265" s="5" t="s">
        <v>4372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t="s">
        <v>8268</v>
      </c>
      <c r="O265" t="s">
        <v>8311</v>
      </c>
      <c r="P265" t="s">
        <v>8319</v>
      </c>
      <c r="Q265" s="8">
        <f t="shared" si="16"/>
        <v>1.1808107999999999</v>
      </c>
      <c r="R265" s="20">
        <f t="shared" si="17"/>
        <v>30.654485981308412</v>
      </c>
      <c r="S265" s="15">
        <f t="shared" si="18"/>
        <v>41149.954791666663</v>
      </c>
      <c r="T265" s="15">
        <f t="shared" si="19"/>
        <v>41179.954791666663</v>
      </c>
    </row>
    <row r="266" spans="1:20" ht="112.5" x14ac:dyDescent="0.3">
      <c r="A266" s="4">
        <v>264</v>
      </c>
      <c r="B266" s="5" t="s">
        <v>264</v>
      </c>
      <c r="C266" s="5" t="s">
        <v>4373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t="s">
        <v>8268</v>
      </c>
      <c r="O266" t="s">
        <v>8311</v>
      </c>
      <c r="P266" t="s">
        <v>8319</v>
      </c>
      <c r="Q266" s="8">
        <f t="shared" si="16"/>
        <v>1.1819999999999999</v>
      </c>
      <c r="R266" s="20">
        <f t="shared" si="17"/>
        <v>64.945054945054949</v>
      </c>
      <c r="S266" s="15">
        <f t="shared" si="18"/>
        <v>41010.620312500003</v>
      </c>
      <c r="T266" s="15">
        <f t="shared" si="19"/>
        <v>41040.620312500003</v>
      </c>
    </row>
    <row r="267" spans="1:20" ht="93.75" x14ac:dyDescent="0.3">
      <c r="A267" s="4">
        <v>265</v>
      </c>
      <c r="B267" s="5" t="s">
        <v>265</v>
      </c>
      <c r="C267" s="5" t="s">
        <v>4374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t="s">
        <v>8268</v>
      </c>
      <c r="O267" t="s">
        <v>8311</v>
      </c>
      <c r="P267" t="s">
        <v>8319</v>
      </c>
      <c r="Q267" s="8">
        <f t="shared" si="16"/>
        <v>1.111</v>
      </c>
      <c r="R267" s="20">
        <f t="shared" si="17"/>
        <v>95.775862068965523</v>
      </c>
      <c r="S267" s="15">
        <f t="shared" si="18"/>
        <v>40267.245717592588</v>
      </c>
      <c r="T267" s="15">
        <f t="shared" si="19"/>
        <v>40308.844444444447</v>
      </c>
    </row>
    <row r="268" spans="1:20" ht="93.75" x14ac:dyDescent="0.3">
      <c r="A268" s="4">
        <v>266</v>
      </c>
      <c r="B268" s="5" t="s">
        <v>266</v>
      </c>
      <c r="C268" s="5" t="s">
        <v>4375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t="s">
        <v>8268</v>
      </c>
      <c r="O268" t="s">
        <v>8311</v>
      </c>
      <c r="P268" t="s">
        <v>8319</v>
      </c>
      <c r="Q268" s="8">
        <f t="shared" si="16"/>
        <v>1.4550000000000001</v>
      </c>
      <c r="R268" s="20">
        <f t="shared" si="17"/>
        <v>40.416666666666664</v>
      </c>
      <c r="S268" s="15">
        <f t="shared" si="18"/>
        <v>40205.174849537041</v>
      </c>
      <c r="T268" s="15">
        <f t="shared" si="19"/>
        <v>40291.160416666666</v>
      </c>
    </row>
    <row r="269" spans="1:20" ht="75" x14ac:dyDescent="0.3">
      <c r="A269" s="4">
        <v>267</v>
      </c>
      <c r="B269" s="5" t="s">
        <v>267</v>
      </c>
      <c r="C269" s="5" t="s">
        <v>4376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t="s">
        <v>8268</v>
      </c>
      <c r="O269" t="s">
        <v>8311</v>
      </c>
      <c r="P269" t="s">
        <v>8319</v>
      </c>
      <c r="Q269" s="8">
        <f t="shared" si="16"/>
        <v>1.3162883248730965</v>
      </c>
      <c r="R269" s="20">
        <f t="shared" si="17"/>
        <v>78.578424242424248</v>
      </c>
      <c r="S269" s="15">
        <f t="shared" si="18"/>
        <v>41785.452534722222</v>
      </c>
      <c r="T269" s="15">
        <f t="shared" si="19"/>
        <v>41815.452534722222</v>
      </c>
    </row>
    <row r="270" spans="1:20" ht="93.75" x14ac:dyDescent="0.3">
      <c r="A270" s="4">
        <v>268</v>
      </c>
      <c r="B270" s="5" t="s">
        <v>268</v>
      </c>
      <c r="C270" s="5" t="s">
        <v>4377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t="s">
        <v>8268</v>
      </c>
      <c r="O270" t="s">
        <v>8311</v>
      </c>
      <c r="P270" t="s">
        <v>8319</v>
      </c>
      <c r="Q270" s="8">
        <f t="shared" si="16"/>
        <v>1.1140000000000001</v>
      </c>
      <c r="R270" s="20">
        <f t="shared" si="17"/>
        <v>50.18018018018018</v>
      </c>
      <c r="S270" s="15">
        <f t="shared" si="18"/>
        <v>40809.15252314815</v>
      </c>
      <c r="T270" s="15">
        <f t="shared" si="19"/>
        <v>40854.194189814814</v>
      </c>
    </row>
    <row r="271" spans="1:20" ht="75" x14ac:dyDescent="0.3">
      <c r="A271" s="4">
        <v>269</v>
      </c>
      <c r="B271" s="5" t="s">
        <v>269</v>
      </c>
      <c r="C271" s="5" t="s">
        <v>4378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t="s">
        <v>8268</v>
      </c>
      <c r="O271" t="s">
        <v>8311</v>
      </c>
      <c r="P271" t="s">
        <v>8319</v>
      </c>
      <c r="Q271" s="8">
        <f t="shared" si="16"/>
        <v>1.4723377</v>
      </c>
      <c r="R271" s="20">
        <f t="shared" si="17"/>
        <v>92.251735588972423</v>
      </c>
      <c r="S271" s="15">
        <f t="shared" si="18"/>
        <v>42758.197013888886</v>
      </c>
      <c r="T271" s="15">
        <f t="shared" si="19"/>
        <v>42788.197013888886</v>
      </c>
    </row>
    <row r="272" spans="1:20" ht="75" x14ac:dyDescent="0.3">
      <c r="A272" s="4">
        <v>270</v>
      </c>
      <c r="B272" s="5" t="s">
        <v>270</v>
      </c>
      <c r="C272" s="5" t="s">
        <v>4379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t="s">
        <v>8268</v>
      </c>
      <c r="O272" t="s">
        <v>8311</v>
      </c>
      <c r="P272" t="s">
        <v>8319</v>
      </c>
      <c r="Q272" s="8">
        <f t="shared" si="16"/>
        <v>1.5260869565217392</v>
      </c>
      <c r="R272" s="20">
        <f t="shared" si="17"/>
        <v>57.540983606557376</v>
      </c>
      <c r="S272" s="15">
        <f t="shared" si="18"/>
        <v>40637.866550925923</v>
      </c>
      <c r="T272" s="15">
        <f t="shared" si="19"/>
        <v>40688.166666666664</v>
      </c>
    </row>
    <row r="273" spans="1:20" ht="93.75" x14ac:dyDescent="0.3">
      <c r="A273" s="4">
        <v>271</v>
      </c>
      <c r="B273" s="5" t="s">
        <v>271</v>
      </c>
      <c r="C273" s="5" t="s">
        <v>4380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t="s">
        <v>8268</v>
      </c>
      <c r="O273" t="s">
        <v>8311</v>
      </c>
      <c r="P273" t="s">
        <v>8319</v>
      </c>
      <c r="Q273" s="8">
        <f t="shared" si="16"/>
        <v>1.0468</v>
      </c>
      <c r="R273" s="20">
        <f t="shared" si="17"/>
        <v>109.42160278745645</v>
      </c>
      <c r="S273" s="15">
        <f t="shared" si="18"/>
        <v>41612.10024305556</v>
      </c>
      <c r="T273" s="15">
        <f t="shared" si="19"/>
        <v>41641.333333333336</v>
      </c>
    </row>
    <row r="274" spans="1:20" ht="93.75" x14ac:dyDescent="0.3">
      <c r="A274" s="4">
        <v>272</v>
      </c>
      <c r="B274" s="5" t="s">
        <v>272</v>
      </c>
      <c r="C274" s="5" t="s">
        <v>4381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t="s">
        <v>8268</v>
      </c>
      <c r="O274" t="s">
        <v>8311</v>
      </c>
      <c r="P274" t="s">
        <v>8319</v>
      </c>
      <c r="Q274" s="8">
        <f t="shared" si="16"/>
        <v>1.7743366666666667</v>
      </c>
      <c r="R274" s="20">
        <f t="shared" si="17"/>
        <v>81.892461538461546</v>
      </c>
      <c r="S274" s="15">
        <f t="shared" si="18"/>
        <v>40235.900358796294</v>
      </c>
      <c r="T274" s="15">
        <f t="shared" si="19"/>
        <v>40296.78402777778</v>
      </c>
    </row>
    <row r="275" spans="1:20" ht="93.75" x14ac:dyDescent="0.3">
      <c r="A275" s="4">
        <v>273</v>
      </c>
      <c r="B275" s="5" t="s">
        <v>273</v>
      </c>
      <c r="C275" s="5" t="s">
        <v>4382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t="s">
        <v>8268</v>
      </c>
      <c r="O275" t="s">
        <v>8311</v>
      </c>
      <c r="P275" t="s">
        <v>8319</v>
      </c>
      <c r="Q275" s="8">
        <f t="shared" si="16"/>
        <v>1.077758</v>
      </c>
      <c r="R275" s="20">
        <f t="shared" si="17"/>
        <v>45.667711864406776</v>
      </c>
      <c r="S275" s="15">
        <f t="shared" si="18"/>
        <v>40697.498449074075</v>
      </c>
      <c r="T275" s="15">
        <f t="shared" si="19"/>
        <v>40727.498449074075</v>
      </c>
    </row>
    <row r="276" spans="1:20" ht="75" x14ac:dyDescent="0.3">
      <c r="A276" s="4">
        <v>274</v>
      </c>
      <c r="B276" s="5" t="s">
        <v>274</v>
      </c>
      <c r="C276" s="5" t="s">
        <v>4383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t="s">
        <v>8268</v>
      </c>
      <c r="O276" t="s">
        <v>8311</v>
      </c>
      <c r="P276" t="s">
        <v>8319</v>
      </c>
      <c r="Q276" s="8">
        <f t="shared" si="16"/>
        <v>1.56</v>
      </c>
      <c r="R276" s="20">
        <f t="shared" si="17"/>
        <v>55.221238938053098</v>
      </c>
      <c r="S276" s="15">
        <f t="shared" si="18"/>
        <v>40969.912372685183</v>
      </c>
      <c r="T276" s="15">
        <f t="shared" si="19"/>
        <v>41004.290972222225</v>
      </c>
    </row>
    <row r="277" spans="1:20" ht="75" x14ac:dyDescent="0.3">
      <c r="A277" s="4">
        <v>275</v>
      </c>
      <c r="B277" s="5" t="s">
        <v>275</v>
      </c>
      <c r="C277" s="5" t="s">
        <v>4384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t="s">
        <v>8268</v>
      </c>
      <c r="O277" t="s">
        <v>8311</v>
      </c>
      <c r="P277" t="s">
        <v>8319</v>
      </c>
      <c r="Q277" s="8">
        <f t="shared" si="16"/>
        <v>1.08395</v>
      </c>
      <c r="R277" s="20">
        <f t="shared" si="17"/>
        <v>65.298192771084331</v>
      </c>
      <c r="S277" s="15">
        <f t="shared" si="18"/>
        <v>41193.032013888893</v>
      </c>
      <c r="T277" s="15">
        <f t="shared" si="19"/>
        <v>41223.073680555557</v>
      </c>
    </row>
    <row r="278" spans="1:20" ht="93.75" x14ac:dyDescent="0.3">
      <c r="A278" s="4">
        <v>276</v>
      </c>
      <c r="B278" s="5" t="s">
        <v>276</v>
      </c>
      <c r="C278" s="5" t="s">
        <v>4385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t="s">
        <v>8268</v>
      </c>
      <c r="O278" t="s">
        <v>8311</v>
      </c>
      <c r="P278" t="s">
        <v>8319</v>
      </c>
      <c r="Q278" s="8">
        <f t="shared" si="16"/>
        <v>1.476</v>
      </c>
      <c r="R278" s="20">
        <f t="shared" si="17"/>
        <v>95.225806451612897</v>
      </c>
      <c r="S278" s="15">
        <f t="shared" si="18"/>
        <v>40967.081874999996</v>
      </c>
      <c r="T278" s="15">
        <f t="shared" si="19"/>
        <v>41027.040208333332</v>
      </c>
    </row>
    <row r="279" spans="1:20" ht="75" x14ac:dyDescent="0.3">
      <c r="A279" s="4">
        <v>277</v>
      </c>
      <c r="B279" s="5" t="s">
        <v>277</v>
      </c>
      <c r="C279" s="5" t="s">
        <v>4386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t="s">
        <v>8268</v>
      </c>
      <c r="O279" t="s">
        <v>8311</v>
      </c>
      <c r="P279" t="s">
        <v>8319</v>
      </c>
      <c r="Q279" s="8">
        <f t="shared" si="16"/>
        <v>1.1038153846153846</v>
      </c>
      <c r="R279" s="20">
        <f t="shared" si="17"/>
        <v>75.444794952681391</v>
      </c>
      <c r="S279" s="15">
        <f t="shared" si="18"/>
        <v>42117.891423611116</v>
      </c>
      <c r="T279" s="15">
        <f t="shared" si="19"/>
        <v>42147.891423611116</v>
      </c>
    </row>
    <row r="280" spans="1:20" ht="56.25" x14ac:dyDescent="0.3">
      <c r="A280" s="4">
        <v>278</v>
      </c>
      <c r="B280" s="5" t="s">
        <v>278</v>
      </c>
      <c r="C280" s="5" t="s">
        <v>4387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t="s">
        <v>8268</v>
      </c>
      <c r="O280" t="s">
        <v>8311</v>
      </c>
      <c r="P280" t="s">
        <v>8319</v>
      </c>
      <c r="Q280" s="8">
        <f t="shared" si="16"/>
        <v>1.5034814814814814</v>
      </c>
      <c r="R280" s="20">
        <f t="shared" si="17"/>
        <v>97.816867469879512</v>
      </c>
      <c r="S280" s="15">
        <f t="shared" si="18"/>
        <v>41164.040960648148</v>
      </c>
      <c r="T280" s="15">
        <f t="shared" si="19"/>
        <v>41194.040960648148</v>
      </c>
    </row>
    <row r="281" spans="1:20" ht="93.75" x14ac:dyDescent="0.3">
      <c r="A281" s="4">
        <v>279</v>
      </c>
      <c r="B281" s="5" t="s">
        <v>279</v>
      </c>
      <c r="C281" s="5" t="s">
        <v>4388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t="s">
        <v>8268</v>
      </c>
      <c r="O281" t="s">
        <v>8311</v>
      </c>
      <c r="P281" t="s">
        <v>8319</v>
      </c>
      <c r="Q281" s="8">
        <f t="shared" si="16"/>
        <v>1.5731829411764706</v>
      </c>
      <c r="R281" s="20">
        <f t="shared" si="17"/>
        <v>87.685606557377056</v>
      </c>
      <c r="S281" s="15">
        <f t="shared" si="18"/>
        <v>42759.244166666671</v>
      </c>
      <c r="T281" s="15">
        <f t="shared" si="19"/>
        <v>42793.084027777775</v>
      </c>
    </row>
    <row r="282" spans="1:20" ht="93.75" x14ac:dyDescent="0.3">
      <c r="A282" s="4">
        <v>280</v>
      </c>
      <c r="B282" s="5" t="s">
        <v>280</v>
      </c>
      <c r="C282" s="5" t="s">
        <v>4389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t="s">
        <v>8268</v>
      </c>
      <c r="O282" t="s">
        <v>8311</v>
      </c>
      <c r="P282" t="s">
        <v>8319</v>
      </c>
      <c r="Q282" s="8">
        <f t="shared" si="16"/>
        <v>1.5614399999999999</v>
      </c>
      <c r="R282" s="20">
        <f t="shared" si="17"/>
        <v>54.748948106591868</v>
      </c>
      <c r="S282" s="15">
        <f t="shared" si="18"/>
        <v>41744.590682870366</v>
      </c>
      <c r="T282" s="15">
        <f t="shared" si="19"/>
        <v>41789.590682870366</v>
      </c>
    </row>
    <row r="283" spans="1:20" ht="75" x14ac:dyDescent="0.3">
      <c r="A283" s="4">
        <v>281</v>
      </c>
      <c r="B283" s="5" t="s">
        <v>281</v>
      </c>
      <c r="C283" s="5" t="s">
        <v>4390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t="s">
        <v>8268</v>
      </c>
      <c r="O283" t="s">
        <v>8311</v>
      </c>
      <c r="P283" t="s">
        <v>8319</v>
      </c>
      <c r="Q283" s="8">
        <f t="shared" si="16"/>
        <v>1.2058763636363636</v>
      </c>
      <c r="R283" s="20">
        <f t="shared" si="17"/>
        <v>83.953417721518989</v>
      </c>
      <c r="S283" s="15">
        <f t="shared" si="18"/>
        <v>39950.163344907407</v>
      </c>
      <c r="T283" s="15">
        <f t="shared" si="19"/>
        <v>40035.80972222222</v>
      </c>
    </row>
    <row r="284" spans="1:20" ht="75" x14ac:dyDescent="0.3">
      <c r="A284" s="4">
        <v>282</v>
      </c>
      <c r="B284" s="5" t="s">
        <v>282</v>
      </c>
      <c r="C284" s="5" t="s">
        <v>4391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t="s">
        <v>8268</v>
      </c>
      <c r="O284" t="s">
        <v>8311</v>
      </c>
      <c r="P284" t="s">
        <v>8319</v>
      </c>
      <c r="Q284" s="8">
        <f t="shared" si="16"/>
        <v>1.0118888888888888</v>
      </c>
      <c r="R284" s="20">
        <f t="shared" si="17"/>
        <v>254.38547486033519</v>
      </c>
      <c r="S284" s="15">
        <f t="shared" si="18"/>
        <v>40194.920046296298</v>
      </c>
      <c r="T284" s="15">
        <f t="shared" si="19"/>
        <v>40231.916666666664</v>
      </c>
    </row>
    <row r="285" spans="1:20" ht="37.5" x14ac:dyDescent="0.3">
      <c r="A285" s="4">
        <v>283</v>
      </c>
      <c r="B285" s="5" t="s">
        <v>283</v>
      </c>
      <c r="C285" s="5" t="s">
        <v>4392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t="s">
        <v>8268</v>
      </c>
      <c r="O285" t="s">
        <v>8311</v>
      </c>
      <c r="P285" t="s">
        <v>8319</v>
      </c>
      <c r="Q285" s="8">
        <f t="shared" si="16"/>
        <v>1.142725</v>
      </c>
      <c r="R285" s="20">
        <f t="shared" si="17"/>
        <v>101.8269801980198</v>
      </c>
      <c r="S285" s="15">
        <f t="shared" si="18"/>
        <v>40675.71</v>
      </c>
      <c r="T285" s="15">
        <f t="shared" si="19"/>
        <v>40695.207638888889</v>
      </c>
    </row>
    <row r="286" spans="1:20" ht="75" x14ac:dyDescent="0.3">
      <c r="A286" s="4">
        <v>284</v>
      </c>
      <c r="B286" s="5" t="s">
        <v>284</v>
      </c>
      <c r="C286" s="5" t="s">
        <v>4393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t="s">
        <v>8268</v>
      </c>
      <c r="O286" t="s">
        <v>8311</v>
      </c>
      <c r="P286" t="s">
        <v>8319</v>
      </c>
      <c r="Q286" s="8">
        <f t="shared" si="16"/>
        <v>1.0462615</v>
      </c>
      <c r="R286" s="20">
        <f t="shared" si="17"/>
        <v>55.066394736842106</v>
      </c>
      <c r="S286" s="15">
        <f t="shared" si="18"/>
        <v>40904.738194444442</v>
      </c>
      <c r="T286" s="15">
        <f t="shared" si="19"/>
        <v>40929.738194444442</v>
      </c>
    </row>
    <row r="287" spans="1:20" ht="75" x14ac:dyDescent="0.3">
      <c r="A287" s="4">
        <v>285</v>
      </c>
      <c r="B287" s="5" t="s">
        <v>285</v>
      </c>
      <c r="C287" s="5" t="s">
        <v>4394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t="s">
        <v>8268</v>
      </c>
      <c r="O287" t="s">
        <v>8311</v>
      </c>
      <c r="P287" t="s">
        <v>8319</v>
      </c>
      <c r="Q287" s="8">
        <f t="shared" si="16"/>
        <v>2.2882507142857142</v>
      </c>
      <c r="R287" s="20">
        <f t="shared" si="17"/>
        <v>56.901438721136763</v>
      </c>
      <c r="S287" s="15">
        <f t="shared" si="18"/>
        <v>41506.756111111114</v>
      </c>
      <c r="T287" s="15">
        <f t="shared" si="19"/>
        <v>41536.756111111114</v>
      </c>
    </row>
    <row r="288" spans="1:20" ht="75" x14ac:dyDescent="0.3">
      <c r="A288" s="4">
        <v>286</v>
      </c>
      <c r="B288" s="5" t="s">
        <v>286</v>
      </c>
      <c r="C288" s="5" t="s">
        <v>4395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t="s">
        <v>8268</v>
      </c>
      <c r="O288" t="s">
        <v>8311</v>
      </c>
      <c r="P288" t="s">
        <v>8319</v>
      </c>
      <c r="Q288" s="8">
        <f t="shared" si="16"/>
        <v>1.0915333333333332</v>
      </c>
      <c r="R288" s="20">
        <f t="shared" si="17"/>
        <v>121.28148148148148</v>
      </c>
      <c r="S288" s="15">
        <f t="shared" si="18"/>
        <v>41313.816249999996</v>
      </c>
      <c r="T288" s="15">
        <f t="shared" si="19"/>
        <v>41358.774583333332</v>
      </c>
    </row>
    <row r="289" spans="1:20" ht="56.25" x14ac:dyDescent="0.3">
      <c r="A289" s="4">
        <v>287</v>
      </c>
      <c r="B289" s="5" t="s">
        <v>287</v>
      </c>
      <c r="C289" s="5" t="s">
        <v>4396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t="s">
        <v>8268</v>
      </c>
      <c r="O289" t="s">
        <v>8311</v>
      </c>
      <c r="P289" t="s">
        <v>8319</v>
      </c>
      <c r="Q289" s="8">
        <f t="shared" si="16"/>
        <v>1.7629999999999999</v>
      </c>
      <c r="R289" s="20">
        <f t="shared" si="17"/>
        <v>91.189655172413794</v>
      </c>
      <c r="S289" s="15">
        <f t="shared" si="18"/>
        <v>41184.277986111112</v>
      </c>
      <c r="T289" s="15">
        <f t="shared" si="19"/>
        <v>41215.166666666664</v>
      </c>
    </row>
    <row r="290" spans="1:20" ht="93.75" x14ac:dyDescent="0.3">
      <c r="A290" s="4">
        <v>288</v>
      </c>
      <c r="B290" s="5" t="s">
        <v>288</v>
      </c>
      <c r="C290" s="5" t="s">
        <v>4397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t="s">
        <v>8268</v>
      </c>
      <c r="O290" t="s">
        <v>8311</v>
      </c>
      <c r="P290" t="s">
        <v>8319</v>
      </c>
      <c r="Q290" s="8">
        <f t="shared" si="16"/>
        <v>1.0321061999999999</v>
      </c>
      <c r="R290" s="20">
        <f t="shared" si="17"/>
        <v>115.44812080536913</v>
      </c>
      <c r="S290" s="15">
        <f t="shared" si="18"/>
        <v>41051.168900462959</v>
      </c>
      <c r="T290" s="15">
        <f t="shared" si="19"/>
        <v>41086.168900462959</v>
      </c>
    </row>
    <row r="291" spans="1:20" ht="75" x14ac:dyDescent="0.3">
      <c r="A291" s="4">
        <v>289</v>
      </c>
      <c r="B291" s="5" t="s">
        <v>289</v>
      </c>
      <c r="C291" s="5" t="s">
        <v>4398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t="s">
        <v>8268</v>
      </c>
      <c r="O291" t="s">
        <v>8311</v>
      </c>
      <c r="P291" t="s">
        <v>8319</v>
      </c>
      <c r="Q291" s="8">
        <f t="shared" si="16"/>
        <v>1.0482</v>
      </c>
      <c r="R291" s="20">
        <f t="shared" si="17"/>
        <v>67.771551724137936</v>
      </c>
      <c r="S291" s="15">
        <f t="shared" si="18"/>
        <v>41550.456412037034</v>
      </c>
      <c r="T291" s="15">
        <f t="shared" si="19"/>
        <v>41580.456412037034</v>
      </c>
    </row>
    <row r="292" spans="1:20" ht="75" x14ac:dyDescent="0.3">
      <c r="A292" s="4">
        <v>290</v>
      </c>
      <c r="B292" s="5" t="s">
        <v>290</v>
      </c>
      <c r="C292" s="5" t="s">
        <v>4399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t="s">
        <v>8268</v>
      </c>
      <c r="O292" t="s">
        <v>8311</v>
      </c>
      <c r="P292" t="s">
        <v>8319</v>
      </c>
      <c r="Q292" s="8">
        <f t="shared" si="16"/>
        <v>1.0668444444444445</v>
      </c>
      <c r="R292" s="20">
        <f t="shared" si="17"/>
        <v>28.576190476190476</v>
      </c>
      <c r="S292" s="15">
        <f t="shared" si="18"/>
        <v>40526.36917824074</v>
      </c>
      <c r="T292" s="15">
        <f t="shared" si="19"/>
        <v>40576.332638888889</v>
      </c>
    </row>
    <row r="293" spans="1:20" ht="75" x14ac:dyDescent="0.3">
      <c r="A293" s="4">
        <v>291</v>
      </c>
      <c r="B293" s="5" t="s">
        <v>291</v>
      </c>
      <c r="C293" s="5" t="s">
        <v>4400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t="s">
        <v>8268</v>
      </c>
      <c r="O293" t="s">
        <v>8311</v>
      </c>
      <c r="P293" t="s">
        <v>8319</v>
      </c>
      <c r="Q293" s="8">
        <f t="shared" si="16"/>
        <v>1.2001999999999999</v>
      </c>
      <c r="R293" s="20">
        <f t="shared" si="17"/>
        <v>46.8828125</v>
      </c>
      <c r="S293" s="15">
        <f t="shared" si="18"/>
        <v>41376.769050925926</v>
      </c>
      <c r="T293" s="15">
        <f t="shared" si="19"/>
        <v>41395.000694444447</v>
      </c>
    </row>
    <row r="294" spans="1:20" ht="93.75" x14ac:dyDescent="0.3">
      <c r="A294" s="4">
        <v>292</v>
      </c>
      <c r="B294" s="5" t="s">
        <v>292</v>
      </c>
      <c r="C294" s="5" t="s">
        <v>4401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t="s">
        <v>8268</v>
      </c>
      <c r="O294" t="s">
        <v>8311</v>
      </c>
      <c r="P294" t="s">
        <v>8319</v>
      </c>
      <c r="Q294" s="8">
        <f t="shared" si="16"/>
        <v>1.0150693333333334</v>
      </c>
      <c r="R294" s="20">
        <f t="shared" si="17"/>
        <v>154.42231237322514</v>
      </c>
      <c r="S294" s="15">
        <f t="shared" si="18"/>
        <v>40812.803229166668</v>
      </c>
      <c r="T294" s="15">
        <f t="shared" si="19"/>
        <v>40845.165972222225</v>
      </c>
    </row>
    <row r="295" spans="1:20" ht="75" x14ac:dyDescent="0.3">
      <c r="A295" s="4">
        <v>293</v>
      </c>
      <c r="B295" s="5" t="s">
        <v>293</v>
      </c>
      <c r="C295" s="5" t="s">
        <v>4402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t="s">
        <v>8268</v>
      </c>
      <c r="O295" t="s">
        <v>8311</v>
      </c>
      <c r="P295" t="s">
        <v>8319</v>
      </c>
      <c r="Q295" s="8">
        <f t="shared" si="16"/>
        <v>1.0138461538461538</v>
      </c>
      <c r="R295" s="20">
        <f t="shared" si="17"/>
        <v>201.22137404580153</v>
      </c>
      <c r="S295" s="15">
        <f t="shared" si="18"/>
        <v>41719.667986111112</v>
      </c>
      <c r="T295" s="15">
        <f t="shared" si="19"/>
        <v>41749.667986111112</v>
      </c>
    </row>
    <row r="296" spans="1:20" ht="112.5" x14ac:dyDescent="0.3">
      <c r="A296" s="4">
        <v>294</v>
      </c>
      <c r="B296" s="5" t="s">
        <v>294</v>
      </c>
      <c r="C296" s="5" t="s">
        <v>4403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t="s">
        <v>8268</v>
      </c>
      <c r="O296" t="s">
        <v>8311</v>
      </c>
      <c r="P296" t="s">
        <v>8319</v>
      </c>
      <c r="Q296" s="8">
        <f t="shared" si="16"/>
        <v>1</v>
      </c>
      <c r="R296" s="20">
        <f t="shared" si="17"/>
        <v>100</v>
      </c>
      <c r="S296" s="15">
        <f t="shared" si="18"/>
        <v>40343.084421296298</v>
      </c>
      <c r="T296" s="15">
        <f t="shared" si="19"/>
        <v>40378.666666666664</v>
      </c>
    </row>
    <row r="297" spans="1:20" ht="93.75" x14ac:dyDescent="0.3">
      <c r="A297" s="4">
        <v>295</v>
      </c>
      <c r="B297" s="5" t="s">
        <v>295</v>
      </c>
      <c r="C297" s="5" t="s">
        <v>4404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t="s">
        <v>8268</v>
      </c>
      <c r="O297" t="s">
        <v>8311</v>
      </c>
      <c r="P297" t="s">
        <v>8319</v>
      </c>
      <c r="Q297" s="8">
        <f t="shared" si="16"/>
        <v>1.3310911999999999</v>
      </c>
      <c r="R297" s="20">
        <f t="shared" si="17"/>
        <v>100.08204511278196</v>
      </c>
      <c r="S297" s="15">
        <f t="shared" si="18"/>
        <v>41519.004733796297</v>
      </c>
      <c r="T297" s="15">
        <f t="shared" si="19"/>
        <v>41579</v>
      </c>
    </row>
    <row r="298" spans="1:20" ht="75" x14ac:dyDescent="0.3">
      <c r="A298" s="4">
        <v>296</v>
      </c>
      <c r="B298" s="5" t="s">
        <v>296</v>
      </c>
      <c r="C298" s="5" t="s">
        <v>4405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t="s">
        <v>8268</v>
      </c>
      <c r="O298" t="s">
        <v>8311</v>
      </c>
      <c r="P298" t="s">
        <v>8319</v>
      </c>
      <c r="Q298" s="8">
        <f t="shared" si="16"/>
        <v>1.187262</v>
      </c>
      <c r="R298" s="20">
        <f t="shared" si="17"/>
        <v>230.08953488372092</v>
      </c>
      <c r="S298" s="15">
        <f t="shared" si="18"/>
        <v>41134.475497685184</v>
      </c>
      <c r="T298" s="15">
        <f t="shared" si="19"/>
        <v>41159.475497685184</v>
      </c>
    </row>
    <row r="299" spans="1:20" ht="75" x14ac:dyDescent="0.3">
      <c r="A299" s="4">
        <v>297</v>
      </c>
      <c r="B299" s="5" t="s">
        <v>297</v>
      </c>
      <c r="C299" s="5" t="s">
        <v>4406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t="s">
        <v>8268</v>
      </c>
      <c r="O299" t="s">
        <v>8311</v>
      </c>
      <c r="P299" t="s">
        <v>8319</v>
      </c>
      <c r="Q299" s="8">
        <f t="shared" si="16"/>
        <v>1.0064</v>
      </c>
      <c r="R299" s="20">
        <f t="shared" si="17"/>
        <v>141.74647887323943</v>
      </c>
      <c r="S299" s="15">
        <f t="shared" si="18"/>
        <v>42089.72802083334</v>
      </c>
      <c r="T299" s="15">
        <f t="shared" si="19"/>
        <v>42125.165972222225</v>
      </c>
    </row>
    <row r="300" spans="1:20" ht="37.5" x14ac:dyDescent="0.3">
      <c r="A300" s="4">
        <v>298</v>
      </c>
      <c r="B300" s="5" t="s">
        <v>298</v>
      </c>
      <c r="C300" s="5" t="s">
        <v>4407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t="s">
        <v>8268</v>
      </c>
      <c r="O300" t="s">
        <v>8311</v>
      </c>
      <c r="P300" t="s">
        <v>8319</v>
      </c>
      <c r="Q300" s="8">
        <f t="shared" si="16"/>
        <v>1.089324126984127</v>
      </c>
      <c r="R300" s="20">
        <f t="shared" si="17"/>
        <v>56.344351395730705</v>
      </c>
      <c r="S300" s="15">
        <f t="shared" si="18"/>
        <v>41709.463518518518</v>
      </c>
      <c r="T300" s="15">
        <f t="shared" si="19"/>
        <v>41768.875</v>
      </c>
    </row>
    <row r="301" spans="1:20" ht="93.75" x14ac:dyDescent="0.3">
      <c r="A301" s="4">
        <v>299</v>
      </c>
      <c r="B301" s="5" t="s">
        <v>299</v>
      </c>
      <c r="C301" s="5" t="s">
        <v>4408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t="s">
        <v>8268</v>
      </c>
      <c r="O301" t="s">
        <v>8311</v>
      </c>
      <c r="P301" t="s">
        <v>8319</v>
      </c>
      <c r="Q301" s="8">
        <f t="shared" si="16"/>
        <v>1.789525</v>
      </c>
      <c r="R301" s="20">
        <f t="shared" si="17"/>
        <v>73.341188524590166</v>
      </c>
      <c r="S301" s="15">
        <f t="shared" si="18"/>
        <v>40469.225231481483</v>
      </c>
      <c r="T301" s="15">
        <f t="shared" si="19"/>
        <v>40499.266898148147</v>
      </c>
    </row>
    <row r="302" spans="1:20" ht="93.75" x14ac:dyDescent="0.3">
      <c r="A302" s="4">
        <v>300</v>
      </c>
      <c r="B302" s="5" t="s">
        <v>300</v>
      </c>
      <c r="C302" s="5" t="s">
        <v>4409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t="s">
        <v>8268</v>
      </c>
      <c r="O302" t="s">
        <v>8311</v>
      </c>
      <c r="P302" t="s">
        <v>8319</v>
      </c>
      <c r="Q302" s="8">
        <f t="shared" si="16"/>
        <v>1.0172264</v>
      </c>
      <c r="R302" s="20">
        <f t="shared" si="17"/>
        <v>85.337785234899329</v>
      </c>
      <c r="S302" s="15">
        <f t="shared" si="18"/>
        <v>40626.959930555553</v>
      </c>
      <c r="T302" s="15">
        <f t="shared" si="19"/>
        <v>40657.959930555553</v>
      </c>
    </row>
    <row r="303" spans="1:20" ht="75" x14ac:dyDescent="0.3">
      <c r="A303" s="4">
        <v>301</v>
      </c>
      <c r="B303" s="5" t="s">
        <v>301</v>
      </c>
      <c r="C303" s="5" t="s">
        <v>4410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t="s">
        <v>8268</v>
      </c>
      <c r="O303" t="s">
        <v>8311</v>
      </c>
      <c r="P303" t="s">
        <v>8319</v>
      </c>
      <c r="Q303" s="8">
        <f t="shared" si="16"/>
        <v>1.1873499999999999</v>
      </c>
      <c r="R303" s="20">
        <f t="shared" si="17"/>
        <v>61.496215139442228</v>
      </c>
      <c r="S303" s="15">
        <f t="shared" si="18"/>
        <v>41312.737673611111</v>
      </c>
      <c r="T303" s="15">
        <f t="shared" si="19"/>
        <v>41352.696006944447</v>
      </c>
    </row>
    <row r="304" spans="1:20" ht="112.5" x14ac:dyDescent="0.3">
      <c r="A304" s="4">
        <v>302</v>
      </c>
      <c r="B304" s="5" t="s">
        <v>302</v>
      </c>
      <c r="C304" s="5" t="s">
        <v>4411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t="s">
        <v>8268</v>
      </c>
      <c r="O304" t="s">
        <v>8311</v>
      </c>
      <c r="P304" t="s">
        <v>8319</v>
      </c>
      <c r="Q304" s="8">
        <f t="shared" si="16"/>
        <v>1.0045999999999999</v>
      </c>
      <c r="R304" s="20">
        <f t="shared" si="17"/>
        <v>93.018518518518519</v>
      </c>
      <c r="S304" s="15">
        <f t="shared" si="18"/>
        <v>40933.856921296298</v>
      </c>
      <c r="T304" s="15">
        <f t="shared" si="19"/>
        <v>40963.856921296298</v>
      </c>
    </row>
    <row r="305" spans="1:20" ht="75" x14ac:dyDescent="0.3">
      <c r="A305" s="4">
        <v>303</v>
      </c>
      <c r="B305" s="5" t="s">
        <v>303</v>
      </c>
      <c r="C305" s="5" t="s">
        <v>4412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t="s">
        <v>8268</v>
      </c>
      <c r="O305" t="s">
        <v>8311</v>
      </c>
      <c r="P305" t="s">
        <v>8319</v>
      </c>
      <c r="Q305" s="8">
        <f t="shared" si="16"/>
        <v>1.3746666666666667</v>
      </c>
      <c r="R305" s="20">
        <f t="shared" si="17"/>
        <v>50.292682926829265</v>
      </c>
      <c r="S305" s="15">
        <f t="shared" si="18"/>
        <v>41032.071134259262</v>
      </c>
      <c r="T305" s="15">
        <f t="shared" si="19"/>
        <v>41062.071134259262</v>
      </c>
    </row>
    <row r="306" spans="1:20" ht="56.25" x14ac:dyDescent="0.3">
      <c r="A306" s="4">
        <v>304</v>
      </c>
      <c r="B306" s="5" t="s">
        <v>304</v>
      </c>
      <c r="C306" s="5" t="s">
        <v>4413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t="s">
        <v>8268</v>
      </c>
      <c r="O306" t="s">
        <v>8311</v>
      </c>
      <c r="P306" t="s">
        <v>8319</v>
      </c>
      <c r="Q306" s="8">
        <f t="shared" si="16"/>
        <v>2.3164705882352941</v>
      </c>
      <c r="R306" s="20">
        <f t="shared" si="17"/>
        <v>106.43243243243244</v>
      </c>
      <c r="S306" s="15">
        <f t="shared" si="18"/>
        <v>41114.094872685186</v>
      </c>
      <c r="T306" s="15">
        <f t="shared" si="19"/>
        <v>41153.083333333336</v>
      </c>
    </row>
    <row r="307" spans="1:20" ht="56.25" x14ac:dyDescent="0.3">
      <c r="A307" s="4">
        <v>305</v>
      </c>
      <c r="B307" s="5" t="s">
        <v>305</v>
      </c>
      <c r="C307" s="5" t="s">
        <v>4414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t="s">
        <v>8268</v>
      </c>
      <c r="O307" t="s">
        <v>8311</v>
      </c>
      <c r="P307" t="s">
        <v>8319</v>
      </c>
      <c r="Q307" s="8">
        <f t="shared" si="16"/>
        <v>1.3033333333333332</v>
      </c>
      <c r="R307" s="20">
        <f t="shared" si="17"/>
        <v>51.719576719576722</v>
      </c>
      <c r="S307" s="15">
        <f t="shared" si="18"/>
        <v>40948.630196759259</v>
      </c>
      <c r="T307" s="15">
        <f t="shared" si="19"/>
        <v>40978.630196759259</v>
      </c>
    </row>
    <row r="308" spans="1:20" ht="56.25" x14ac:dyDescent="0.3">
      <c r="A308" s="4">
        <v>306</v>
      </c>
      <c r="B308" s="5" t="s">
        <v>306</v>
      </c>
      <c r="C308" s="5" t="s">
        <v>4415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t="s">
        <v>8268</v>
      </c>
      <c r="O308" t="s">
        <v>8311</v>
      </c>
      <c r="P308" t="s">
        <v>8319</v>
      </c>
      <c r="Q308" s="8">
        <f t="shared" si="16"/>
        <v>2.9289999999999998</v>
      </c>
      <c r="R308" s="20">
        <f t="shared" si="17"/>
        <v>36.612499999999997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 s="4">
        <v>307</v>
      </c>
      <c r="B309" s="5" t="s">
        <v>307</v>
      </c>
      <c r="C309" s="5" t="s">
        <v>4416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t="s">
        <v>8268</v>
      </c>
      <c r="O309" t="s">
        <v>8311</v>
      </c>
      <c r="P309" t="s">
        <v>8319</v>
      </c>
      <c r="Q309" s="8">
        <f t="shared" si="16"/>
        <v>1.1131818181818183</v>
      </c>
      <c r="R309" s="20">
        <f t="shared" si="17"/>
        <v>42.517361111111114</v>
      </c>
      <c r="S309" s="15">
        <f t="shared" si="18"/>
        <v>41282.944456018515</v>
      </c>
      <c r="T309" s="15">
        <f t="shared" si="19"/>
        <v>41312.944456018515</v>
      </c>
    </row>
    <row r="310" spans="1:20" ht="75" x14ac:dyDescent="0.3">
      <c r="A310" s="4">
        <v>308</v>
      </c>
      <c r="B310" s="5" t="s">
        <v>308</v>
      </c>
      <c r="C310" s="5" t="s">
        <v>4417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t="s">
        <v>8268</v>
      </c>
      <c r="O310" t="s">
        <v>8311</v>
      </c>
      <c r="P310" t="s">
        <v>8319</v>
      </c>
      <c r="Q310" s="8">
        <f t="shared" si="16"/>
        <v>1.0556666666666668</v>
      </c>
      <c r="R310" s="20">
        <f t="shared" si="17"/>
        <v>62.712871287128714</v>
      </c>
      <c r="S310" s="15">
        <f t="shared" si="18"/>
        <v>40567.694560185184</v>
      </c>
      <c r="T310" s="15">
        <f t="shared" si="19"/>
        <v>40612.694560185184</v>
      </c>
    </row>
    <row r="311" spans="1:20" ht="75" x14ac:dyDescent="0.3">
      <c r="A311" s="4">
        <v>309</v>
      </c>
      <c r="B311" s="5" t="s">
        <v>309</v>
      </c>
      <c r="C311" s="5" t="s">
        <v>4418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t="s">
        <v>8268</v>
      </c>
      <c r="O311" t="s">
        <v>8311</v>
      </c>
      <c r="P311" t="s">
        <v>8319</v>
      </c>
      <c r="Q311" s="8">
        <f t="shared" si="16"/>
        <v>1.1894444444444445</v>
      </c>
      <c r="R311" s="20">
        <f t="shared" si="17"/>
        <v>89.957983193277315</v>
      </c>
      <c r="S311" s="15">
        <f t="shared" si="18"/>
        <v>41134.751550925925</v>
      </c>
      <c r="T311" s="15">
        <f t="shared" si="19"/>
        <v>41155.751550925925</v>
      </c>
    </row>
    <row r="312" spans="1:20" ht="93.75" x14ac:dyDescent="0.3">
      <c r="A312" s="4">
        <v>310</v>
      </c>
      <c r="B312" s="5" t="s">
        <v>310</v>
      </c>
      <c r="C312" s="5" t="s">
        <v>4419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t="s">
        <v>8268</v>
      </c>
      <c r="O312" t="s">
        <v>8311</v>
      </c>
      <c r="P312" t="s">
        <v>8319</v>
      </c>
      <c r="Q312" s="8">
        <f t="shared" si="16"/>
        <v>1.04129</v>
      </c>
      <c r="R312" s="20">
        <f t="shared" si="17"/>
        <v>28.924722222222222</v>
      </c>
      <c r="S312" s="15">
        <f t="shared" si="18"/>
        <v>40821.183136574073</v>
      </c>
      <c r="T312" s="15">
        <f t="shared" si="19"/>
        <v>40836.083333333336</v>
      </c>
    </row>
    <row r="313" spans="1:20" ht="75" x14ac:dyDescent="0.3">
      <c r="A313" s="4">
        <v>311</v>
      </c>
      <c r="B313" s="5" t="s">
        <v>311</v>
      </c>
      <c r="C313" s="5" t="s">
        <v>4420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t="s">
        <v>8268</v>
      </c>
      <c r="O313" t="s">
        <v>8311</v>
      </c>
      <c r="P313" t="s">
        <v>8319</v>
      </c>
      <c r="Q313" s="8">
        <f t="shared" si="16"/>
        <v>1.0410165</v>
      </c>
      <c r="R313" s="20">
        <f t="shared" si="17"/>
        <v>138.8022</v>
      </c>
      <c r="S313" s="15">
        <f t="shared" si="18"/>
        <v>40868.219814814816</v>
      </c>
      <c r="T313" s="15">
        <f t="shared" si="19"/>
        <v>40909.332638888889</v>
      </c>
    </row>
    <row r="314" spans="1:20" ht="93.75" x14ac:dyDescent="0.3">
      <c r="A314" s="4">
        <v>312</v>
      </c>
      <c r="B314" s="5" t="s">
        <v>312</v>
      </c>
      <c r="C314" s="5" t="s">
        <v>4421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t="s">
        <v>8268</v>
      </c>
      <c r="O314" t="s">
        <v>8311</v>
      </c>
      <c r="P314" t="s">
        <v>8319</v>
      </c>
      <c r="Q314" s="8">
        <f t="shared" si="16"/>
        <v>1.1187499999999999</v>
      </c>
      <c r="R314" s="20">
        <f t="shared" si="17"/>
        <v>61.301369863013697</v>
      </c>
      <c r="S314" s="15">
        <f t="shared" si="18"/>
        <v>41348.877685185187</v>
      </c>
      <c r="T314" s="15">
        <f t="shared" si="19"/>
        <v>41378.877685185187</v>
      </c>
    </row>
    <row r="315" spans="1:20" ht="93.75" x14ac:dyDescent="0.3">
      <c r="A315" s="4">
        <v>313</v>
      </c>
      <c r="B315" s="5" t="s">
        <v>313</v>
      </c>
      <c r="C315" s="5" t="s">
        <v>4422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t="s">
        <v>8268</v>
      </c>
      <c r="O315" t="s">
        <v>8311</v>
      </c>
      <c r="P315" t="s">
        <v>8319</v>
      </c>
      <c r="Q315" s="8">
        <f t="shared" si="16"/>
        <v>1.0473529411764706</v>
      </c>
      <c r="R315" s="20">
        <f t="shared" si="17"/>
        <v>80.202702702702709</v>
      </c>
      <c r="S315" s="15">
        <f t="shared" si="18"/>
        <v>40357.227939814817</v>
      </c>
      <c r="T315" s="15">
        <f t="shared" si="19"/>
        <v>40401.665972222225</v>
      </c>
    </row>
    <row r="316" spans="1:20" ht="75" x14ac:dyDescent="0.3">
      <c r="A316" s="4">
        <v>314</v>
      </c>
      <c r="B316" s="5" t="s">
        <v>314</v>
      </c>
      <c r="C316" s="5" t="s">
        <v>4423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t="s">
        <v>8268</v>
      </c>
      <c r="O316" t="s">
        <v>8311</v>
      </c>
      <c r="P316" t="s">
        <v>8319</v>
      </c>
      <c r="Q316" s="8">
        <f t="shared" si="16"/>
        <v>3.8515000000000001</v>
      </c>
      <c r="R316" s="20">
        <f t="shared" si="17"/>
        <v>32.095833333333331</v>
      </c>
      <c r="S316" s="15">
        <f t="shared" si="18"/>
        <v>41304.833194444444</v>
      </c>
      <c r="T316" s="15">
        <f t="shared" si="19"/>
        <v>41334.833194444444</v>
      </c>
    </row>
    <row r="317" spans="1:20" ht="75" x14ac:dyDescent="0.3">
      <c r="A317" s="4">
        <v>315</v>
      </c>
      <c r="B317" s="5" t="s">
        <v>315</v>
      </c>
      <c r="C317" s="5" t="s">
        <v>4424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t="s">
        <v>8268</v>
      </c>
      <c r="O317" t="s">
        <v>8311</v>
      </c>
      <c r="P317" t="s">
        <v>8319</v>
      </c>
      <c r="Q317" s="8">
        <f t="shared" si="16"/>
        <v>1.01248</v>
      </c>
      <c r="R317" s="20">
        <f t="shared" si="17"/>
        <v>200.88888888888889</v>
      </c>
      <c r="S317" s="15">
        <f t="shared" si="18"/>
        <v>41113.77238425926</v>
      </c>
      <c r="T317" s="15">
        <f t="shared" si="19"/>
        <v>41143.77238425926</v>
      </c>
    </row>
    <row r="318" spans="1:20" ht="56.25" x14ac:dyDescent="0.3">
      <c r="A318" s="4">
        <v>316</v>
      </c>
      <c r="B318" s="5" t="s">
        <v>316</v>
      </c>
      <c r="C318" s="5" t="s">
        <v>4425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t="s">
        <v>8268</v>
      </c>
      <c r="O318" t="s">
        <v>8311</v>
      </c>
      <c r="P318" t="s">
        <v>8319</v>
      </c>
      <c r="Q318" s="8">
        <f t="shared" si="16"/>
        <v>1.1377333333333333</v>
      </c>
      <c r="R318" s="20">
        <f t="shared" si="17"/>
        <v>108.01265822784811</v>
      </c>
      <c r="S318" s="15">
        <f t="shared" si="18"/>
        <v>41950.923576388886</v>
      </c>
      <c r="T318" s="15">
        <f t="shared" si="19"/>
        <v>41984.207638888889</v>
      </c>
    </row>
    <row r="319" spans="1:20" ht="56.25" x14ac:dyDescent="0.3">
      <c r="A319" s="4">
        <v>317</v>
      </c>
      <c r="B319" s="5" t="s">
        <v>317</v>
      </c>
      <c r="C319" s="5" t="s">
        <v>4426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t="s">
        <v>8268</v>
      </c>
      <c r="O319" t="s">
        <v>8311</v>
      </c>
      <c r="P319" t="s">
        <v>8319</v>
      </c>
      <c r="Q319" s="8">
        <f t="shared" si="16"/>
        <v>1.0080333333333333</v>
      </c>
      <c r="R319" s="20">
        <f t="shared" si="17"/>
        <v>95.699367088607602</v>
      </c>
      <c r="S319" s="15">
        <f t="shared" si="18"/>
        <v>41589.676886574074</v>
      </c>
      <c r="T319" s="15">
        <f t="shared" si="19"/>
        <v>41619.676886574074</v>
      </c>
    </row>
    <row r="320" spans="1:20" ht="75" x14ac:dyDescent="0.3">
      <c r="A320" s="4">
        <v>318</v>
      </c>
      <c r="B320" s="5" t="s">
        <v>318</v>
      </c>
      <c r="C320" s="5" t="s">
        <v>4427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t="s">
        <v>8268</v>
      </c>
      <c r="O320" t="s">
        <v>8311</v>
      </c>
      <c r="P320" t="s">
        <v>8319</v>
      </c>
      <c r="Q320" s="8">
        <f t="shared" si="16"/>
        <v>2.8332000000000002</v>
      </c>
      <c r="R320" s="20">
        <f t="shared" si="17"/>
        <v>49.880281690140848</v>
      </c>
      <c r="S320" s="15">
        <f t="shared" si="18"/>
        <v>41330.038784722223</v>
      </c>
      <c r="T320" s="15">
        <f t="shared" si="19"/>
        <v>41359.997118055559</v>
      </c>
    </row>
    <row r="321" spans="1:20" ht="93.75" x14ac:dyDescent="0.3">
      <c r="A321" s="4">
        <v>319</v>
      </c>
      <c r="B321" s="5" t="s">
        <v>319</v>
      </c>
      <c r="C321" s="5" t="s">
        <v>4428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t="s">
        <v>8268</v>
      </c>
      <c r="O321" t="s">
        <v>8311</v>
      </c>
      <c r="P321" t="s">
        <v>8319</v>
      </c>
      <c r="Q321" s="8">
        <f t="shared" si="16"/>
        <v>1.1268</v>
      </c>
      <c r="R321" s="20">
        <f t="shared" si="17"/>
        <v>110.47058823529412</v>
      </c>
      <c r="S321" s="15">
        <f t="shared" si="18"/>
        <v>40123.83829861111</v>
      </c>
      <c r="T321" s="15">
        <f t="shared" si="19"/>
        <v>40211.332638888889</v>
      </c>
    </row>
    <row r="322" spans="1:20" ht="93.75" x14ac:dyDescent="0.3">
      <c r="A322" s="4">
        <v>320</v>
      </c>
      <c r="B322" s="5" t="s">
        <v>320</v>
      </c>
      <c r="C322" s="5" t="s">
        <v>4429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t="s">
        <v>8268</v>
      </c>
      <c r="O322" t="s">
        <v>8311</v>
      </c>
      <c r="P322" t="s">
        <v>8319</v>
      </c>
      <c r="Q322" s="8">
        <f t="shared" ref="Q322:Q385" si="20">E322/D322</f>
        <v>1.0658000000000001</v>
      </c>
      <c r="R322" s="20">
        <f t="shared" ref="R322:R385" si="21">E322/L322</f>
        <v>134.91139240506328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75" x14ac:dyDescent="0.3">
      <c r="A323" s="4">
        <v>321</v>
      </c>
      <c r="B323" s="5" t="s">
        <v>321</v>
      </c>
      <c r="C323" s="5" t="s">
        <v>4430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t="s">
        <v>8268</v>
      </c>
      <c r="O323" t="s">
        <v>8311</v>
      </c>
      <c r="P323" t="s">
        <v>8319</v>
      </c>
      <c r="Q323" s="8">
        <f t="shared" si="20"/>
        <v>1.0266285714285714</v>
      </c>
      <c r="R323" s="20">
        <f t="shared" si="21"/>
        <v>106.62314540059347</v>
      </c>
      <c r="S323" s="15">
        <f t="shared" si="22"/>
        <v>42647.446597222224</v>
      </c>
      <c r="T323" s="15">
        <f t="shared" si="23"/>
        <v>42682.488263888896</v>
      </c>
    </row>
    <row r="324" spans="1:20" ht="75" x14ac:dyDescent="0.3">
      <c r="A324" s="4">
        <v>322</v>
      </c>
      <c r="B324" s="5" t="s">
        <v>322</v>
      </c>
      <c r="C324" s="5" t="s">
        <v>4431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t="s">
        <v>8268</v>
      </c>
      <c r="O324" t="s">
        <v>8311</v>
      </c>
      <c r="P324" t="s">
        <v>8319</v>
      </c>
      <c r="Q324" s="8">
        <f t="shared" si="20"/>
        <v>1.0791200000000001</v>
      </c>
      <c r="R324" s="20">
        <f t="shared" si="21"/>
        <v>145.04301075268816</v>
      </c>
      <c r="S324" s="15">
        <f t="shared" si="22"/>
        <v>42473.57</v>
      </c>
      <c r="T324" s="15">
        <f t="shared" si="23"/>
        <v>42503.57</v>
      </c>
    </row>
    <row r="325" spans="1:20" ht="75" x14ac:dyDescent="0.3">
      <c r="A325" s="4">
        <v>323</v>
      </c>
      <c r="B325" s="5" t="s">
        <v>323</v>
      </c>
      <c r="C325" s="5" t="s">
        <v>4432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t="s">
        <v>8268</v>
      </c>
      <c r="O325" t="s">
        <v>8311</v>
      </c>
      <c r="P325" t="s">
        <v>8319</v>
      </c>
      <c r="Q325" s="8">
        <f t="shared" si="20"/>
        <v>1.2307407407407407</v>
      </c>
      <c r="R325" s="20">
        <f t="shared" si="21"/>
        <v>114.58620689655173</v>
      </c>
      <c r="S325" s="15">
        <f t="shared" si="22"/>
        <v>42697.32136574074</v>
      </c>
      <c r="T325" s="15">
        <f t="shared" si="23"/>
        <v>42725.332638888889</v>
      </c>
    </row>
    <row r="326" spans="1:20" ht="75" x14ac:dyDescent="0.3">
      <c r="A326" s="4">
        <v>324</v>
      </c>
      <c r="B326" s="5" t="s">
        <v>324</v>
      </c>
      <c r="C326" s="5" t="s">
        <v>4433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t="s">
        <v>8268</v>
      </c>
      <c r="O326" t="s">
        <v>8311</v>
      </c>
      <c r="P326" t="s">
        <v>8319</v>
      </c>
      <c r="Q326" s="8">
        <f t="shared" si="20"/>
        <v>1.016</v>
      </c>
      <c r="R326" s="20">
        <f t="shared" si="21"/>
        <v>105.3170731707317</v>
      </c>
      <c r="S326" s="15">
        <f t="shared" si="22"/>
        <v>42184.626250000001</v>
      </c>
      <c r="T326" s="15">
        <f t="shared" si="23"/>
        <v>42217.626250000001</v>
      </c>
    </row>
    <row r="327" spans="1:20" ht="75" x14ac:dyDescent="0.3">
      <c r="A327" s="4">
        <v>325</v>
      </c>
      <c r="B327" s="5" t="s">
        <v>325</v>
      </c>
      <c r="C327" s="5" t="s">
        <v>4434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t="s">
        <v>8268</v>
      </c>
      <c r="O327" t="s">
        <v>8311</v>
      </c>
      <c r="P327" t="s">
        <v>8319</v>
      </c>
      <c r="Q327" s="8">
        <f t="shared" si="20"/>
        <v>1.04396</v>
      </c>
      <c r="R327" s="20">
        <f t="shared" si="21"/>
        <v>70.921195652173907</v>
      </c>
      <c r="S327" s="15">
        <f t="shared" si="22"/>
        <v>42689.187881944439</v>
      </c>
      <c r="T327" s="15">
        <f t="shared" si="23"/>
        <v>42724.187881944439</v>
      </c>
    </row>
    <row r="328" spans="1:20" ht="75" x14ac:dyDescent="0.3">
      <c r="A328" s="4">
        <v>326</v>
      </c>
      <c r="B328" s="5" t="s">
        <v>326</v>
      </c>
      <c r="C328" s="5" t="s">
        <v>4435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t="s">
        <v>8268</v>
      </c>
      <c r="O328" t="s">
        <v>8311</v>
      </c>
      <c r="P328" t="s">
        <v>8319</v>
      </c>
      <c r="Q328" s="8">
        <f t="shared" si="20"/>
        <v>1.1292973333333334</v>
      </c>
      <c r="R328" s="20">
        <f t="shared" si="21"/>
        <v>147.17167680278018</v>
      </c>
      <c r="S328" s="15">
        <f t="shared" si="22"/>
        <v>42775.314884259264</v>
      </c>
      <c r="T328" s="15">
        <f t="shared" si="23"/>
        <v>42808.956250000003</v>
      </c>
    </row>
    <row r="329" spans="1:20" ht="93.75" x14ac:dyDescent="0.3">
      <c r="A329" s="4">
        <v>327</v>
      </c>
      <c r="B329" s="5" t="s">
        <v>327</v>
      </c>
      <c r="C329" s="5" t="s">
        <v>4436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t="s">
        <v>8268</v>
      </c>
      <c r="O329" t="s">
        <v>8311</v>
      </c>
      <c r="P329" t="s">
        <v>8319</v>
      </c>
      <c r="Q329" s="8">
        <f t="shared" si="20"/>
        <v>1.3640000000000001</v>
      </c>
      <c r="R329" s="20">
        <f t="shared" si="21"/>
        <v>160.47058823529412</v>
      </c>
      <c r="S329" s="15">
        <f t="shared" si="22"/>
        <v>42058.235289351855</v>
      </c>
      <c r="T329" s="15">
        <f t="shared" si="23"/>
        <v>42085.333333333328</v>
      </c>
    </row>
    <row r="330" spans="1:20" ht="75" x14ac:dyDescent="0.3">
      <c r="A330" s="4">
        <v>328</v>
      </c>
      <c r="B330" s="5" t="s">
        <v>328</v>
      </c>
      <c r="C330" s="5" t="s">
        <v>4437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t="s">
        <v>8268</v>
      </c>
      <c r="O330" t="s">
        <v>8311</v>
      </c>
      <c r="P330" t="s">
        <v>8319</v>
      </c>
      <c r="Q330" s="8">
        <f t="shared" si="20"/>
        <v>1.036144</v>
      </c>
      <c r="R330" s="20">
        <f t="shared" si="21"/>
        <v>156.04578313253012</v>
      </c>
      <c r="S330" s="15">
        <f t="shared" si="22"/>
        <v>42278.946620370371</v>
      </c>
      <c r="T330" s="15">
        <f t="shared" si="23"/>
        <v>42309.166666666672</v>
      </c>
    </row>
    <row r="331" spans="1:20" ht="75" x14ac:dyDescent="0.3">
      <c r="A331" s="4">
        <v>329</v>
      </c>
      <c r="B331" s="5" t="s">
        <v>329</v>
      </c>
      <c r="C331" s="5" t="s">
        <v>4438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t="s">
        <v>8268</v>
      </c>
      <c r="O331" t="s">
        <v>8311</v>
      </c>
      <c r="P331" t="s">
        <v>8319</v>
      </c>
      <c r="Q331" s="8">
        <f t="shared" si="20"/>
        <v>1.0549999999999999</v>
      </c>
      <c r="R331" s="20">
        <f t="shared" si="21"/>
        <v>63.17365269461078</v>
      </c>
      <c r="S331" s="15">
        <f t="shared" si="22"/>
        <v>42291.46674768519</v>
      </c>
      <c r="T331" s="15">
        <f t="shared" si="23"/>
        <v>42315.166666666672</v>
      </c>
    </row>
    <row r="332" spans="1:20" ht="75" x14ac:dyDescent="0.3">
      <c r="A332" s="4">
        <v>330</v>
      </c>
      <c r="B332" s="5" t="s">
        <v>330</v>
      </c>
      <c r="C332" s="5" t="s">
        <v>4439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t="s">
        <v>8268</v>
      </c>
      <c r="O332" t="s">
        <v>8311</v>
      </c>
      <c r="P332" t="s">
        <v>8319</v>
      </c>
      <c r="Q332" s="8">
        <f t="shared" si="20"/>
        <v>1.0182857142857142</v>
      </c>
      <c r="R332" s="20">
        <f t="shared" si="21"/>
        <v>104.82352941176471</v>
      </c>
      <c r="S332" s="15">
        <f t="shared" si="22"/>
        <v>41379.515775462962</v>
      </c>
      <c r="T332" s="15">
        <f t="shared" si="23"/>
        <v>41411.165972222225</v>
      </c>
    </row>
    <row r="333" spans="1:20" ht="93.75" x14ac:dyDescent="0.3">
      <c r="A333" s="4">
        <v>331</v>
      </c>
      <c r="B333" s="5" t="s">
        <v>331</v>
      </c>
      <c r="C333" s="5" t="s">
        <v>4440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t="s">
        <v>8268</v>
      </c>
      <c r="O333" t="s">
        <v>8311</v>
      </c>
      <c r="P333" t="s">
        <v>8319</v>
      </c>
      <c r="Q333" s="8">
        <f t="shared" si="20"/>
        <v>1.0660499999999999</v>
      </c>
      <c r="R333" s="20">
        <f t="shared" si="21"/>
        <v>97.356164383561648</v>
      </c>
      <c r="S333" s="15">
        <f t="shared" si="22"/>
        <v>42507.581412037034</v>
      </c>
      <c r="T333" s="15">
        <f t="shared" si="23"/>
        <v>42538.581412037034</v>
      </c>
    </row>
    <row r="334" spans="1:20" ht="93.75" x14ac:dyDescent="0.3">
      <c r="A334" s="4">
        <v>332</v>
      </c>
      <c r="B334" s="5" t="s">
        <v>332</v>
      </c>
      <c r="C334" s="5" t="s">
        <v>4441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t="s">
        <v>8268</v>
      </c>
      <c r="O334" t="s">
        <v>8311</v>
      </c>
      <c r="P334" t="s">
        <v>8319</v>
      </c>
      <c r="Q334" s="8">
        <f t="shared" si="20"/>
        <v>1.13015</v>
      </c>
      <c r="R334" s="20">
        <f t="shared" si="21"/>
        <v>203.63063063063063</v>
      </c>
      <c r="S334" s="15">
        <f t="shared" si="22"/>
        <v>42263.680289351847</v>
      </c>
      <c r="T334" s="15">
        <f t="shared" si="23"/>
        <v>42305.333333333328</v>
      </c>
    </row>
    <row r="335" spans="1:20" ht="75" x14ac:dyDescent="0.3">
      <c r="A335" s="4">
        <v>333</v>
      </c>
      <c r="B335" s="5" t="s">
        <v>333</v>
      </c>
      <c r="C335" s="5" t="s">
        <v>4442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t="s">
        <v>8268</v>
      </c>
      <c r="O335" t="s">
        <v>8311</v>
      </c>
      <c r="P335" t="s">
        <v>8319</v>
      </c>
      <c r="Q335" s="8">
        <f t="shared" si="20"/>
        <v>1.252275</v>
      </c>
      <c r="R335" s="20">
        <f t="shared" si="21"/>
        <v>188.31203007518798</v>
      </c>
      <c r="S335" s="15">
        <f t="shared" si="22"/>
        <v>42437.636469907404</v>
      </c>
      <c r="T335" s="15">
        <f t="shared" si="23"/>
        <v>42467.59480324074</v>
      </c>
    </row>
    <row r="336" spans="1:20" ht="93.75" x14ac:dyDescent="0.3">
      <c r="A336" s="4">
        <v>334</v>
      </c>
      <c r="B336" s="5" t="s">
        <v>334</v>
      </c>
      <c r="C336" s="5" t="s">
        <v>4443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t="s">
        <v>8268</v>
      </c>
      <c r="O336" t="s">
        <v>8311</v>
      </c>
      <c r="P336" t="s">
        <v>8319</v>
      </c>
      <c r="Q336" s="8">
        <f t="shared" si="20"/>
        <v>1.0119</v>
      </c>
      <c r="R336" s="20">
        <f t="shared" si="21"/>
        <v>146.65217391304347</v>
      </c>
      <c r="S336" s="15">
        <f t="shared" si="22"/>
        <v>42101.682372685187</v>
      </c>
      <c r="T336" s="15">
        <f t="shared" si="23"/>
        <v>42139.791666666672</v>
      </c>
    </row>
    <row r="337" spans="1:20" ht="75" x14ac:dyDescent="0.3">
      <c r="A337" s="4">
        <v>335</v>
      </c>
      <c r="B337" s="5" t="s">
        <v>335</v>
      </c>
      <c r="C337" s="5" t="s">
        <v>4444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t="s">
        <v>8268</v>
      </c>
      <c r="O337" t="s">
        <v>8311</v>
      </c>
      <c r="P337" t="s">
        <v>8319</v>
      </c>
      <c r="Q337" s="8">
        <f t="shared" si="20"/>
        <v>1.0276470588235294</v>
      </c>
      <c r="R337" s="20">
        <f t="shared" si="21"/>
        <v>109.1875</v>
      </c>
      <c r="S337" s="15">
        <f t="shared" si="22"/>
        <v>42101.737442129626</v>
      </c>
      <c r="T337" s="15">
        <f t="shared" si="23"/>
        <v>42132.916666666672</v>
      </c>
    </row>
    <row r="338" spans="1:20" ht="75" x14ac:dyDescent="0.3">
      <c r="A338" s="4">
        <v>336</v>
      </c>
      <c r="B338" s="5" t="s">
        <v>336</v>
      </c>
      <c r="C338" s="5" t="s">
        <v>4445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t="s">
        <v>8268</v>
      </c>
      <c r="O338" t="s">
        <v>8311</v>
      </c>
      <c r="P338" t="s">
        <v>8319</v>
      </c>
      <c r="Q338" s="8">
        <f t="shared" si="20"/>
        <v>1.1683911999999999</v>
      </c>
      <c r="R338" s="20">
        <f t="shared" si="21"/>
        <v>59.249046653144013</v>
      </c>
      <c r="S338" s="15">
        <f t="shared" si="22"/>
        <v>42291.596273148149</v>
      </c>
      <c r="T338" s="15">
        <f t="shared" si="23"/>
        <v>42321.637939814813</v>
      </c>
    </row>
    <row r="339" spans="1:20" ht="75" x14ac:dyDescent="0.3">
      <c r="A339" s="4">
        <v>337</v>
      </c>
      <c r="B339" s="5" t="s">
        <v>337</v>
      </c>
      <c r="C339" s="5" t="s">
        <v>4446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t="s">
        <v>8268</v>
      </c>
      <c r="O339" t="s">
        <v>8311</v>
      </c>
      <c r="P339" t="s">
        <v>8319</v>
      </c>
      <c r="Q339" s="8">
        <f t="shared" si="20"/>
        <v>1.0116833333333335</v>
      </c>
      <c r="R339" s="20">
        <f t="shared" si="21"/>
        <v>97.904838709677421</v>
      </c>
      <c r="S339" s="15">
        <f t="shared" si="22"/>
        <v>42047.128564814819</v>
      </c>
      <c r="T339" s="15">
        <f t="shared" si="23"/>
        <v>42077.086898148147</v>
      </c>
    </row>
    <row r="340" spans="1:20" ht="93.75" x14ac:dyDescent="0.3">
      <c r="A340" s="4">
        <v>338</v>
      </c>
      <c r="B340" s="5" t="s">
        <v>338</v>
      </c>
      <c r="C340" s="5" t="s">
        <v>4447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t="s">
        <v>8268</v>
      </c>
      <c r="O340" t="s">
        <v>8311</v>
      </c>
      <c r="P340" t="s">
        <v>8319</v>
      </c>
      <c r="Q340" s="8">
        <f t="shared" si="20"/>
        <v>1.1013360000000001</v>
      </c>
      <c r="R340" s="20">
        <f t="shared" si="21"/>
        <v>70.000169491525426</v>
      </c>
      <c r="S340" s="15">
        <f t="shared" si="22"/>
        <v>42559.755671296298</v>
      </c>
      <c r="T340" s="15">
        <f t="shared" si="23"/>
        <v>42616.041666666672</v>
      </c>
    </row>
    <row r="341" spans="1:20" ht="75" x14ac:dyDescent="0.3">
      <c r="A341" s="4">
        <v>339</v>
      </c>
      <c r="B341" s="5" t="s">
        <v>339</v>
      </c>
      <c r="C341" s="5" t="s">
        <v>4448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t="s">
        <v>8268</v>
      </c>
      <c r="O341" t="s">
        <v>8311</v>
      </c>
      <c r="P341" t="s">
        <v>8319</v>
      </c>
      <c r="Q341" s="8">
        <f t="shared" si="20"/>
        <v>1.0808333333333333</v>
      </c>
      <c r="R341" s="20">
        <f t="shared" si="21"/>
        <v>72.865168539325836</v>
      </c>
      <c r="S341" s="15">
        <f t="shared" si="22"/>
        <v>42093.760046296295</v>
      </c>
      <c r="T341" s="15">
        <f t="shared" si="23"/>
        <v>42123.760046296295</v>
      </c>
    </row>
    <row r="342" spans="1:20" ht="75" x14ac:dyDescent="0.3">
      <c r="A342" s="4">
        <v>340</v>
      </c>
      <c r="B342" s="5" t="s">
        <v>340</v>
      </c>
      <c r="C342" s="5" t="s">
        <v>4449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t="s">
        <v>8268</v>
      </c>
      <c r="O342" t="s">
        <v>8311</v>
      </c>
      <c r="P342" t="s">
        <v>8319</v>
      </c>
      <c r="Q342" s="8">
        <f t="shared" si="20"/>
        <v>1.2502285714285715</v>
      </c>
      <c r="R342" s="20">
        <f t="shared" si="21"/>
        <v>146.34782608695653</v>
      </c>
      <c r="S342" s="15">
        <f t="shared" si="22"/>
        <v>42772.669062500005</v>
      </c>
      <c r="T342" s="15">
        <f t="shared" si="23"/>
        <v>42802.875</v>
      </c>
    </row>
    <row r="343" spans="1:20" ht="93.75" x14ac:dyDescent="0.3">
      <c r="A343" s="4">
        <v>341</v>
      </c>
      <c r="B343" s="5" t="s">
        <v>341</v>
      </c>
      <c r="C343" s="5" t="s">
        <v>4450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t="s">
        <v>8268</v>
      </c>
      <c r="O343" t="s">
        <v>8311</v>
      </c>
      <c r="P343" t="s">
        <v>8319</v>
      </c>
      <c r="Q343" s="8">
        <f t="shared" si="20"/>
        <v>1.0671428571428572</v>
      </c>
      <c r="R343" s="20">
        <f t="shared" si="21"/>
        <v>67.909090909090907</v>
      </c>
      <c r="S343" s="15">
        <f t="shared" si="22"/>
        <v>41894.879606481481</v>
      </c>
      <c r="T343" s="15">
        <f t="shared" si="23"/>
        <v>41913.165972222225</v>
      </c>
    </row>
    <row r="344" spans="1:20" ht="56.25" x14ac:dyDescent="0.3">
      <c r="A344" s="4">
        <v>342</v>
      </c>
      <c r="B344" s="5" t="s">
        <v>342</v>
      </c>
      <c r="C344" s="5" t="s">
        <v>4451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t="s">
        <v>8268</v>
      </c>
      <c r="O344" t="s">
        <v>8311</v>
      </c>
      <c r="P344" t="s">
        <v>8319</v>
      </c>
      <c r="Q344" s="8">
        <f t="shared" si="20"/>
        <v>1.0036639999999999</v>
      </c>
      <c r="R344" s="20">
        <f t="shared" si="21"/>
        <v>169.85083076923075</v>
      </c>
      <c r="S344" s="15">
        <f t="shared" si="22"/>
        <v>42459.780844907407</v>
      </c>
      <c r="T344" s="15">
        <f t="shared" si="23"/>
        <v>42489.780844907407</v>
      </c>
    </row>
    <row r="345" spans="1:20" ht="93.75" x14ac:dyDescent="0.3">
      <c r="A345" s="4">
        <v>343</v>
      </c>
      <c r="B345" s="5" t="s">
        <v>343</v>
      </c>
      <c r="C345" s="5" t="s">
        <v>4452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t="s">
        <v>8268</v>
      </c>
      <c r="O345" t="s">
        <v>8311</v>
      </c>
      <c r="P345" t="s">
        <v>8319</v>
      </c>
      <c r="Q345" s="8">
        <f t="shared" si="20"/>
        <v>1.0202863333333334</v>
      </c>
      <c r="R345" s="20">
        <f t="shared" si="21"/>
        <v>58.413339694656486</v>
      </c>
      <c r="S345" s="15">
        <f t="shared" si="22"/>
        <v>41926.73778935185</v>
      </c>
      <c r="T345" s="15">
        <f t="shared" si="23"/>
        <v>41957.125</v>
      </c>
    </row>
    <row r="346" spans="1:20" ht="75" x14ac:dyDescent="0.3">
      <c r="A346" s="4">
        <v>344</v>
      </c>
      <c r="B346" s="5" t="s">
        <v>344</v>
      </c>
      <c r="C346" s="5" t="s">
        <v>4453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t="s">
        <v>8268</v>
      </c>
      <c r="O346" t="s">
        <v>8311</v>
      </c>
      <c r="P346" t="s">
        <v>8319</v>
      </c>
      <c r="Q346" s="8">
        <f t="shared" si="20"/>
        <v>1.0208358208955224</v>
      </c>
      <c r="R346" s="20">
        <f t="shared" si="21"/>
        <v>119.99298245614035</v>
      </c>
      <c r="S346" s="15">
        <f t="shared" si="22"/>
        <v>42111.970995370371</v>
      </c>
      <c r="T346" s="15">
        <f t="shared" si="23"/>
        <v>42156.097222222219</v>
      </c>
    </row>
    <row r="347" spans="1:20" ht="75" x14ac:dyDescent="0.3">
      <c r="A347" s="4">
        <v>345</v>
      </c>
      <c r="B347" s="5" t="s">
        <v>345</v>
      </c>
      <c r="C347" s="5" t="s">
        <v>4454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t="s">
        <v>8268</v>
      </c>
      <c r="O347" t="s">
        <v>8311</v>
      </c>
      <c r="P347" t="s">
        <v>8319</v>
      </c>
      <c r="Q347" s="8">
        <f t="shared" si="20"/>
        <v>1.2327586206896552</v>
      </c>
      <c r="R347" s="20">
        <f t="shared" si="21"/>
        <v>99.860335195530723</v>
      </c>
      <c r="S347" s="15">
        <f t="shared" si="22"/>
        <v>42114.944328703699</v>
      </c>
      <c r="T347" s="15">
        <f t="shared" si="23"/>
        <v>42144.944328703699</v>
      </c>
    </row>
    <row r="348" spans="1:20" ht="93.75" x14ac:dyDescent="0.3">
      <c r="A348" s="4">
        <v>346</v>
      </c>
      <c r="B348" s="5" t="s">
        <v>346</v>
      </c>
      <c r="C348" s="5" t="s">
        <v>4455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t="s">
        <v>8268</v>
      </c>
      <c r="O348" t="s">
        <v>8311</v>
      </c>
      <c r="P348" t="s">
        <v>8319</v>
      </c>
      <c r="Q348" s="8">
        <f t="shared" si="20"/>
        <v>1.7028880000000002</v>
      </c>
      <c r="R348" s="20">
        <f t="shared" si="21"/>
        <v>90.579148936170213</v>
      </c>
      <c r="S348" s="15">
        <f t="shared" si="22"/>
        <v>42261.500243055561</v>
      </c>
      <c r="T348" s="15">
        <f t="shared" si="23"/>
        <v>42291.500243055561</v>
      </c>
    </row>
    <row r="349" spans="1:20" ht="75" x14ac:dyDescent="0.3">
      <c r="A349" s="4">
        <v>347</v>
      </c>
      <c r="B349" s="5" t="s">
        <v>347</v>
      </c>
      <c r="C349" s="5" t="s">
        <v>4456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t="s">
        <v>8268</v>
      </c>
      <c r="O349" t="s">
        <v>8311</v>
      </c>
      <c r="P349" t="s">
        <v>8319</v>
      </c>
      <c r="Q349" s="8">
        <f t="shared" si="20"/>
        <v>1.1159049999999999</v>
      </c>
      <c r="R349" s="20">
        <f t="shared" si="21"/>
        <v>117.77361477572559</v>
      </c>
      <c r="S349" s="15">
        <f t="shared" si="22"/>
        <v>42292.495474537034</v>
      </c>
      <c r="T349" s="15">
        <f t="shared" si="23"/>
        <v>42322.537141203706</v>
      </c>
    </row>
    <row r="350" spans="1:20" ht="93.75" x14ac:dyDescent="0.3">
      <c r="A350" s="4">
        <v>348</v>
      </c>
      <c r="B350" s="5" t="s">
        <v>348</v>
      </c>
      <c r="C350" s="5" t="s">
        <v>4457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t="s">
        <v>8268</v>
      </c>
      <c r="O350" t="s">
        <v>8311</v>
      </c>
      <c r="P350" t="s">
        <v>8319</v>
      </c>
      <c r="Q350" s="8">
        <f t="shared" si="20"/>
        <v>1.03</v>
      </c>
      <c r="R350" s="20">
        <f t="shared" si="21"/>
        <v>86.554621848739501</v>
      </c>
      <c r="S350" s="15">
        <f t="shared" si="22"/>
        <v>42207.58699074074</v>
      </c>
      <c r="T350" s="15">
        <f t="shared" si="23"/>
        <v>42237.58699074074</v>
      </c>
    </row>
    <row r="351" spans="1:20" ht="75" x14ac:dyDescent="0.3">
      <c r="A351" s="4">
        <v>349</v>
      </c>
      <c r="B351" s="5" t="s">
        <v>349</v>
      </c>
      <c r="C351" s="5" t="s">
        <v>4458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t="s">
        <v>8268</v>
      </c>
      <c r="O351" t="s">
        <v>8311</v>
      </c>
      <c r="P351" t="s">
        <v>8319</v>
      </c>
      <c r="Q351" s="8">
        <f t="shared" si="20"/>
        <v>1.0663570159857905</v>
      </c>
      <c r="R351" s="20">
        <f t="shared" si="21"/>
        <v>71.899281437125751</v>
      </c>
      <c r="S351" s="15">
        <f t="shared" si="22"/>
        <v>42760.498935185184</v>
      </c>
      <c r="T351" s="15">
        <f t="shared" si="23"/>
        <v>42790.498935185184</v>
      </c>
    </row>
    <row r="352" spans="1:20" ht="75" x14ac:dyDescent="0.3">
      <c r="A352" s="4">
        <v>350</v>
      </c>
      <c r="B352" s="5" t="s">
        <v>350</v>
      </c>
      <c r="C352" s="5" t="s">
        <v>4459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t="s">
        <v>8268</v>
      </c>
      <c r="O352" t="s">
        <v>8311</v>
      </c>
      <c r="P352" t="s">
        <v>8319</v>
      </c>
      <c r="Q352" s="8">
        <f t="shared" si="20"/>
        <v>1.1476</v>
      </c>
      <c r="R352" s="20">
        <f t="shared" si="21"/>
        <v>129.81900452488688</v>
      </c>
      <c r="S352" s="15">
        <f t="shared" si="22"/>
        <v>42586.066076388888</v>
      </c>
      <c r="T352" s="15">
        <f t="shared" si="23"/>
        <v>42624.165972222225</v>
      </c>
    </row>
    <row r="353" spans="1:20" ht="93.75" x14ac:dyDescent="0.3">
      <c r="A353" s="4">
        <v>351</v>
      </c>
      <c r="B353" s="5" t="s">
        <v>351</v>
      </c>
      <c r="C353" s="5" t="s">
        <v>4460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t="s">
        <v>8268</v>
      </c>
      <c r="O353" t="s">
        <v>8311</v>
      </c>
      <c r="P353" t="s">
        <v>8319</v>
      </c>
      <c r="Q353" s="8">
        <f t="shared" si="20"/>
        <v>1.2734117647058822</v>
      </c>
      <c r="R353" s="20">
        <f t="shared" si="21"/>
        <v>44.912863070539416</v>
      </c>
      <c r="S353" s="15">
        <f t="shared" si="22"/>
        <v>42427.964745370366</v>
      </c>
      <c r="T353" s="15">
        <f t="shared" si="23"/>
        <v>42467.923078703709</v>
      </c>
    </row>
    <row r="354" spans="1:20" ht="75" x14ac:dyDescent="0.3">
      <c r="A354" s="4">
        <v>352</v>
      </c>
      <c r="B354" s="5" t="s">
        <v>352</v>
      </c>
      <c r="C354" s="5" t="s">
        <v>4461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t="s">
        <v>8268</v>
      </c>
      <c r="O354" t="s">
        <v>8311</v>
      </c>
      <c r="P354" t="s">
        <v>8319</v>
      </c>
      <c r="Q354" s="8">
        <f t="shared" si="20"/>
        <v>1.1656</v>
      </c>
      <c r="R354" s="20">
        <f t="shared" si="21"/>
        <v>40.755244755244753</v>
      </c>
      <c r="S354" s="15">
        <f t="shared" si="22"/>
        <v>41890.167453703703</v>
      </c>
      <c r="T354" s="15">
        <f t="shared" si="23"/>
        <v>41920.167453703703</v>
      </c>
    </row>
    <row r="355" spans="1:20" ht="93.75" x14ac:dyDescent="0.3">
      <c r="A355" s="4">
        <v>353</v>
      </c>
      <c r="B355" s="5" t="s">
        <v>353</v>
      </c>
      <c r="C355" s="5" t="s">
        <v>4462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t="s">
        <v>8268</v>
      </c>
      <c r="O355" t="s">
        <v>8311</v>
      </c>
      <c r="P355" t="s">
        <v>8319</v>
      </c>
      <c r="Q355" s="8">
        <f t="shared" si="20"/>
        <v>1.0861819426615318</v>
      </c>
      <c r="R355" s="20">
        <f t="shared" si="21"/>
        <v>103.52394779771615</v>
      </c>
      <c r="S355" s="15">
        <f t="shared" si="22"/>
        <v>42297.791886574079</v>
      </c>
      <c r="T355" s="15">
        <f t="shared" si="23"/>
        <v>42327.833553240736</v>
      </c>
    </row>
    <row r="356" spans="1:20" ht="93.75" x14ac:dyDescent="0.3">
      <c r="A356" s="4">
        <v>354</v>
      </c>
      <c r="B356" s="5" t="s">
        <v>354</v>
      </c>
      <c r="C356" s="5" t="s">
        <v>4463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t="s">
        <v>8268</v>
      </c>
      <c r="O356" t="s">
        <v>8311</v>
      </c>
      <c r="P356" t="s">
        <v>8319</v>
      </c>
      <c r="Q356" s="8">
        <f t="shared" si="20"/>
        <v>1.0394285714285714</v>
      </c>
      <c r="R356" s="20">
        <f t="shared" si="21"/>
        <v>125.44827586206897</v>
      </c>
      <c r="S356" s="15">
        <f t="shared" si="22"/>
        <v>42438.827789351853</v>
      </c>
      <c r="T356" s="15">
        <f t="shared" si="23"/>
        <v>42468.786122685182</v>
      </c>
    </row>
    <row r="357" spans="1:20" ht="56.25" x14ac:dyDescent="0.3">
      <c r="A357" s="4">
        <v>355</v>
      </c>
      <c r="B357" s="5" t="s">
        <v>355</v>
      </c>
      <c r="C357" s="5" t="s">
        <v>4464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t="s">
        <v>8268</v>
      </c>
      <c r="O357" t="s">
        <v>8311</v>
      </c>
      <c r="P357" t="s">
        <v>8319</v>
      </c>
      <c r="Q357" s="8">
        <f t="shared" si="20"/>
        <v>1.1625714285714286</v>
      </c>
      <c r="R357" s="20">
        <f t="shared" si="21"/>
        <v>246.60606060606059</v>
      </c>
      <c r="S357" s="15">
        <f t="shared" si="22"/>
        <v>41943.293912037036</v>
      </c>
      <c r="T357" s="15">
        <f t="shared" si="23"/>
        <v>41974.3355787037</v>
      </c>
    </row>
    <row r="358" spans="1:20" ht="56.25" x14ac:dyDescent="0.3">
      <c r="A358" s="4">
        <v>356</v>
      </c>
      <c r="B358" s="5" t="s">
        <v>356</v>
      </c>
      <c r="C358" s="5" t="s">
        <v>4465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t="s">
        <v>8268</v>
      </c>
      <c r="O358" t="s">
        <v>8311</v>
      </c>
      <c r="P358" t="s">
        <v>8319</v>
      </c>
      <c r="Q358" s="8">
        <f t="shared" si="20"/>
        <v>1.0269239999999999</v>
      </c>
      <c r="R358" s="20">
        <f t="shared" si="21"/>
        <v>79.401340206185566</v>
      </c>
      <c r="S358" s="15">
        <f t="shared" si="22"/>
        <v>42415.803159722222</v>
      </c>
      <c r="T358" s="15">
        <f t="shared" si="23"/>
        <v>42445.761493055557</v>
      </c>
    </row>
    <row r="359" spans="1:20" ht="93.75" x14ac:dyDescent="0.3">
      <c r="A359" s="4">
        <v>357</v>
      </c>
      <c r="B359" s="5" t="s">
        <v>357</v>
      </c>
      <c r="C359" s="5" t="s">
        <v>4466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t="s">
        <v>8268</v>
      </c>
      <c r="O359" t="s">
        <v>8311</v>
      </c>
      <c r="P359" t="s">
        <v>8319</v>
      </c>
      <c r="Q359" s="8">
        <f t="shared" si="20"/>
        <v>1.74</v>
      </c>
      <c r="R359" s="20">
        <f t="shared" si="21"/>
        <v>86.138613861386133</v>
      </c>
      <c r="S359" s="15">
        <f t="shared" si="22"/>
        <v>42078.222187499996</v>
      </c>
      <c r="T359" s="15">
        <f t="shared" si="23"/>
        <v>42118.222187499996</v>
      </c>
    </row>
    <row r="360" spans="1:20" ht="75" x14ac:dyDescent="0.3">
      <c r="A360" s="4">
        <v>358</v>
      </c>
      <c r="B360" s="5" t="s">
        <v>358</v>
      </c>
      <c r="C360" s="5" t="s">
        <v>4467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t="s">
        <v>8268</v>
      </c>
      <c r="O360" t="s">
        <v>8311</v>
      </c>
      <c r="P360" t="s">
        <v>8319</v>
      </c>
      <c r="Q360" s="8">
        <f t="shared" si="20"/>
        <v>1.03088</v>
      </c>
      <c r="R360" s="20">
        <f t="shared" si="21"/>
        <v>193.04868913857678</v>
      </c>
      <c r="S360" s="15">
        <f t="shared" si="22"/>
        <v>42507.860196759255</v>
      </c>
      <c r="T360" s="15">
        <f t="shared" si="23"/>
        <v>42536.625</v>
      </c>
    </row>
    <row r="361" spans="1:20" ht="75" x14ac:dyDescent="0.3">
      <c r="A361" s="4">
        <v>359</v>
      </c>
      <c r="B361" s="5" t="s">
        <v>359</v>
      </c>
      <c r="C361" s="5" t="s">
        <v>4468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t="s">
        <v>8268</v>
      </c>
      <c r="O361" t="s">
        <v>8311</v>
      </c>
      <c r="P361" t="s">
        <v>8319</v>
      </c>
      <c r="Q361" s="8">
        <f t="shared" si="20"/>
        <v>1.0485537190082646</v>
      </c>
      <c r="R361" s="20">
        <f t="shared" si="21"/>
        <v>84.023178807947019</v>
      </c>
      <c r="S361" s="15">
        <f t="shared" si="22"/>
        <v>41935.070486111108</v>
      </c>
      <c r="T361" s="15">
        <f t="shared" si="23"/>
        <v>41957.216666666667</v>
      </c>
    </row>
    <row r="362" spans="1:20" ht="93.75" x14ac:dyDescent="0.3">
      <c r="A362" s="4">
        <v>360</v>
      </c>
      <c r="B362" s="5" t="s">
        <v>360</v>
      </c>
      <c r="C362" s="5" t="s">
        <v>4469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t="s">
        <v>8268</v>
      </c>
      <c r="O362" t="s">
        <v>8311</v>
      </c>
      <c r="P362" t="s">
        <v>8319</v>
      </c>
      <c r="Q362" s="8">
        <f t="shared" si="20"/>
        <v>1.0137499999999999</v>
      </c>
      <c r="R362" s="20">
        <f t="shared" si="21"/>
        <v>139.82758620689654</v>
      </c>
      <c r="S362" s="15">
        <f t="shared" si="22"/>
        <v>42163.897916666669</v>
      </c>
      <c r="T362" s="15">
        <f t="shared" si="23"/>
        <v>42208.132638888885</v>
      </c>
    </row>
    <row r="363" spans="1:20" ht="93.75" x14ac:dyDescent="0.3">
      <c r="A363" s="4">
        <v>361</v>
      </c>
      <c r="B363" s="5" t="s">
        <v>361</v>
      </c>
      <c r="C363" s="5" t="s">
        <v>4470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t="s">
        <v>8268</v>
      </c>
      <c r="O363" t="s">
        <v>8311</v>
      </c>
      <c r="P363" t="s">
        <v>8319</v>
      </c>
      <c r="Q363" s="8">
        <f t="shared" si="20"/>
        <v>1.1107699999999998</v>
      </c>
      <c r="R363" s="20">
        <f t="shared" si="21"/>
        <v>109.82189265536722</v>
      </c>
      <c r="S363" s="15">
        <f t="shared" si="22"/>
        <v>41936.001226851848</v>
      </c>
      <c r="T363" s="15">
        <f t="shared" si="23"/>
        <v>41966.042893518519</v>
      </c>
    </row>
    <row r="364" spans="1:20" ht="93.75" x14ac:dyDescent="0.3">
      <c r="A364" s="4">
        <v>362</v>
      </c>
      <c r="B364" s="5" t="s">
        <v>362</v>
      </c>
      <c r="C364" s="5" t="s">
        <v>4471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t="s">
        <v>8268</v>
      </c>
      <c r="O364" t="s">
        <v>8311</v>
      </c>
      <c r="P364" t="s">
        <v>8319</v>
      </c>
      <c r="Q364" s="8">
        <f t="shared" si="20"/>
        <v>1.2415933781686497</v>
      </c>
      <c r="R364" s="20">
        <f t="shared" si="21"/>
        <v>139.53488372093022</v>
      </c>
      <c r="S364" s="15">
        <f t="shared" si="22"/>
        <v>41837.210543981484</v>
      </c>
      <c r="T364" s="15">
        <f t="shared" si="23"/>
        <v>41859</v>
      </c>
    </row>
    <row r="365" spans="1:20" ht="93.75" x14ac:dyDescent="0.3">
      <c r="A365" s="4">
        <v>363</v>
      </c>
      <c r="B365" s="5" t="s">
        <v>363</v>
      </c>
      <c r="C365" s="5" t="s">
        <v>4472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t="s">
        <v>8268</v>
      </c>
      <c r="O365" t="s">
        <v>8311</v>
      </c>
      <c r="P365" t="s">
        <v>8319</v>
      </c>
      <c r="Q365" s="8">
        <f t="shared" si="20"/>
        <v>1.0133333333333334</v>
      </c>
      <c r="R365" s="20">
        <f t="shared" si="21"/>
        <v>347.84615384615387</v>
      </c>
      <c r="S365" s="15">
        <f t="shared" si="22"/>
        <v>40255.744629629626</v>
      </c>
      <c r="T365" s="15">
        <f t="shared" si="23"/>
        <v>40300.806944444441</v>
      </c>
    </row>
    <row r="366" spans="1:20" ht="75" x14ac:dyDescent="0.3">
      <c r="A366" s="4">
        <v>364</v>
      </c>
      <c r="B366" s="5" t="s">
        <v>364</v>
      </c>
      <c r="C366" s="5" t="s">
        <v>4473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t="s">
        <v>8268</v>
      </c>
      <c r="O366" t="s">
        <v>8311</v>
      </c>
      <c r="P366" t="s">
        <v>8319</v>
      </c>
      <c r="Q366" s="8">
        <f t="shared" si="20"/>
        <v>1.1016142857142857</v>
      </c>
      <c r="R366" s="20">
        <f t="shared" si="21"/>
        <v>68.24159292035398</v>
      </c>
      <c r="S366" s="15">
        <f t="shared" si="22"/>
        <v>41780.859629629631</v>
      </c>
      <c r="T366" s="15">
        <f t="shared" si="23"/>
        <v>41811.165972222225</v>
      </c>
    </row>
    <row r="367" spans="1:20" ht="75" x14ac:dyDescent="0.3">
      <c r="A367" s="4">
        <v>365</v>
      </c>
      <c r="B367" s="5" t="s">
        <v>365</v>
      </c>
      <c r="C367" s="5" t="s">
        <v>4474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t="s">
        <v>8268</v>
      </c>
      <c r="O367" t="s">
        <v>8311</v>
      </c>
      <c r="P367" t="s">
        <v>8319</v>
      </c>
      <c r="Q367" s="8">
        <f t="shared" si="20"/>
        <v>1.0397333333333334</v>
      </c>
      <c r="R367" s="20">
        <f t="shared" si="21"/>
        <v>239.93846153846152</v>
      </c>
      <c r="S367" s="15">
        <f t="shared" si="22"/>
        <v>41668.606469907405</v>
      </c>
      <c r="T367" s="15">
        <f t="shared" si="23"/>
        <v>41698.606469907405</v>
      </c>
    </row>
    <row r="368" spans="1:20" ht="75" x14ac:dyDescent="0.3">
      <c r="A368" s="4">
        <v>366</v>
      </c>
      <c r="B368" s="5" t="s">
        <v>366</v>
      </c>
      <c r="C368" s="5" t="s">
        <v>4475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t="s">
        <v>8268</v>
      </c>
      <c r="O368" t="s">
        <v>8311</v>
      </c>
      <c r="P368" t="s">
        <v>8319</v>
      </c>
      <c r="Q368" s="8">
        <f t="shared" si="20"/>
        <v>1.013157894736842</v>
      </c>
      <c r="R368" s="20">
        <f t="shared" si="21"/>
        <v>287.31343283582089</v>
      </c>
      <c r="S368" s="15">
        <f t="shared" si="22"/>
        <v>41019.793032407404</v>
      </c>
      <c r="T368" s="15">
        <f t="shared" si="23"/>
        <v>41049.793032407404</v>
      </c>
    </row>
    <row r="369" spans="1:20" ht="93.75" x14ac:dyDescent="0.3">
      <c r="A369" s="4">
        <v>367</v>
      </c>
      <c r="B369" s="5" t="s">
        <v>367</v>
      </c>
      <c r="C369" s="5" t="s">
        <v>4476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t="s">
        <v>8268</v>
      </c>
      <c r="O369" t="s">
        <v>8311</v>
      </c>
      <c r="P369" t="s">
        <v>8319</v>
      </c>
      <c r="Q369" s="8">
        <f t="shared" si="20"/>
        <v>1.033501</v>
      </c>
      <c r="R369" s="20">
        <f t="shared" si="21"/>
        <v>86.84882352941176</v>
      </c>
      <c r="S369" s="15">
        <f t="shared" si="22"/>
        <v>41355.577291666668</v>
      </c>
      <c r="T369" s="15">
        <f t="shared" si="23"/>
        <v>41395.207638888889</v>
      </c>
    </row>
    <row r="370" spans="1:20" ht="93.75" x14ac:dyDescent="0.3">
      <c r="A370" s="4">
        <v>368</v>
      </c>
      <c r="B370" s="5" t="s">
        <v>368</v>
      </c>
      <c r="C370" s="5" t="s">
        <v>4477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t="s">
        <v>8268</v>
      </c>
      <c r="O370" t="s">
        <v>8311</v>
      </c>
      <c r="P370" t="s">
        <v>8319</v>
      </c>
      <c r="Q370" s="8">
        <f t="shared" si="20"/>
        <v>1.04112</v>
      </c>
      <c r="R370" s="20">
        <f t="shared" si="21"/>
        <v>81.84905660377359</v>
      </c>
      <c r="S370" s="15">
        <f t="shared" si="22"/>
        <v>42043.605578703704</v>
      </c>
      <c r="T370" s="15">
        <f t="shared" si="23"/>
        <v>42078.563912037032</v>
      </c>
    </row>
    <row r="371" spans="1:20" ht="75" x14ac:dyDescent="0.3">
      <c r="A371" s="4">
        <v>369</v>
      </c>
      <c r="B371" s="5" t="s">
        <v>369</v>
      </c>
      <c r="C371" s="5" t="s">
        <v>4478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t="s">
        <v>8268</v>
      </c>
      <c r="O371" t="s">
        <v>8311</v>
      </c>
      <c r="P371" t="s">
        <v>8319</v>
      </c>
      <c r="Q371" s="8">
        <f t="shared" si="20"/>
        <v>1.1015569230769231</v>
      </c>
      <c r="R371" s="20">
        <f t="shared" si="21"/>
        <v>42.874970059880241</v>
      </c>
      <c r="S371" s="15">
        <f t="shared" si="22"/>
        <v>40893.551724537036</v>
      </c>
      <c r="T371" s="15">
        <f t="shared" si="23"/>
        <v>40923.551724537036</v>
      </c>
    </row>
    <row r="372" spans="1:20" ht="93.75" x14ac:dyDescent="0.3">
      <c r="A372" s="4">
        <v>370</v>
      </c>
      <c r="B372" s="5" t="s">
        <v>370</v>
      </c>
      <c r="C372" s="5" t="s">
        <v>4479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t="s">
        <v>8268</v>
      </c>
      <c r="O372" t="s">
        <v>8311</v>
      </c>
      <c r="P372" t="s">
        <v>8319</v>
      </c>
      <c r="Q372" s="8">
        <f t="shared" si="20"/>
        <v>1.2202</v>
      </c>
      <c r="R372" s="20">
        <f t="shared" si="21"/>
        <v>709.41860465116281</v>
      </c>
      <c r="S372" s="15">
        <f t="shared" si="22"/>
        <v>42711.795138888891</v>
      </c>
      <c r="T372" s="15">
        <f t="shared" si="23"/>
        <v>42741.795138888891</v>
      </c>
    </row>
    <row r="373" spans="1:20" ht="75" x14ac:dyDescent="0.3">
      <c r="A373" s="4">
        <v>371</v>
      </c>
      <c r="B373" s="5" t="s">
        <v>371</v>
      </c>
      <c r="C373" s="5" t="s">
        <v>4480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t="s">
        <v>8268</v>
      </c>
      <c r="O373" t="s">
        <v>8311</v>
      </c>
      <c r="P373" t="s">
        <v>8319</v>
      </c>
      <c r="Q373" s="8">
        <f t="shared" si="20"/>
        <v>1.1416866666666667</v>
      </c>
      <c r="R373" s="20">
        <f t="shared" si="21"/>
        <v>161.25517890772127</v>
      </c>
      <c r="S373" s="15">
        <f t="shared" si="22"/>
        <v>41261.767812500002</v>
      </c>
      <c r="T373" s="15">
        <f t="shared" si="23"/>
        <v>41306.767812500002</v>
      </c>
    </row>
    <row r="374" spans="1:20" ht="56.25" x14ac:dyDescent="0.3">
      <c r="A374" s="4">
        <v>372</v>
      </c>
      <c r="B374" s="5" t="s">
        <v>372</v>
      </c>
      <c r="C374" s="5" t="s">
        <v>4481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t="s">
        <v>8268</v>
      </c>
      <c r="O374" t="s">
        <v>8311</v>
      </c>
      <c r="P374" t="s">
        <v>8319</v>
      </c>
      <c r="Q374" s="8">
        <f t="shared" si="20"/>
        <v>1.2533333333333334</v>
      </c>
      <c r="R374" s="20">
        <f t="shared" si="21"/>
        <v>41.777777777777779</v>
      </c>
      <c r="S374" s="15">
        <f t="shared" si="22"/>
        <v>42425.576898148152</v>
      </c>
      <c r="T374" s="15">
        <f t="shared" si="23"/>
        <v>42465.666666666672</v>
      </c>
    </row>
    <row r="375" spans="1:20" ht="75" x14ac:dyDescent="0.3">
      <c r="A375" s="4">
        <v>373</v>
      </c>
      <c r="B375" s="5" t="s">
        <v>373</v>
      </c>
      <c r="C375" s="5" t="s">
        <v>4482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t="s">
        <v>8268</v>
      </c>
      <c r="O375" t="s">
        <v>8311</v>
      </c>
      <c r="P375" t="s">
        <v>8319</v>
      </c>
      <c r="Q375" s="8">
        <f t="shared" si="20"/>
        <v>1.0666666666666667</v>
      </c>
      <c r="R375" s="20">
        <f t="shared" si="21"/>
        <v>89.887640449438209</v>
      </c>
      <c r="S375" s="15">
        <f t="shared" si="22"/>
        <v>41078.91201388889</v>
      </c>
      <c r="T375" s="15">
        <f t="shared" si="23"/>
        <v>41108.91201388889</v>
      </c>
    </row>
    <row r="376" spans="1:20" ht="75" x14ac:dyDescent="0.3">
      <c r="A376" s="4">
        <v>374</v>
      </c>
      <c r="B376" s="5" t="s">
        <v>374</v>
      </c>
      <c r="C376" s="5" t="s">
        <v>4483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t="s">
        <v>8268</v>
      </c>
      <c r="O376" t="s">
        <v>8311</v>
      </c>
      <c r="P376" t="s">
        <v>8319</v>
      </c>
      <c r="Q376" s="8">
        <f t="shared" si="20"/>
        <v>1.3065</v>
      </c>
      <c r="R376" s="20">
        <f t="shared" si="21"/>
        <v>45.051724137931032</v>
      </c>
      <c r="S376" s="15">
        <f t="shared" si="22"/>
        <v>40757.889247685183</v>
      </c>
      <c r="T376" s="15">
        <f t="shared" si="23"/>
        <v>40802.889247685183</v>
      </c>
    </row>
    <row r="377" spans="1:20" ht="75" x14ac:dyDescent="0.3">
      <c r="A377" s="4">
        <v>375</v>
      </c>
      <c r="B377" s="5" t="s">
        <v>375</v>
      </c>
      <c r="C377" s="5" t="s">
        <v>4484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t="s">
        <v>8268</v>
      </c>
      <c r="O377" t="s">
        <v>8311</v>
      </c>
      <c r="P377" t="s">
        <v>8319</v>
      </c>
      <c r="Q377" s="8">
        <f t="shared" si="20"/>
        <v>1.2</v>
      </c>
      <c r="R377" s="20">
        <f t="shared" si="21"/>
        <v>42.857142857142854</v>
      </c>
      <c r="S377" s="15">
        <f t="shared" si="22"/>
        <v>41657.985081018516</v>
      </c>
      <c r="T377" s="15">
        <f t="shared" si="23"/>
        <v>41699.720833333333</v>
      </c>
    </row>
    <row r="378" spans="1:20" ht="93.75" x14ac:dyDescent="0.3">
      <c r="A378" s="4">
        <v>376</v>
      </c>
      <c r="B378" s="5" t="s">
        <v>376</v>
      </c>
      <c r="C378" s="5" t="s">
        <v>4485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t="s">
        <v>8268</v>
      </c>
      <c r="O378" t="s">
        <v>8311</v>
      </c>
      <c r="P378" t="s">
        <v>8319</v>
      </c>
      <c r="Q378" s="8">
        <f t="shared" si="20"/>
        <v>1.0595918367346939</v>
      </c>
      <c r="R378" s="20">
        <f t="shared" si="21"/>
        <v>54.083333333333336</v>
      </c>
      <c r="S378" s="15">
        <f t="shared" si="22"/>
        <v>42576.452731481477</v>
      </c>
      <c r="T378" s="15">
        <f t="shared" si="23"/>
        <v>42607.452731481477</v>
      </c>
    </row>
    <row r="379" spans="1:20" ht="75" x14ac:dyDescent="0.3">
      <c r="A379" s="4">
        <v>377</v>
      </c>
      <c r="B379" s="5" t="s">
        <v>377</v>
      </c>
      <c r="C379" s="5" t="s">
        <v>4486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t="s">
        <v>8268</v>
      </c>
      <c r="O379" t="s">
        <v>8311</v>
      </c>
      <c r="P379" t="s">
        <v>8319</v>
      </c>
      <c r="Q379" s="8">
        <f t="shared" si="20"/>
        <v>1.1439999999999999</v>
      </c>
      <c r="R379" s="20">
        <f t="shared" si="21"/>
        <v>103.21804511278195</v>
      </c>
      <c r="S379" s="15">
        <f t="shared" si="22"/>
        <v>42292.250787037032</v>
      </c>
      <c r="T379" s="15">
        <f t="shared" si="23"/>
        <v>42322.292361111111</v>
      </c>
    </row>
    <row r="380" spans="1:20" ht="93.75" x14ac:dyDescent="0.3">
      <c r="A380" s="4">
        <v>378</v>
      </c>
      <c r="B380" s="5" t="s">
        <v>378</v>
      </c>
      <c r="C380" s="5" t="s">
        <v>4487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t="s">
        <v>8268</v>
      </c>
      <c r="O380" t="s">
        <v>8311</v>
      </c>
      <c r="P380" t="s">
        <v>8319</v>
      </c>
      <c r="Q380" s="8">
        <f t="shared" si="20"/>
        <v>1.1176666666666666</v>
      </c>
      <c r="R380" s="20">
        <f t="shared" si="21"/>
        <v>40.397590361445786</v>
      </c>
      <c r="S380" s="15">
        <f t="shared" si="22"/>
        <v>42370.571851851855</v>
      </c>
      <c r="T380" s="15">
        <f t="shared" si="23"/>
        <v>42394.994444444441</v>
      </c>
    </row>
    <row r="381" spans="1:20" ht="75" x14ac:dyDescent="0.3">
      <c r="A381" s="4">
        <v>379</v>
      </c>
      <c r="B381" s="5" t="s">
        <v>379</v>
      </c>
      <c r="C381" s="5" t="s">
        <v>4488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t="s">
        <v>8268</v>
      </c>
      <c r="O381" t="s">
        <v>8311</v>
      </c>
      <c r="P381" t="s">
        <v>8319</v>
      </c>
      <c r="Q381" s="8">
        <f t="shared" si="20"/>
        <v>1.1608000000000001</v>
      </c>
      <c r="R381" s="20">
        <f t="shared" si="21"/>
        <v>116.85906040268456</v>
      </c>
      <c r="S381" s="15">
        <f t="shared" si="22"/>
        <v>40987.688333333332</v>
      </c>
      <c r="T381" s="15">
        <f t="shared" si="23"/>
        <v>41032.688333333332</v>
      </c>
    </row>
    <row r="382" spans="1:20" ht="93.75" x14ac:dyDescent="0.3">
      <c r="A382" s="4">
        <v>380</v>
      </c>
      <c r="B382" s="5" t="s">
        <v>380</v>
      </c>
      <c r="C382" s="5" t="s">
        <v>4489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t="s">
        <v>8268</v>
      </c>
      <c r="O382" t="s">
        <v>8311</v>
      </c>
      <c r="P382" t="s">
        <v>8319</v>
      </c>
      <c r="Q382" s="8">
        <f t="shared" si="20"/>
        <v>1.415</v>
      </c>
      <c r="R382" s="20">
        <f t="shared" si="21"/>
        <v>115.51020408163265</v>
      </c>
      <c r="S382" s="15">
        <f t="shared" si="22"/>
        <v>42367.719814814816</v>
      </c>
      <c r="T382" s="15">
        <f t="shared" si="23"/>
        <v>42392.719814814816</v>
      </c>
    </row>
    <row r="383" spans="1:20" ht="75" x14ac:dyDescent="0.3">
      <c r="A383" s="4">
        <v>381</v>
      </c>
      <c r="B383" s="5" t="s">
        <v>381</v>
      </c>
      <c r="C383" s="5" t="s">
        <v>4490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t="s">
        <v>8268</v>
      </c>
      <c r="O383" t="s">
        <v>8311</v>
      </c>
      <c r="P383" t="s">
        <v>8319</v>
      </c>
      <c r="Q383" s="8">
        <f t="shared" si="20"/>
        <v>1.0472999999999999</v>
      </c>
      <c r="R383" s="20">
        <f t="shared" si="21"/>
        <v>104.31274900398407</v>
      </c>
      <c r="S383" s="15">
        <f t="shared" si="22"/>
        <v>41085.698113425926</v>
      </c>
      <c r="T383" s="15">
        <f t="shared" si="23"/>
        <v>41120.208333333336</v>
      </c>
    </row>
    <row r="384" spans="1:20" ht="93.75" x14ac:dyDescent="0.3">
      <c r="A384" s="4">
        <v>382</v>
      </c>
      <c r="B384" s="5" t="s">
        <v>382</v>
      </c>
      <c r="C384" s="5" t="s">
        <v>4491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t="s">
        <v>8268</v>
      </c>
      <c r="O384" t="s">
        <v>8311</v>
      </c>
      <c r="P384" t="s">
        <v>8319</v>
      </c>
      <c r="Q384" s="8">
        <f t="shared" si="20"/>
        <v>2.5583333333333331</v>
      </c>
      <c r="R384" s="20">
        <f t="shared" si="21"/>
        <v>69.772727272727266</v>
      </c>
      <c r="S384" s="15">
        <f t="shared" si="22"/>
        <v>41144.709490740745</v>
      </c>
      <c r="T384" s="15">
        <f t="shared" si="23"/>
        <v>41158.709490740745</v>
      </c>
    </row>
    <row r="385" spans="1:20" ht="75" x14ac:dyDescent="0.3">
      <c r="A385" s="4">
        <v>383</v>
      </c>
      <c r="B385" s="5" t="s">
        <v>383</v>
      </c>
      <c r="C385" s="5" t="s">
        <v>4492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t="s">
        <v>8268</v>
      </c>
      <c r="O385" t="s">
        <v>8311</v>
      </c>
      <c r="P385" t="s">
        <v>8319</v>
      </c>
      <c r="Q385" s="8">
        <f t="shared" si="20"/>
        <v>2.0670670670670672</v>
      </c>
      <c r="R385" s="20">
        <f t="shared" si="21"/>
        <v>43.020833333333336</v>
      </c>
      <c r="S385" s="15">
        <f t="shared" si="22"/>
        <v>41755.117581018516</v>
      </c>
      <c r="T385" s="15">
        <f t="shared" si="23"/>
        <v>41778.117581018516</v>
      </c>
    </row>
    <row r="386" spans="1:20" ht="75" x14ac:dyDescent="0.3">
      <c r="A386" s="4">
        <v>384</v>
      </c>
      <c r="B386" s="5" t="s">
        <v>384</v>
      </c>
      <c r="C386" s="5" t="s">
        <v>4493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t="s">
        <v>8268</v>
      </c>
      <c r="O386" t="s">
        <v>8311</v>
      </c>
      <c r="P386" t="s">
        <v>8319</v>
      </c>
      <c r="Q386" s="8">
        <f t="shared" ref="Q386:Q449" si="24">E386/D386</f>
        <v>1.1210500000000001</v>
      </c>
      <c r="R386" s="20">
        <f t="shared" ref="R386:R449" si="25">E386/L386</f>
        <v>58.540469973890339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75" x14ac:dyDescent="0.3">
      <c r="A387" s="4">
        <v>385</v>
      </c>
      <c r="B387" s="5" t="s">
        <v>385</v>
      </c>
      <c r="C387" s="5" t="s">
        <v>4494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t="s">
        <v>8268</v>
      </c>
      <c r="O387" t="s">
        <v>8311</v>
      </c>
      <c r="P387" t="s">
        <v>8319</v>
      </c>
      <c r="Q387" s="8">
        <f t="shared" si="24"/>
        <v>1.05982</v>
      </c>
      <c r="R387" s="20">
        <f t="shared" si="25"/>
        <v>111.79535864978902</v>
      </c>
      <c r="S387" s="15">
        <f t="shared" si="26"/>
        <v>41934.584502314814</v>
      </c>
      <c r="T387" s="15">
        <f t="shared" si="27"/>
        <v>41964.626168981486</v>
      </c>
    </row>
    <row r="388" spans="1:20" ht="93.75" x14ac:dyDescent="0.3">
      <c r="A388" s="4">
        <v>386</v>
      </c>
      <c r="B388" s="5" t="s">
        <v>386</v>
      </c>
      <c r="C388" s="5" t="s">
        <v>4495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t="s">
        <v>8268</v>
      </c>
      <c r="O388" t="s">
        <v>8311</v>
      </c>
      <c r="P388" t="s">
        <v>8319</v>
      </c>
      <c r="Q388" s="8">
        <f t="shared" si="24"/>
        <v>1.0016666666666667</v>
      </c>
      <c r="R388" s="20">
        <f t="shared" si="25"/>
        <v>46.230769230769234</v>
      </c>
      <c r="S388" s="15">
        <f t="shared" si="26"/>
        <v>42211.951284722221</v>
      </c>
      <c r="T388" s="15">
        <f t="shared" si="27"/>
        <v>42226.951284722221</v>
      </c>
    </row>
    <row r="389" spans="1:20" ht="93.75" x14ac:dyDescent="0.3">
      <c r="A389" s="4">
        <v>387</v>
      </c>
      <c r="B389" s="5" t="s">
        <v>387</v>
      </c>
      <c r="C389" s="5" t="s">
        <v>4496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t="s">
        <v>8268</v>
      </c>
      <c r="O389" t="s">
        <v>8311</v>
      </c>
      <c r="P389" t="s">
        <v>8319</v>
      </c>
      <c r="Q389" s="8">
        <f t="shared" si="24"/>
        <v>2.1398947368421051</v>
      </c>
      <c r="R389" s="20">
        <f t="shared" si="25"/>
        <v>144.69039145907473</v>
      </c>
      <c r="S389" s="15">
        <f t="shared" si="26"/>
        <v>42200.67659722222</v>
      </c>
      <c r="T389" s="15">
        <f t="shared" si="27"/>
        <v>42231.25</v>
      </c>
    </row>
    <row r="390" spans="1:20" ht="75" x14ac:dyDescent="0.3">
      <c r="A390" s="4">
        <v>388</v>
      </c>
      <c r="B390" s="5" t="s">
        <v>388</v>
      </c>
      <c r="C390" s="5" t="s">
        <v>4497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t="s">
        <v>8268</v>
      </c>
      <c r="O390" t="s">
        <v>8311</v>
      </c>
      <c r="P390" t="s">
        <v>8319</v>
      </c>
      <c r="Q390" s="8">
        <f t="shared" si="24"/>
        <v>1.2616000000000001</v>
      </c>
      <c r="R390" s="20">
        <f t="shared" si="25"/>
        <v>88.845070422535215</v>
      </c>
      <c r="S390" s="15">
        <f t="shared" si="26"/>
        <v>42549.076157407413</v>
      </c>
      <c r="T390" s="15">
        <f t="shared" si="27"/>
        <v>42579.076157407413</v>
      </c>
    </row>
    <row r="391" spans="1:20" ht="93.75" x14ac:dyDescent="0.3">
      <c r="A391" s="4">
        <v>389</v>
      </c>
      <c r="B391" s="5" t="s">
        <v>389</v>
      </c>
      <c r="C391" s="5" t="s">
        <v>4498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t="s">
        <v>8268</v>
      </c>
      <c r="O391" t="s">
        <v>8311</v>
      </c>
      <c r="P391" t="s">
        <v>8319</v>
      </c>
      <c r="Q391" s="8">
        <f t="shared" si="24"/>
        <v>1.8153547058823529</v>
      </c>
      <c r="R391" s="20">
        <f t="shared" si="25"/>
        <v>81.75107284768211</v>
      </c>
      <c r="S391" s="15">
        <f t="shared" si="26"/>
        <v>41674.063078703701</v>
      </c>
      <c r="T391" s="15">
        <f t="shared" si="27"/>
        <v>41705.957638888889</v>
      </c>
    </row>
    <row r="392" spans="1:20" ht="75" x14ac:dyDescent="0.3">
      <c r="A392" s="4">
        <v>390</v>
      </c>
      <c r="B392" s="5" t="s">
        <v>390</v>
      </c>
      <c r="C392" s="5" t="s">
        <v>4499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t="s">
        <v>8268</v>
      </c>
      <c r="O392" t="s">
        <v>8311</v>
      </c>
      <c r="P392" t="s">
        <v>8319</v>
      </c>
      <c r="Q392" s="8">
        <f t="shared" si="24"/>
        <v>1</v>
      </c>
      <c r="R392" s="20">
        <f t="shared" si="25"/>
        <v>71.428571428571431</v>
      </c>
      <c r="S392" s="15">
        <f t="shared" si="26"/>
        <v>42112.036712962959</v>
      </c>
      <c r="T392" s="15">
        <f t="shared" si="27"/>
        <v>42132.036712962959</v>
      </c>
    </row>
    <row r="393" spans="1:20" ht="75" x14ac:dyDescent="0.3">
      <c r="A393" s="4">
        <v>391</v>
      </c>
      <c r="B393" s="5" t="s">
        <v>391</v>
      </c>
      <c r="C393" s="5" t="s">
        <v>4500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t="s">
        <v>8268</v>
      </c>
      <c r="O393" t="s">
        <v>8311</v>
      </c>
      <c r="P393" t="s">
        <v>8319</v>
      </c>
      <c r="Q393" s="8">
        <f t="shared" si="24"/>
        <v>1.0061</v>
      </c>
      <c r="R393" s="20">
        <f t="shared" si="25"/>
        <v>104.25906735751295</v>
      </c>
      <c r="S393" s="15">
        <f t="shared" si="26"/>
        <v>40865.042256944449</v>
      </c>
      <c r="T393" s="15">
        <f t="shared" si="27"/>
        <v>40895.040972222225</v>
      </c>
    </row>
    <row r="394" spans="1:20" ht="75" x14ac:dyDescent="0.3">
      <c r="A394" s="4">
        <v>392</v>
      </c>
      <c r="B394" s="5" t="s">
        <v>392</v>
      </c>
      <c r="C394" s="5" t="s">
        <v>4501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t="s">
        <v>8268</v>
      </c>
      <c r="O394" t="s">
        <v>8311</v>
      </c>
      <c r="P394" t="s">
        <v>8319</v>
      </c>
      <c r="Q394" s="8">
        <f t="shared" si="24"/>
        <v>1.009027027027027</v>
      </c>
      <c r="R394" s="20">
        <f t="shared" si="25"/>
        <v>90.616504854368927</v>
      </c>
      <c r="S394" s="15">
        <f t="shared" si="26"/>
        <v>40763.717256944445</v>
      </c>
      <c r="T394" s="15">
        <f t="shared" si="27"/>
        <v>40794.125</v>
      </c>
    </row>
    <row r="395" spans="1:20" ht="56.25" x14ac:dyDescent="0.3">
      <c r="A395" s="4">
        <v>393</v>
      </c>
      <c r="B395" s="5" t="s">
        <v>393</v>
      </c>
      <c r="C395" s="5" t="s">
        <v>4502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t="s">
        <v>8268</v>
      </c>
      <c r="O395" t="s">
        <v>8311</v>
      </c>
      <c r="P395" t="s">
        <v>8319</v>
      </c>
      <c r="Q395" s="8">
        <f t="shared" si="24"/>
        <v>1.10446</v>
      </c>
      <c r="R395" s="20">
        <f t="shared" si="25"/>
        <v>157.33048433048432</v>
      </c>
      <c r="S395" s="15">
        <f t="shared" si="26"/>
        <v>41526.708935185183</v>
      </c>
      <c r="T395" s="15">
        <f t="shared" si="27"/>
        <v>41557.708935185183</v>
      </c>
    </row>
    <row r="396" spans="1:20" ht="75" x14ac:dyDescent="0.3">
      <c r="A396" s="4">
        <v>394</v>
      </c>
      <c r="B396" s="5" t="s">
        <v>394</v>
      </c>
      <c r="C396" s="5" t="s">
        <v>4503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t="s">
        <v>8268</v>
      </c>
      <c r="O396" t="s">
        <v>8311</v>
      </c>
      <c r="P396" t="s">
        <v>8319</v>
      </c>
      <c r="Q396" s="8">
        <f t="shared" si="24"/>
        <v>1.118936170212766</v>
      </c>
      <c r="R396" s="20">
        <f t="shared" si="25"/>
        <v>105.18</v>
      </c>
      <c r="S396" s="15">
        <f t="shared" si="26"/>
        <v>42417.818078703705</v>
      </c>
      <c r="T396" s="15">
        <f t="shared" si="27"/>
        <v>42477.776412037041</v>
      </c>
    </row>
    <row r="397" spans="1:20" ht="75" x14ac:dyDescent="0.3">
      <c r="A397" s="4">
        <v>395</v>
      </c>
      <c r="B397" s="5" t="s">
        <v>395</v>
      </c>
      <c r="C397" s="5" t="s">
        <v>4504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t="s">
        <v>8268</v>
      </c>
      <c r="O397" t="s">
        <v>8311</v>
      </c>
      <c r="P397" t="s">
        <v>8319</v>
      </c>
      <c r="Q397" s="8">
        <f t="shared" si="24"/>
        <v>1.0804450000000001</v>
      </c>
      <c r="R397" s="20">
        <f t="shared" si="25"/>
        <v>58.719836956521746</v>
      </c>
      <c r="S397" s="15">
        <f t="shared" si="26"/>
        <v>40990.909259259257</v>
      </c>
      <c r="T397" s="15">
        <f t="shared" si="27"/>
        <v>41026.897222222222</v>
      </c>
    </row>
    <row r="398" spans="1:20" ht="93.75" x14ac:dyDescent="0.3">
      <c r="A398" s="4">
        <v>396</v>
      </c>
      <c r="B398" s="5" t="s">
        <v>396</v>
      </c>
      <c r="C398" s="5" t="s">
        <v>4505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t="s">
        <v>8268</v>
      </c>
      <c r="O398" t="s">
        <v>8311</v>
      </c>
      <c r="P398" t="s">
        <v>8319</v>
      </c>
      <c r="Q398" s="8">
        <f t="shared" si="24"/>
        <v>1.0666666666666667</v>
      </c>
      <c r="R398" s="20">
        <f t="shared" si="25"/>
        <v>81.632653061224488</v>
      </c>
      <c r="S398" s="15">
        <f t="shared" si="26"/>
        <v>41082.564884259256</v>
      </c>
      <c r="T398" s="15">
        <f t="shared" si="27"/>
        <v>41097.564884259256</v>
      </c>
    </row>
    <row r="399" spans="1:20" ht="93.75" x14ac:dyDescent="0.3">
      <c r="A399" s="4">
        <v>397</v>
      </c>
      <c r="B399" s="5" t="s">
        <v>397</v>
      </c>
      <c r="C399" s="5" t="s">
        <v>4506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t="s">
        <v>8268</v>
      </c>
      <c r="O399" t="s">
        <v>8311</v>
      </c>
      <c r="P399" t="s">
        <v>8319</v>
      </c>
      <c r="Q399" s="8">
        <f t="shared" si="24"/>
        <v>1.0390027322404372</v>
      </c>
      <c r="R399" s="20">
        <f t="shared" si="25"/>
        <v>56.460043668122275</v>
      </c>
      <c r="S399" s="15">
        <f t="shared" si="26"/>
        <v>40379.776435185187</v>
      </c>
      <c r="T399" s="15">
        <f t="shared" si="27"/>
        <v>40422.155555555553</v>
      </c>
    </row>
    <row r="400" spans="1:20" ht="75" x14ac:dyDescent="0.3">
      <c r="A400" s="4">
        <v>398</v>
      </c>
      <c r="B400" s="5" t="s">
        <v>398</v>
      </c>
      <c r="C400" s="5" t="s">
        <v>4507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t="s">
        <v>8268</v>
      </c>
      <c r="O400" t="s">
        <v>8311</v>
      </c>
      <c r="P400" t="s">
        <v>8319</v>
      </c>
      <c r="Q400" s="8">
        <f t="shared" si="24"/>
        <v>1.2516</v>
      </c>
      <c r="R400" s="20">
        <f t="shared" si="25"/>
        <v>140.1044776119403</v>
      </c>
      <c r="S400" s="15">
        <f t="shared" si="26"/>
        <v>42078.793124999997</v>
      </c>
      <c r="T400" s="15">
        <f t="shared" si="27"/>
        <v>42123.793124999997</v>
      </c>
    </row>
    <row r="401" spans="1:20" ht="75" x14ac:dyDescent="0.3">
      <c r="A401" s="4">
        <v>399</v>
      </c>
      <c r="B401" s="5" t="s">
        <v>399</v>
      </c>
      <c r="C401" s="5" t="s">
        <v>4508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t="s">
        <v>8268</v>
      </c>
      <c r="O401" t="s">
        <v>8311</v>
      </c>
      <c r="P401" t="s">
        <v>8319</v>
      </c>
      <c r="Q401" s="8">
        <f t="shared" si="24"/>
        <v>1.0680499999999999</v>
      </c>
      <c r="R401" s="20">
        <f t="shared" si="25"/>
        <v>224.85263157894738</v>
      </c>
      <c r="S401" s="15">
        <f t="shared" si="26"/>
        <v>42687.875775462962</v>
      </c>
      <c r="T401" s="15">
        <f t="shared" si="27"/>
        <v>42718.5</v>
      </c>
    </row>
    <row r="402" spans="1:20" ht="75" x14ac:dyDescent="0.3">
      <c r="A402" s="4">
        <v>400</v>
      </c>
      <c r="B402" s="5" t="s">
        <v>400</v>
      </c>
      <c r="C402" s="5" t="s">
        <v>4509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t="s">
        <v>8268</v>
      </c>
      <c r="O402" t="s">
        <v>8311</v>
      </c>
      <c r="P402" t="s">
        <v>8319</v>
      </c>
      <c r="Q402" s="8">
        <f t="shared" si="24"/>
        <v>1.1230249999999999</v>
      </c>
      <c r="R402" s="20">
        <f t="shared" si="25"/>
        <v>181.13306451612902</v>
      </c>
      <c r="S402" s="15">
        <f t="shared" si="26"/>
        <v>41745.635960648149</v>
      </c>
      <c r="T402" s="15">
        <f t="shared" si="27"/>
        <v>41776.145833333336</v>
      </c>
    </row>
    <row r="403" spans="1:20" ht="93.75" x14ac:dyDescent="0.3">
      <c r="A403" s="4">
        <v>401</v>
      </c>
      <c r="B403" s="5" t="s">
        <v>401</v>
      </c>
      <c r="C403" s="5" t="s">
        <v>4510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t="s">
        <v>8268</v>
      </c>
      <c r="O403" t="s">
        <v>8311</v>
      </c>
      <c r="P403" t="s">
        <v>8319</v>
      </c>
      <c r="Q403" s="8">
        <f t="shared" si="24"/>
        <v>1.0381199999999999</v>
      </c>
      <c r="R403" s="20">
        <f t="shared" si="25"/>
        <v>711.04109589041093</v>
      </c>
      <c r="S403" s="15">
        <f t="shared" si="26"/>
        <v>40732.842245370368</v>
      </c>
      <c r="T403" s="15">
        <f t="shared" si="27"/>
        <v>40762.842245370368</v>
      </c>
    </row>
    <row r="404" spans="1:20" ht="75" x14ac:dyDescent="0.3">
      <c r="A404" s="4">
        <v>402</v>
      </c>
      <c r="B404" s="5" t="s">
        <v>402</v>
      </c>
      <c r="C404" s="5" t="s">
        <v>4511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t="s">
        <v>8268</v>
      </c>
      <c r="O404" t="s">
        <v>8311</v>
      </c>
      <c r="P404" t="s">
        <v>8319</v>
      </c>
      <c r="Q404" s="8">
        <f t="shared" si="24"/>
        <v>1.4165000000000001</v>
      </c>
      <c r="R404" s="20">
        <f t="shared" si="25"/>
        <v>65.883720930232556</v>
      </c>
      <c r="S404" s="15">
        <f t="shared" si="26"/>
        <v>42292.539548611108</v>
      </c>
      <c r="T404" s="15">
        <f t="shared" si="27"/>
        <v>42313.58121527778</v>
      </c>
    </row>
    <row r="405" spans="1:20" ht="75" x14ac:dyDescent="0.3">
      <c r="A405" s="4">
        <v>403</v>
      </c>
      <c r="B405" s="5" t="s">
        <v>403</v>
      </c>
      <c r="C405" s="5" t="s">
        <v>4512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t="s">
        <v>8268</v>
      </c>
      <c r="O405" t="s">
        <v>8311</v>
      </c>
      <c r="P405" t="s">
        <v>8319</v>
      </c>
      <c r="Q405" s="8">
        <f t="shared" si="24"/>
        <v>1.0526</v>
      </c>
      <c r="R405" s="20">
        <f t="shared" si="25"/>
        <v>75.185714285714283</v>
      </c>
      <c r="S405" s="15">
        <f t="shared" si="26"/>
        <v>40718.310659722221</v>
      </c>
      <c r="T405" s="15">
        <f t="shared" si="27"/>
        <v>40765.297222222223</v>
      </c>
    </row>
    <row r="406" spans="1:20" ht="75" x14ac:dyDescent="0.3">
      <c r="A406" s="4">
        <v>404</v>
      </c>
      <c r="B406" s="5" t="s">
        <v>404</v>
      </c>
      <c r="C406" s="5" t="s">
        <v>4513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t="s">
        <v>8268</v>
      </c>
      <c r="O406" t="s">
        <v>8311</v>
      </c>
      <c r="P406" t="s">
        <v>8319</v>
      </c>
      <c r="Q406" s="8">
        <f t="shared" si="24"/>
        <v>1.0309142857142857</v>
      </c>
      <c r="R406" s="20">
        <f t="shared" si="25"/>
        <v>133.14391143911439</v>
      </c>
      <c r="S406" s="15">
        <f t="shared" si="26"/>
        <v>41646.628032407411</v>
      </c>
      <c r="T406" s="15">
        <f t="shared" si="27"/>
        <v>41675.961111111108</v>
      </c>
    </row>
    <row r="407" spans="1:20" ht="56.25" x14ac:dyDescent="0.3">
      <c r="A407" s="4">
        <v>405</v>
      </c>
      <c r="B407" s="5" t="s">
        <v>405</v>
      </c>
      <c r="C407" s="5" t="s">
        <v>4514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t="s">
        <v>8268</v>
      </c>
      <c r="O407" t="s">
        <v>8311</v>
      </c>
      <c r="P407" t="s">
        <v>8319</v>
      </c>
      <c r="Q407" s="8">
        <f t="shared" si="24"/>
        <v>1.0765957446808512</v>
      </c>
      <c r="R407" s="20">
        <f t="shared" si="25"/>
        <v>55.2</v>
      </c>
      <c r="S407" s="15">
        <f t="shared" si="26"/>
        <v>41674.08494212963</v>
      </c>
      <c r="T407" s="15">
        <f t="shared" si="27"/>
        <v>41704.08494212963</v>
      </c>
    </row>
    <row r="408" spans="1:20" ht="93.75" x14ac:dyDescent="0.3">
      <c r="A408" s="4">
        <v>406</v>
      </c>
      <c r="B408" s="5" t="s">
        <v>406</v>
      </c>
      <c r="C408" s="5" t="s">
        <v>4515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t="s">
        <v>8268</v>
      </c>
      <c r="O408" t="s">
        <v>8311</v>
      </c>
      <c r="P408" t="s">
        <v>8319</v>
      </c>
      <c r="Q408" s="8">
        <f t="shared" si="24"/>
        <v>1.0770464285714285</v>
      </c>
      <c r="R408" s="20">
        <f t="shared" si="25"/>
        <v>86.163714285714292</v>
      </c>
      <c r="S408" s="15">
        <f t="shared" si="26"/>
        <v>40638.162465277775</v>
      </c>
      <c r="T408" s="15">
        <f t="shared" si="27"/>
        <v>40672.249305555553</v>
      </c>
    </row>
    <row r="409" spans="1:20" ht="75" x14ac:dyDescent="0.3">
      <c r="A409" s="4">
        <v>407</v>
      </c>
      <c r="B409" s="5" t="s">
        <v>407</v>
      </c>
      <c r="C409" s="5" t="s">
        <v>4516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t="s">
        <v>8268</v>
      </c>
      <c r="O409" t="s">
        <v>8311</v>
      </c>
      <c r="P409" t="s">
        <v>8319</v>
      </c>
      <c r="Q409" s="8">
        <f t="shared" si="24"/>
        <v>1.0155000000000001</v>
      </c>
      <c r="R409" s="20">
        <f t="shared" si="25"/>
        <v>92.318181818181813</v>
      </c>
      <c r="S409" s="15">
        <f t="shared" si="26"/>
        <v>40806.870949074073</v>
      </c>
      <c r="T409" s="15">
        <f t="shared" si="27"/>
        <v>40866.912615740745</v>
      </c>
    </row>
    <row r="410" spans="1:20" ht="75" x14ac:dyDescent="0.3">
      <c r="A410" s="4">
        <v>408</v>
      </c>
      <c r="B410" s="5" t="s">
        <v>408</v>
      </c>
      <c r="C410" s="5" t="s">
        <v>4517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t="s">
        <v>8268</v>
      </c>
      <c r="O410" t="s">
        <v>8311</v>
      </c>
      <c r="P410" t="s">
        <v>8319</v>
      </c>
      <c r="Q410" s="8">
        <f t="shared" si="24"/>
        <v>1.0143766666666667</v>
      </c>
      <c r="R410" s="20">
        <f t="shared" si="25"/>
        <v>160.16473684210527</v>
      </c>
      <c r="S410" s="15">
        <f t="shared" si="26"/>
        <v>41543.735995370371</v>
      </c>
      <c r="T410" s="15">
        <f t="shared" si="27"/>
        <v>41583.777662037035</v>
      </c>
    </row>
    <row r="411" spans="1:20" ht="75" x14ac:dyDescent="0.3">
      <c r="A411" s="4">
        <v>409</v>
      </c>
      <c r="B411" s="5" t="s">
        <v>409</v>
      </c>
      <c r="C411" s="5" t="s">
        <v>4518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t="s">
        <v>8268</v>
      </c>
      <c r="O411" t="s">
        <v>8311</v>
      </c>
      <c r="P411" t="s">
        <v>8319</v>
      </c>
      <c r="Q411" s="8">
        <f t="shared" si="24"/>
        <v>1.3680000000000001</v>
      </c>
      <c r="R411" s="20">
        <f t="shared" si="25"/>
        <v>45.6</v>
      </c>
      <c r="S411" s="15">
        <f t="shared" si="26"/>
        <v>42543.862777777773</v>
      </c>
      <c r="T411" s="15">
        <f t="shared" si="27"/>
        <v>42573.862777777773</v>
      </c>
    </row>
    <row r="412" spans="1:20" ht="75" x14ac:dyDescent="0.3">
      <c r="A412" s="4">
        <v>410</v>
      </c>
      <c r="B412" s="5" t="s">
        <v>410</v>
      </c>
      <c r="C412" s="5" t="s">
        <v>4519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t="s">
        <v>8268</v>
      </c>
      <c r="O412" t="s">
        <v>8311</v>
      </c>
      <c r="P412" t="s">
        <v>8319</v>
      </c>
      <c r="Q412" s="8">
        <f t="shared" si="24"/>
        <v>1.2829999999999999</v>
      </c>
      <c r="R412" s="20">
        <f t="shared" si="25"/>
        <v>183.28571428571428</v>
      </c>
      <c r="S412" s="15">
        <f t="shared" si="26"/>
        <v>42113.981446759266</v>
      </c>
      <c r="T412" s="15">
        <f t="shared" si="27"/>
        <v>42173.981446759266</v>
      </c>
    </row>
    <row r="413" spans="1:20" ht="75" x14ac:dyDescent="0.3">
      <c r="A413" s="4">
        <v>411</v>
      </c>
      <c r="B413" s="5" t="s">
        <v>411</v>
      </c>
      <c r="C413" s="5" t="s">
        <v>4520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t="s">
        <v>8268</v>
      </c>
      <c r="O413" t="s">
        <v>8311</v>
      </c>
      <c r="P413" t="s">
        <v>8319</v>
      </c>
      <c r="Q413" s="8">
        <f t="shared" si="24"/>
        <v>1.0105</v>
      </c>
      <c r="R413" s="20">
        <f t="shared" si="25"/>
        <v>125.78838174273859</v>
      </c>
      <c r="S413" s="15">
        <f t="shared" si="26"/>
        <v>41598.17597222222</v>
      </c>
      <c r="T413" s="15">
        <f t="shared" si="27"/>
        <v>41630.208333333336</v>
      </c>
    </row>
    <row r="414" spans="1:20" ht="93.75" x14ac:dyDescent="0.3">
      <c r="A414" s="4">
        <v>412</v>
      </c>
      <c r="B414" s="5" t="s">
        <v>412</v>
      </c>
      <c r="C414" s="5" t="s">
        <v>4521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t="s">
        <v>8268</v>
      </c>
      <c r="O414" t="s">
        <v>8311</v>
      </c>
      <c r="P414" t="s">
        <v>8319</v>
      </c>
      <c r="Q414" s="8">
        <f t="shared" si="24"/>
        <v>1.2684</v>
      </c>
      <c r="R414" s="20">
        <f t="shared" si="25"/>
        <v>57.654545454545456</v>
      </c>
      <c r="S414" s="15">
        <f t="shared" si="26"/>
        <v>41099.742800925924</v>
      </c>
      <c r="T414" s="15">
        <f t="shared" si="27"/>
        <v>41115.742800925924</v>
      </c>
    </row>
    <row r="415" spans="1:20" ht="75" x14ac:dyDescent="0.3">
      <c r="A415" s="4">
        <v>413</v>
      </c>
      <c r="B415" s="5" t="s">
        <v>413</v>
      </c>
      <c r="C415" s="5" t="s">
        <v>4522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t="s">
        <v>8268</v>
      </c>
      <c r="O415" t="s">
        <v>8311</v>
      </c>
      <c r="P415" t="s">
        <v>8319</v>
      </c>
      <c r="Q415" s="8">
        <f t="shared" si="24"/>
        <v>1.0508593749999999</v>
      </c>
      <c r="R415" s="20">
        <f t="shared" si="25"/>
        <v>78.660818713450297</v>
      </c>
      <c r="S415" s="15">
        <f t="shared" si="26"/>
        <v>41079.877442129626</v>
      </c>
      <c r="T415" s="15">
        <f t="shared" si="27"/>
        <v>41109.877442129626</v>
      </c>
    </row>
    <row r="416" spans="1:20" ht="75" x14ac:dyDescent="0.3">
      <c r="A416" s="4">
        <v>414</v>
      </c>
      <c r="B416" s="5" t="s">
        <v>414</v>
      </c>
      <c r="C416" s="5" t="s">
        <v>4523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t="s">
        <v>8268</v>
      </c>
      <c r="O416" t="s">
        <v>8311</v>
      </c>
      <c r="P416" t="s">
        <v>8319</v>
      </c>
      <c r="Q416" s="8">
        <f t="shared" si="24"/>
        <v>1.0285405405405406</v>
      </c>
      <c r="R416" s="20">
        <f t="shared" si="25"/>
        <v>91.480769230769226</v>
      </c>
      <c r="S416" s="15">
        <f t="shared" si="26"/>
        <v>41529.063252314816</v>
      </c>
      <c r="T416" s="15">
        <f t="shared" si="27"/>
        <v>41559.063252314816</v>
      </c>
    </row>
    <row r="417" spans="1:20" ht="93.75" x14ac:dyDescent="0.3">
      <c r="A417" s="4">
        <v>415</v>
      </c>
      <c r="B417" s="5" t="s">
        <v>415</v>
      </c>
      <c r="C417" s="5" t="s">
        <v>4524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t="s">
        <v>8268</v>
      </c>
      <c r="O417" t="s">
        <v>8311</v>
      </c>
      <c r="P417" t="s">
        <v>8319</v>
      </c>
      <c r="Q417" s="8">
        <f t="shared" si="24"/>
        <v>1.0214714285714286</v>
      </c>
      <c r="R417" s="20">
        <f t="shared" si="25"/>
        <v>68.09809523809524</v>
      </c>
      <c r="S417" s="15">
        <f t="shared" si="26"/>
        <v>41904.851875</v>
      </c>
      <c r="T417" s="15">
        <f t="shared" si="27"/>
        <v>41929.5</v>
      </c>
    </row>
    <row r="418" spans="1:20" ht="75" x14ac:dyDescent="0.3">
      <c r="A418" s="4">
        <v>416</v>
      </c>
      <c r="B418" s="5" t="s">
        <v>416</v>
      </c>
      <c r="C418" s="5" t="s">
        <v>4525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t="s">
        <v>8268</v>
      </c>
      <c r="O418" t="s">
        <v>8311</v>
      </c>
      <c r="P418" t="s">
        <v>8319</v>
      </c>
      <c r="Q418" s="8">
        <f t="shared" si="24"/>
        <v>1.2021700000000002</v>
      </c>
      <c r="R418" s="20">
        <f t="shared" si="25"/>
        <v>48.086800000000004</v>
      </c>
      <c r="S418" s="15">
        <f t="shared" si="26"/>
        <v>41648.396192129629</v>
      </c>
      <c r="T418" s="15">
        <f t="shared" si="27"/>
        <v>41678.396192129629</v>
      </c>
    </row>
    <row r="419" spans="1:20" ht="75" x14ac:dyDescent="0.3">
      <c r="A419" s="4">
        <v>417</v>
      </c>
      <c r="B419" s="5" t="s">
        <v>417</v>
      </c>
      <c r="C419" s="5" t="s">
        <v>4526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t="s">
        <v>8268</v>
      </c>
      <c r="O419" t="s">
        <v>8311</v>
      </c>
      <c r="P419" t="s">
        <v>8319</v>
      </c>
      <c r="Q419" s="8">
        <f t="shared" si="24"/>
        <v>1.0024761904761905</v>
      </c>
      <c r="R419" s="20">
        <f t="shared" si="25"/>
        <v>202.42307692307693</v>
      </c>
      <c r="S419" s="15">
        <f t="shared" si="26"/>
        <v>41360.970601851855</v>
      </c>
      <c r="T419" s="15">
        <f t="shared" si="27"/>
        <v>41372.189583333333</v>
      </c>
    </row>
    <row r="420" spans="1:20" ht="93.75" x14ac:dyDescent="0.3">
      <c r="A420" s="4">
        <v>418</v>
      </c>
      <c r="B420" s="5" t="s">
        <v>418</v>
      </c>
      <c r="C420" s="5" t="s">
        <v>4527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t="s">
        <v>8268</v>
      </c>
      <c r="O420" t="s">
        <v>8311</v>
      </c>
      <c r="P420" t="s">
        <v>8319</v>
      </c>
      <c r="Q420" s="8">
        <f t="shared" si="24"/>
        <v>1.0063392857142857</v>
      </c>
      <c r="R420" s="20">
        <f t="shared" si="25"/>
        <v>216.75</v>
      </c>
      <c r="S420" s="15">
        <f t="shared" si="26"/>
        <v>42178.282372685186</v>
      </c>
      <c r="T420" s="15">
        <f t="shared" si="27"/>
        <v>42208.282372685186</v>
      </c>
    </row>
    <row r="421" spans="1:20" ht="75" x14ac:dyDescent="0.3">
      <c r="A421" s="4">
        <v>419</v>
      </c>
      <c r="B421" s="5" t="s">
        <v>419</v>
      </c>
      <c r="C421" s="5" t="s">
        <v>4528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t="s">
        <v>8268</v>
      </c>
      <c r="O421" t="s">
        <v>8311</v>
      </c>
      <c r="P421" t="s">
        <v>8319</v>
      </c>
      <c r="Q421" s="8">
        <f t="shared" si="24"/>
        <v>1.004375</v>
      </c>
      <c r="R421" s="20">
        <f t="shared" si="25"/>
        <v>110.06849315068493</v>
      </c>
      <c r="S421" s="15">
        <f t="shared" si="26"/>
        <v>41394.842442129629</v>
      </c>
      <c r="T421" s="15">
        <f t="shared" si="27"/>
        <v>41454.842442129629</v>
      </c>
    </row>
    <row r="422" spans="1:20" ht="75" x14ac:dyDescent="0.3">
      <c r="A422" s="4">
        <v>420</v>
      </c>
      <c r="B422" s="5" t="s">
        <v>420</v>
      </c>
      <c r="C422" s="5" t="s">
        <v>4529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t="s">
        <v>8269</v>
      </c>
      <c r="O422" t="s">
        <v>8311</v>
      </c>
      <c r="P422" t="s">
        <v>8320</v>
      </c>
      <c r="Q422" s="8">
        <f t="shared" si="24"/>
        <v>4.3939393939393936E-3</v>
      </c>
      <c r="R422" s="20">
        <f t="shared" si="25"/>
        <v>4.833333333333333</v>
      </c>
      <c r="S422" s="15">
        <f t="shared" si="26"/>
        <v>41682.23646990741</v>
      </c>
      <c r="T422" s="15">
        <f t="shared" si="27"/>
        <v>41712.194803240738</v>
      </c>
    </row>
    <row r="423" spans="1:20" ht="75" x14ac:dyDescent="0.3">
      <c r="A423" s="4">
        <v>421</v>
      </c>
      <c r="B423" s="5" t="s">
        <v>421</v>
      </c>
      <c r="C423" s="5" t="s">
        <v>4530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t="s">
        <v>8269</v>
      </c>
      <c r="O423" t="s">
        <v>8311</v>
      </c>
      <c r="P423" t="s">
        <v>8320</v>
      </c>
      <c r="Q423" s="8">
        <f t="shared" si="24"/>
        <v>2.0066666666666667E-2</v>
      </c>
      <c r="R423" s="20">
        <f t="shared" si="25"/>
        <v>50.166666666666664</v>
      </c>
      <c r="S423" s="15">
        <f t="shared" si="26"/>
        <v>42177.491388888884</v>
      </c>
      <c r="T423" s="15">
        <f t="shared" si="27"/>
        <v>42237.491388888884</v>
      </c>
    </row>
    <row r="424" spans="1:20" ht="93.75" x14ac:dyDescent="0.3">
      <c r="A424" s="4">
        <v>422</v>
      </c>
      <c r="B424" s="5" t="s">
        <v>422</v>
      </c>
      <c r="C424" s="5" t="s">
        <v>4531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t="s">
        <v>8269</v>
      </c>
      <c r="O424" t="s">
        <v>8311</v>
      </c>
      <c r="P424" t="s">
        <v>8320</v>
      </c>
      <c r="Q424" s="8">
        <f t="shared" si="24"/>
        <v>1.0749999999999999E-2</v>
      </c>
      <c r="R424" s="20">
        <f t="shared" si="25"/>
        <v>35.833333333333336</v>
      </c>
      <c r="S424" s="15">
        <f t="shared" si="26"/>
        <v>41863.260381944441</v>
      </c>
      <c r="T424" s="15">
        <f t="shared" si="27"/>
        <v>41893.260381944441</v>
      </c>
    </row>
    <row r="425" spans="1:20" ht="75" x14ac:dyDescent="0.3">
      <c r="A425" s="4">
        <v>423</v>
      </c>
      <c r="B425" s="5" t="s">
        <v>423</v>
      </c>
      <c r="C425" s="5" t="s">
        <v>4532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t="s">
        <v>8269</v>
      </c>
      <c r="O425" t="s">
        <v>8311</v>
      </c>
      <c r="P425" t="s">
        <v>8320</v>
      </c>
      <c r="Q425" s="8">
        <f t="shared" si="24"/>
        <v>7.6499999999999997E-3</v>
      </c>
      <c r="R425" s="20">
        <f t="shared" si="25"/>
        <v>11.76923076923077</v>
      </c>
      <c r="S425" s="15">
        <f t="shared" si="26"/>
        <v>41400.92627314815</v>
      </c>
      <c r="T425" s="15">
        <f t="shared" si="27"/>
        <v>41430.92627314815</v>
      </c>
    </row>
    <row r="426" spans="1:20" ht="75" x14ac:dyDescent="0.3">
      <c r="A426" s="4">
        <v>424</v>
      </c>
      <c r="B426" s="5" t="s">
        <v>424</v>
      </c>
      <c r="C426" s="5" t="s">
        <v>4533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t="s">
        <v>8269</v>
      </c>
      <c r="O426" t="s">
        <v>8311</v>
      </c>
      <c r="P426" t="s">
        <v>8320</v>
      </c>
      <c r="Q426" s="8">
        <f t="shared" si="24"/>
        <v>6.7966666666666675E-2</v>
      </c>
      <c r="R426" s="20">
        <f t="shared" si="25"/>
        <v>40.78</v>
      </c>
      <c r="S426" s="15">
        <f t="shared" si="26"/>
        <v>40934.376145833332</v>
      </c>
      <c r="T426" s="15">
        <f t="shared" si="27"/>
        <v>40994.334479166668</v>
      </c>
    </row>
    <row r="427" spans="1:20" ht="75" x14ac:dyDescent="0.3">
      <c r="A427" s="4">
        <v>425</v>
      </c>
      <c r="B427" s="5" t="s">
        <v>425</v>
      </c>
      <c r="C427" s="5" t="s">
        <v>4534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t="s">
        <v>8269</v>
      </c>
      <c r="O427" t="s">
        <v>8311</v>
      </c>
      <c r="P427" t="s">
        <v>8320</v>
      </c>
      <c r="Q427" s="8">
        <f t="shared" si="24"/>
        <v>1.2E-4</v>
      </c>
      <c r="R427" s="20">
        <f t="shared" si="25"/>
        <v>3</v>
      </c>
      <c r="S427" s="15">
        <f t="shared" si="26"/>
        <v>42275.861157407402</v>
      </c>
      <c r="T427" s="15">
        <f t="shared" si="27"/>
        <v>42335.902824074074</v>
      </c>
    </row>
    <row r="428" spans="1:20" ht="75" x14ac:dyDescent="0.3">
      <c r="A428" s="4">
        <v>426</v>
      </c>
      <c r="B428" s="5" t="s">
        <v>426</v>
      </c>
      <c r="C428" s="5" t="s">
        <v>4535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t="s">
        <v>8269</v>
      </c>
      <c r="O428" t="s">
        <v>8311</v>
      </c>
      <c r="P428" t="s">
        <v>8320</v>
      </c>
      <c r="Q428" s="8">
        <f t="shared" si="24"/>
        <v>1.3299999999999999E-2</v>
      </c>
      <c r="R428" s="20">
        <f t="shared" si="25"/>
        <v>16.625</v>
      </c>
      <c r="S428" s="15">
        <f t="shared" si="26"/>
        <v>42400.711967592593</v>
      </c>
      <c r="T428" s="15">
        <f t="shared" si="27"/>
        <v>42430.711967592593</v>
      </c>
    </row>
    <row r="429" spans="1:20" ht="93.75" x14ac:dyDescent="0.3">
      <c r="A429" s="4">
        <v>427</v>
      </c>
      <c r="B429" s="5" t="s">
        <v>427</v>
      </c>
      <c r="C429" s="5" t="s">
        <v>4536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t="s">
        <v>8269</v>
      </c>
      <c r="O429" t="s">
        <v>8311</v>
      </c>
      <c r="P429" t="s">
        <v>8320</v>
      </c>
      <c r="Q429" s="8">
        <f t="shared" si="24"/>
        <v>0</v>
      </c>
      <c r="R429" s="20" t="e">
        <f t="shared" si="25"/>
        <v>#DIV/0!</v>
      </c>
      <c r="S429" s="15">
        <f t="shared" si="26"/>
        <v>42285.909027777772</v>
      </c>
      <c r="T429" s="15">
        <f t="shared" si="27"/>
        <v>42299.790972222225</v>
      </c>
    </row>
    <row r="430" spans="1:20" ht="56.25" x14ac:dyDescent="0.3">
      <c r="A430" s="4">
        <v>428</v>
      </c>
      <c r="B430" s="5" t="s">
        <v>428</v>
      </c>
      <c r="C430" s="5" t="s">
        <v>4537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t="s">
        <v>8269</v>
      </c>
      <c r="O430" t="s">
        <v>8311</v>
      </c>
      <c r="P430" t="s">
        <v>8320</v>
      </c>
      <c r="Q430" s="8">
        <f t="shared" si="24"/>
        <v>5.6333333333333332E-2</v>
      </c>
      <c r="R430" s="20">
        <f t="shared" si="25"/>
        <v>52</v>
      </c>
      <c r="S430" s="15">
        <f t="shared" si="26"/>
        <v>41778.766724537039</v>
      </c>
      <c r="T430" s="15">
        <f t="shared" si="27"/>
        <v>41806.916666666664</v>
      </c>
    </row>
    <row r="431" spans="1:20" ht="93.75" x14ac:dyDescent="0.3">
      <c r="A431" s="4">
        <v>429</v>
      </c>
      <c r="B431" s="5" t="s">
        <v>429</v>
      </c>
      <c r="C431" s="5" t="s">
        <v>4538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t="s">
        <v>8269</v>
      </c>
      <c r="O431" t="s">
        <v>8311</v>
      </c>
      <c r="P431" t="s">
        <v>8320</v>
      </c>
      <c r="Q431" s="8">
        <f t="shared" si="24"/>
        <v>0</v>
      </c>
      <c r="R431" s="20" t="e">
        <f t="shared" si="25"/>
        <v>#DIV/0!</v>
      </c>
      <c r="S431" s="15">
        <f t="shared" si="26"/>
        <v>40070.901412037041</v>
      </c>
      <c r="T431" s="15">
        <f t="shared" si="27"/>
        <v>40144.207638888889</v>
      </c>
    </row>
    <row r="432" spans="1:20" ht="75" x14ac:dyDescent="0.3">
      <c r="A432" s="4">
        <v>430</v>
      </c>
      <c r="B432" s="5" t="s">
        <v>430</v>
      </c>
      <c r="C432" s="5" t="s">
        <v>4539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t="s">
        <v>8269</v>
      </c>
      <c r="O432" t="s">
        <v>8311</v>
      </c>
      <c r="P432" t="s">
        <v>8320</v>
      </c>
      <c r="Q432" s="8">
        <f t="shared" si="24"/>
        <v>2.4E-2</v>
      </c>
      <c r="R432" s="20">
        <f t="shared" si="25"/>
        <v>4.8</v>
      </c>
      <c r="S432" s="15">
        <f t="shared" si="26"/>
        <v>41513.107256944444</v>
      </c>
      <c r="T432" s="15">
        <f t="shared" si="27"/>
        <v>41528.107256944444</v>
      </c>
    </row>
    <row r="433" spans="1:20" ht="75" x14ac:dyDescent="0.3">
      <c r="A433" s="4">
        <v>431</v>
      </c>
      <c r="B433" s="5" t="s">
        <v>431</v>
      </c>
      <c r="C433" s="5" t="s">
        <v>4540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t="s">
        <v>8269</v>
      </c>
      <c r="O433" t="s">
        <v>8311</v>
      </c>
      <c r="P433" t="s">
        <v>8320</v>
      </c>
      <c r="Q433" s="8">
        <f t="shared" si="24"/>
        <v>0.13833333333333334</v>
      </c>
      <c r="R433" s="20">
        <f t="shared" si="25"/>
        <v>51.875</v>
      </c>
      <c r="S433" s="15">
        <f t="shared" si="26"/>
        <v>42526.871331018512</v>
      </c>
      <c r="T433" s="15">
        <f t="shared" si="27"/>
        <v>42556.871331018512</v>
      </c>
    </row>
    <row r="434" spans="1:20" ht="93.75" x14ac:dyDescent="0.3">
      <c r="A434" s="4">
        <v>432</v>
      </c>
      <c r="B434" s="5" t="s">
        <v>432</v>
      </c>
      <c r="C434" s="5" t="s">
        <v>4541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t="s">
        <v>8269</v>
      </c>
      <c r="O434" t="s">
        <v>8311</v>
      </c>
      <c r="P434" t="s">
        <v>8320</v>
      </c>
      <c r="Q434" s="8">
        <f t="shared" si="24"/>
        <v>9.5000000000000001E-2</v>
      </c>
      <c r="R434" s="20">
        <f t="shared" si="25"/>
        <v>71.25</v>
      </c>
      <c r="S434" s="15">
        <f t="shared" si="26"/>
        <v>42238.726631944446</v>
      </c>
      <c r="T434" s="15">
        <f t="shared" si="27"/>
        <v>42298.726631944446</v>
      </c>
    </row>
    <row r="435" spans="1:20" ht="131.25" x14ac:dyDescent="0.3">
      <c r="A435" s="4">
        <v>433</v>
      </c>
      <c r="B435" s="5" t="s">
        <v>433</v>
      </c>
      <c r="C435" s="5" t="s">
        <v>4542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t="s">
        <v>8269</v>
      </c>
      <c r="O435" t="s">
        <v>8311</v>
      </c>
      <c r="P435" t="s">
        <v>8320</v>
      </c>
      <c r="Q435" s="8">
        <f t="shared" si="24"/>
        <v>0</v>
      </c>
      <c r="R435" s="20" t="e">
        <f t="shared" si="25"/>
        <v>#DIV/0!</v>
      </c>
      <c r="S435" s="15">
        <f t="shared" si="26"/>
        <v>42228.629884259266</v>
      </c>
      <c r="T435" s="15">
        <f t="shared" si="27"/>
        <v>42288.629884259266</v>
      </c>
    </row>
    <row r="436" spans="1:20" ht="93.75" x14ac:dyDescent="0.3">
      <c r="A436" s="4">
        <v>434</v>
      </c>
      <c r="B436" s="5" t="s">
        <v>434</v>
      </c>
      <c r="C436" s="5" t="s">
        <v>4543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t="s">
        <v>8269</v>
      </c>
      <c r="O436" t="s">
        <v>8311</v>
      </c>
      <c r="P436" t="s">
        <v>8320</v>
      </c>
      <c r="Q436" s="8">
        <f t="shared" si="24"/>
        <v>0.05</v>
      </c>
      <c r="R436" s="20">
        <f t="shared" si="25"/>
        <v>62.5</v>
      </c>
      <c r="S436" s="15">
        <f t="shared" si="26"/>
        <v>41576.834513888891</v>
      </c>
      <c r="T436" s="15">
        <f t="shared" si="27"/>
        <v>41609.876180555555</v>
      </c>
    </row>
    <row r="437" spans="1:20" ht="93.75" x14ac:dyDescent="0.3">
      <c r="A437" s="4">
        <v>435</v>
      </c>
      <c r="B437" s="5" t="s">
        <v>435</v>
      </c>
      <c r="C437" s="5" t="s">
        <v>4544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t="s">
        <v>8269</v>
      </c>
      <c r="O437" t="s">
        <v>8311</v>
      </c>
      <c r="P437" t="s">
        <v>8320</v>
      </c>
      <c r="Q437" s="8">
        <f t="shared" si="24"/>
        <v>2.7272727272727273E-5</v>
      </c>
      <c r="R437" s="20">
        <f t="shared" si="25"/>
        <v>1</v>
      </c>
      <c r="S437" s="15">
        <f t="shared" si="26"/>
        <v>41500.747453703705</v>
      </c>
      <c r="T437" s="15">
        <f t="shared" si="27"/>
        <v>41530.747453703705</v>
      </c>
    </row>
    <row r="438" spans="1:20" ht="75" x14ac:dyDescent="0.3">
      <c r="A438" s="4">
        <v>436</v>
      </c>
      <c r="B438" s="5" t="s">
        <v>436</v>
      </c>
      <c r="C438" s="5" t="s">
        <v>4545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t="s">
        <v>8269</v>
      </c>
      <c r="O438" t="s">
        <v>8311</v>
      </c>
      <c r="P438" t="s">
        <v>8320</v>
      </c>
      <c r="Q438" s="8">
        <f t="shared" si="24"/>
        <v>0</v>
      </c>
      <c r="R438" s="20" t="e">
        <f t="shared" si="25"/>
        <v>#DIV/0!</v>
      </c>
      <c r="S438" s="15">
        <f t="shared" si="26"/>
        <v>41456.36241898148</v>
      </c>
      <c r="T438" s="15">
        <f t="shared" si="27"/>
        <v>41486.36241898148</v>
      </c>
    </row>
    <row r="439" spans="1:20" ht="75" x14ac:dyDescent="0.3">
      <c r="A439" s="4">
        <v>437</v>
      </c>
      <c r="B439" s="5" t="s">
        <v>437</v>
      </c>
      <c r="C439" s="5" t="s">
        <v>4546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t="s">
        <v>8269</v>
      </c>
      <c r="O439" t="s">
        <v>8311</v>
      </c>
      <c r="P439" t="s">
        <v>8320</v>
      </c>
      <c r="Q439" s="8">
        <f t="shared" si="24"/>
        <v>0</v>
      </c>
      <c r="R439" s="20" t="e">
        <f t="shared" si="25"/>
        <v>#DIV/0!</v>
      </c>
      <c r="S439" s="15">
        <f t="shared" si="26"/>
        <v>42591.31858796296</v>
      </c>
      <c r="T439" s="15">
        <f t="shared" si="27"/>
        <v>42651.31858796296</v>
      </c>
    </row>
    <row r="440" spans="1:20" ht="75" x14ac:dyDescent="0.3">
      <c r="A440" s="4">
        <v>438</v>
      </c>
      <c r="B440" s="5" t="s">
        <v>438</v>
      </c>
      <c r="C440" s="5" t="s">
        <v>4547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t="s">
        <v>8269</v>
      </c>
      <c r="O440" t="s">
        <v>8311</v>
      </c>
      <c r="P440" t="s">
        <v>8320</v>
      </c>
      <c r="Q440" s="8">
        <f t="shared" si="24"/>
        <v>9.3799999999999994E-2</v>
      </c>
      <c r="R440" s="20">
        <f t="shared" si="25"/>
        <v>170.54545454545453</v>
      </c>
      <c r="S440" s="15">
        <f t="shared" si="26"/>
        <v>42296.261087962965</v>
      </c>
      <c r="T440" s="15">
        <f t="shared" si="27"/>
        <v>42326.302754629629</v>
      </c>
    </row>
    <row r="441" spans="1:20" ht="75" x14ac:dyDescent="0.3">
      <c r="A441" s="4">
        <v>439</v>
      </c>
      <c r="B441" s="5" t="s">
        <v>439</v>
      </c>
      <c r="C441" s="5" t="s">
        <v>4548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t="s">
        <v>8269</v>
      </c>
      <c r="O441" t="s">
        <v>8311</v>
      </c>
      <c r="P441" t="s">
        <v>8320</v>
      </c>
      <c r="Q441" s="8">
        <f t="shared" si="24"/>
        <v>0</v>
      </c>
      <c r="R441" s="20" t="e">
        <f t="shared" si="25"/>
        <v>#DIV/0!</v>
      </c>
      <c r="S441" s="15">
        <f t="shared" si="26"/>
        <v>41919.761782407404</v>
      </c>
      <c r="T441" s="15">
        <f t="shared" si="27"/>
        <v>41929.761782407404</v>
      </c>
    </row>
    <row r="442" spans="1:20" ht="75" x14ac:dyDescent="0.3">
      <c r="A442" s="4">
        <v>440</v>
      </c>
      <c r="B442" s="5" t="s">
        <v>440</v>
      </c>
      <c r="C442" s="5" t="s">
        <v>4549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t="s">
        <v>8269</v>
      </c>
      <c r="O442" t="s">
        <v>8311</v>
      </c>
      <c r="P442" t="s">
        <v>8320</v>
      </c>
      <c r="Q442" s="8">
        <f t="shared" si="24"/>
        <v>1E-3</v>
      </c>
      <c r="R442" s="20">
        <f t="shared" si="25"/>
        <v>5</v>
      </c>
      <c r="S442" s="15">
        <f t="shared" si="26"/>
        <v>42423.985567129625</v>
      </c>
      <c r="T442" s="15">
        <f t="shared" si="27"/>
        <v>42453.943900462968</v>
      </c>
    </row>
    <row r="443" spans="1:20" ht="75" x14ac:dyDescent="0.3">
      <c r="A443" s="4">
        <v>441</v>
      </c>
      <c r="B443" s="5" t="s">
        <v>441</v>
      </c>
      <c r="C443" s="5" t="s">
        <v>4550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t="s">
        <v>8269</v>
      </c>
      <c r="O443" t="s">
        <v>8311</v>
      </c>
      <c r="P443" t="s">
        <v>8320</v>
      </c>
      <c r="Q443" s="8">
        <f t="shared" si="24"/>
        <v>0</v>
      </c>
      <c r="R443" s="20" t="e">
        <f t="shared" si="25"/>
        <v>#DIV/0!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 s="4">
        <v>442</v>
      </c>
      <c r="B444" s="5" t="s">
        <v>442</v>
      </c>
      <c r="C444" s="5" t="s">
        <v>4551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t="s">
        <v>8269</v>
      </c>
      <c r="O444" t="s">
        <v>8311</v>
      </c>
      <c r="P444" t="s">
        <v>8320</v>
      </c>
      <c r="Q444" s="8">
        <f t="shared" si="24"/>
        <v>0.39358823529411763</v>
      </c>
      <c r="R444" s="20">
        <f t="shared" si="25"/>
        <v>393.58823529411762</v>
      </c>
      <c r="S444" s="15">
        <f t="shared" si="26"/>
        <v>42024.888692129629</v>
      </c>
      <c r="T444" s="15">
        <f t="shared" si="27"/>
        <v>42054.888692129629</v>
      </c>
    </row>
    <row r="445" spans="1:20" ht="75" x14ac:dyDescent="0.3">
      <c r="A445" s="4">
        <v>443</v>
      </c>
      <c r="B445" s="5" t="s">
        <v>443</v>
      </c>
      <c r="C445" s="5" t="s">
        <v>4552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t="s">
        <v>8269</v>
      </c>
      <c r="O445" t="s">
        <v>8311</v>
      </c>
      <c r="P445" t="s">
        <v>8320</v>
      </c>
      <c r="Q445" s="8">
        <f t="shared" si="24"/>
        <v>1E-3</v>
      </c>
      <c r="R445" s="20">
        <f t="shared" si="25"/>
        <v>5</v>
      </c>
      <c r="S445" s="15">
        <f t="shared" si="26"/>
        <v>41650.015057870369</v>
      </c>
      <c r="T445" s="15">
        <f t="shared" si="27"/>
        <v>41680.015057870369</v>
      </c>
    </row>
    <row r="446" spans="1:20" ht="75" x14ac:dyDescent="0.3">
      <c r="A446" s="4">
        <v>444</v>
      </c>
      <c r="B446" s="5" t="s">
        <v>444</v>
      </c>
      <c r="C446" s="5" t="s">
        <v>4553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t="s">
        <v>8269</v>
      </c>
      <c r="O446" t="s">
        <v>8311</v>
      </c>
      <c r="P446" t="s">
        <v>8320</v>
      </c>
      <c r="Q446" s="8">
        <f t="shared" si="24"/>
        <v>0.05</v>
      </c>
      <c r="R446" s="20">
        <f t="shared" si="25"/>
        <v>50</v>
      </c>
      <c r="S446" s="15">
        <f t="shared" si="26"/>
        <v>40894.906956018516</v>
      </c>
      <c r="T446" s="15">
        <f t="shared" si="27"/>
        <v>40954.906956018516</v>
      </c>
    </row>
    <row r="447" spans="1:20" ht="75" x14ac:dyDescent="0.3">
      <c r="A447" s="4">
        <v>445</v>
      </c>
      <c r="B447" s="5" t="s">
        <v>445</v>
      </c>
      <c r="C447" s="5" t="s">
        <v>4554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t="s">
        <v>8269</v>
      </c>
      <c r="O447" t="s">
        <v>8311</v>
      </c>
      <c r="P447" t="s">
        <v>8320</v>
      </c>
      <c r="Q447" s="8">
        <f t="shared" si="24"/>
        <v>3.3333333333333335E-5</v>
      </c>
      <c r="R447" s="20">
        <f t="shared" si="25"/>
        <v>1</v>
      </c>
      <c r="S447" s="15">
        <f t="shared" si="26"/>
        <v>42130.335358796292</v>
      </c>
      <c r="T447" s="15">
        <f t="shared" si="27"/>
        <v>42145.335358796292</v>
      </c>
    </row>
    <row r="448" spans="1:20" ht="75" x14ac:dyDescent="0.3">
      <c r="A448" s="4">
        <v>446</v>
      </c>
      <c r="B448" s="5" t="s">
        <v>446</v>
      </c>
      <c r="C448" s="5" t="s">
        <v>4555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t="s">
        <v>8269</v>
      </c>
      <c r="O448" t="s">
        <v>8311</v>
      </c>
      <c r="P448" t="s">
        <v>8320</v>
      </c>
      <c r="Q448" s="8">
        <f t="shared" si="24"/>
        <v>7.2952380952380949E-2</v>
      </c>
      <c r="R448" s="20">
        <f t="shared" si="25"/>
        <v>47.875</v>
      </c>
      <c r="S448" s="15">
        <f t="shared" si="26"/>
        <v>42037.083564814813</v>
      </c>
      <c r="T448" s="15">
        <f t="shared" si="27"/>
        <v>42067.083564814813</v>
      </c>
    </row>
    <row r="449" spans="1:20" ht="93.75" x14ac:dyDescent="0.3">
      <c r="A449" s="4">
        <v>447</v>
      </c>
      <c r="B449" s="5" t="s">
        <v>447</v>
      </c>
      <c r="C449" s="5" t="s">
        <v>4556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t="s">
        <v>8269</v>
      </c>
      <c r="O449" t="s">
        <v>8311</v>
      </c>
      <c r="P449" t="s">
        <v>8320</v>
      </c>
      <c r="Q449" s="8">
        <f t="shared" si="24"/>
        <v>1.6666666666666666E-4</v>
      </c>
      <c r="R449" s="20">
        <f t="shared" si="25"/>
        <v>5</v>
      </c>
      <c r="S449" s="15">
        <f t="shared" si="26"/>
        <v>41331.555127314816</v>
      </c>
      <c r="T449" s="15">
        <f t="shared" si="27"/>
        <v>41356.513460648144</v>
      </c>
    </row>
    <row r="450" spans="1:20" ht="93.75" x14ac:dyDescent="0.3">
      <c r="A450" s="4">
        <v>448</v>
      </c>
      <c r="B450" s="5" t="s">
        <v>448</v>
      </c>
      <c r="C450" s="5" t="s">
        <v>4557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t="s">
        <v>8269</v>
      </c>
      <c r="O450" t="s">
        <v>8311</v>
      </c>
      <c r="P450" t="s">
        <v>8320</v>
      </c>
      <c r="Q450" s="8">
        <f t="shared" ref="Q450:Q513" si="28">E450/D450</f>
        <v>3.2804E-2</v>
      </c>
      <c r="R450" s="20">
        <f t="shared" ref="R450:R513" si="29">E450/L450</f>
        <v>20.502500000000001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93.75" x14ac:dyDescent="0.3">
      <c r="A451" s="4">
        <v>449</v>
      </c>
      <c r="B451" s="5" t="s">
        <v>449</v>
      </c>
      <c r="C451" s="5" t="s">
        <v>4558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t="s">
        <v>8269</v>
      </c>
      <c r="O451" t="s">
        <v>8311</v>
      </c>
      <c r="P451" t="s">
        <v>8320</v>
      </c>
      <c r="Q451" s="8">
        <f t="shared" si="28"/>
        <v>2.2499999999999999E-2</v>
      </c>
      <c r="R451" s="20">
        <f t="shared" si="29"/>
        <v>9</v>
      </c>
      <c r="S451" s="15">
        <f t="shared" si="30"/>
        <v>41534.568113425928</v>
      </c>
      <c r="T451" s="15">
        <f t="shared" si="31"/>
        <v>41564.568113425928</v>
      </c>
    </row>
    <row r="452" spans="1:20" ht="93.75" x14ac:dyDescent="0.3">
      <c r="A452" s="4">
        <v>450</v>
      </c>
      <c r="B452" s="5" t="s">
        <v>450</v>
      </c>
      <c r="C452" s="5" t="s">
        <v>4559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t="s">
        <v>8269</v>
      </c>
      <c r="O452" t="s">
        <v>8311</v>
      </c>
      <c r="P452" t="s">
        <v>8320</v>
      </c>
      <c r="Q452" s="8">
        <f t="shared" si="28"/>
        <v>7.92E-3</v>
      </c>
      <c r="R452" s="20">
        <f t="shared" si="29"/>
        <v>56.571428571428569</v>
      </c>
      <c r="S452" s="15">
        <f t="shared" si="30"/>
        <v>41654.946759259255</v>
      </c>
      <c r="T452" s="15">
        <f t="shared" si="31"/>
        <v>41684.946759259255</v>
      </c>
    </row>
    <row r="453" spans="1:20" ht="93.75" x14ac:dyDescent="0.3">
      <c r="A453" s="4">
        <v>451</v>
      </c>
      <c r="B453" s="5" t="s">
        <v>451</v>
      </c>
      <c r="C453" s="5" t="s">
        <v>4560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t="s">
        <v>8269</v>
      </c>
      <c r="O453" t="s">
        <v>8311</v>
      </c>
      <c r="P453" t="s">
        <v>8320</v>
      </c>
      <c r="Q453" s="8">
        <f t="shared" si="28"/>
        <v>0</v>
      </c>
      <c r="R453" s="20" t="e">
        <f t="shared" si="29"/>
        <v>#DIV/0!</v>
      </c>
      <c r="S453" s="15">
        <f t="shared" si="30"/>
        <v>41634.715173611112</v>
      </c>
      <c r="T453" s="15">
        <f t="shared" si="31"/>
        <v>41664.715173611112</v>
      </c>
    </row>
    <row r="454" spans="1:20" ht="56.25" x14ac:dyDescent="0.3">
      <c r="A454" s="4">
        <v>452</v>
      </c>
      <c r="B454" s="5" t="s">
        <v>452</v>
      </c>
      <c r="C454" s="5" t="s">
        <v>4561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t="s">
        <v>8269</v>
      </c>
      <c r="O454" t="s">
        <v>8311</v>
      </c>
      <c r="P454" t="s">
        <v>8320</v>
      </c>
      <c r="Q454" s="8">
        <f t="shared" si="28"/>
        <v>0.64</v>
      </c>
      <c r="R454" s="20">
        <f t="shared" si="29"/>
        <v>40</v>
      </c>
      <c r="S454" s="15">
        <f t="shared" si="30"/>
        <v>42107.703877314809</v>
      </c>
      <c r="T454" s="15">
        <f t="shared" si="31"/>
        <v>42137.703877314809</v>
      </c>
    </row>
    <row r="455" spans="1:20" ht="75" x14ac:dyDescent="0.3">
      <c r="A455" s="4">
        <v>453</v>
      </c>
      <c r="B455" s="5" t="s">
        <v>453</v>
      </c>
      <c r="C455" s="5" t="s">
        <v>4562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t="s">
        <v>8269</v>
      </c>
      <c r="O455" t="s">
        <v>8311</v>
      </c>
      <c r="P455" t="s">
        <v>8320</v>
      </c>
      <c r="Q455" s="8">
        <f t="shared" si="28"/>
        <v>2.740447957839262E-4</v>
      </c>
      <c r="R455" s="20">
        <f t="shared" si="29"/>
        <v>13</v>
      </c>
      <c r="S455" s="15">
        <f t="shared" si="30"/>
        <v>42038.824988425928</v>
      </c>
      <c r="T455" s="15">
        <f t="shared" si="31"/>
        <v>42054.824988425928</v>
      </c>
    </row>
    <row r="456" spans="1:20" ht="75" x14ac:dyDescent="0.3">
      <c r="A456" s="4">
        <v>454</v>
      </c>
      <c r="B456" s="5" t="s">
        <v>454</v>
      </c>
      <c r="C456" s="5" t="s">
        <v>4563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t="s">
        <v>8269</v>
      </c>
      <c r="O456" t="s">
        <v>8311</v>
      </c>
      <c r="P456" t="s">
        <v>8320</v>
      </c>
      <c r="Q456" s="8">
        <f t="shared" si="28"/>
        <v>8.2000000000000007E-3</v>
      </c>
      <c r="R456" s="20">
        <f t="shared" si="29"/>
        <v>16.399999999999999</v>
      </c>
      <c r="S456" s="15">
        <f t="shared" si="30"/>
        <v>41938.717256944445</v>
      </c>
      <c r="T456" s="15">
        <f t="shared" si="31"/>
        <v>41969.551388888889</v>
      </c>
    </row>
    <row r="457" spans="1:20" ht="93.75" x14ac:dyDescent="0.3">
      <c r="A457" s="4">
        <v>455</v>
      </c>
      <c r="B457" s="5" t="s">
        <v>455</v>
      </c>
      <c r="C457" s="5" t="s">
        <v>4564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t="s">
        <v>8269</v>
      </c>
      <c r="O457" t="s">
        <v>8311</v>
      </c>
      <c r="P457" t="s">
        <v>8320</v>
      </c>
      <c r="Q457" s="8">
        <f t="shared" si="28"/>
        <v>6.9230769230769226E-4</v>
      </c>
      <c r="R457" s="20">
        <f t="shared" si="29"/>
        <v>22.5</v>
      </c>
      <c r="S457" s="15">
        <f t="shared" si="30"/>
        <v>40971.002569444441</v>
      </c>
      <c r="T457" s="15">
        <f t="shared" si="31"/>
        <v>41016.021527777775</v>
      </c>
    </row>
    <row r="458" spans="1:20" ht="93.75" x14ac:dyDescent="0.3">
      <c r="A458" s="4">
        <v>456</v>
      </c>
      <c r="B458" s="5" t="s">
        <v>456</v>
      </c>
      <c r="C458" s="5" t="s">
        <v>4565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t="s">
        <v>8269</v>
      </c>
      <c r="O458" t="s">
        <v>8311</v>
      </c>
      <c r="P458" t="s">
        <v>8320</v>
      </c>
      <c r="Q458" s="8">
        <f t="shared" si="28"/>
        <v>6.8631863186318634E-3</v>
      </c>
      <c r="R458" s="20">
        <f t="shared" si="29"/>
        <v>20.333333333333332</v>
      </c>
      <c r="S458" s="15">
        <f t="shared" si="30"/>
        <v>41547.694456018515</v>
      </c>
      <c r="T458" s="15">
        <f t="shared" si="31"/>
        <v>41569.165972222225</v>
      </c>
    </row>
    <row r="459" spans="1:20" ht="93.75" x14ac:dyDescent="0.3">
      <c r="A459" s="4">
        <v>457</v>
      </c>
      <c r="B459" s="5" t="s">
        <v>457</v>
      </c>
      <c r="C459" s="5" t="s">
        <v>4566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t="s">
        <v>8269</v>
      </c>
      <c r="O459" t="s">
        <v>8311</v>
      </c>
      <c r="P459" t="s">
        <v>8320</v>
      </c>
      <c r="Q459" s="8">
        <f t="shared" si="28"/>
        <v>0</v>
      </c>
      <c r="R459" s="20" t="e">
        <f t="shared" si="29"/>
        <v>#DIV/0!</v>
      </c>
      <c r="S459" s="15">
        <f t="shared" si="30"/>
        <v>41837.767500000002</v>
      </c>
      <c r="T459" s="15">
        <f t="shared" si="31"/>
        <v>41867.767500000002</v>
      </c>
    </row>
    <row r="460" spans="1:20" ht="75" x14ac:dyDescent="0.3">
      <c r="A460" s="4">
        <v>458</v>
      </c>
      <c r="B460" s="5" t="s">
        <v>458</v>
      </c>
      <c r="C460" s="5" t="s">
        <v>4567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t="s">
        <v>8269</v>
      </c>
      <c r="O460" t="s">
        <v>8311</v>
      </c>
      <c r="P460" t="s">
        <v>8320</v>
      </c>
      <c r="Q460" s="8">
        <f t="shared" si="28"/>
        <v>8.2100000000000006E-2</v>
      </c>
      <c r="R460" s="20">
        <f t="shared" si="29"/>
        <v>16.755102040816325</v>
      </c>
      <c r="S460" s="15">
        <f t="shared" si="30"/>
        <v>41378.69976851852</v>
      </c>
      <c r="T460" s="15">
        <f t="shared" si="31"/>
        <v>41408.69976851852</v>
      </c>
    </row>
    <row r="461" spans="1:20" ht="75" x14ac:dyDescent="0.3">
      <c r="A461" s="4">
        <v>459</v>
      </c>
      <c r="B461" s="5" t="s">
        <v>459</v>
      </c>
      <c r="C461" s="5" t="s">
        <v>4568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t="s">
        <v>8269</v>
      </c>
      <c r="O461" t="s">
        <v>8311</v>
      </c>
      <c r="P461" t="s">
        <v>8320</v>
      </c>
      <c r="Q461" s="8">
        <f t="shared" si="28"/>
        <v>6.4102564102564103E-4</v>
      </c>
      <c r="R461" s="20">
        <f t="shared" si="29"/>
        <v>25</v>
      </c>
      <c r="S461" s="15">
        <f t="shared" si="30"/>
        <v>40800.6403587963</v>
      </c>
      <c r="T461" s="15">
        <f t="shared" si="31"/>
        <v>40860.682025462964</v>
      </c>
    </row>
    <row r="462" spans="1:20" ht="37.5" x14ac:dyDescent="0.3">
      <c r="A462" s="4">
        <v>460</v>
      </c>
      <c r="B462" s="5" t="s">
        <v>460</v>
      </c>
      <c r="C462" s="5" t="s">
        <v>4569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t="s">
        <v>8269</v>
      </c>
      <c r="O462" t="s">
        <v>8311</v>
      </c>
      <c r="P462" t="s">
        <v>8320</v>
      </c>
      <c r="Q462" s="8">
        <f t="shared" si="28"/>
        <v>2.9411764705882353E-3</v>
      </c>
      <c r="R462" s="20">
        <f t="shared" si="29"/>
        <v>12.5</v>
      </c>
      <c r="S462" s="15">
        <f t="shared" si="30"/>
        <v>41759.542534722219</v>
      </c>
      <c r="T462" s="15">
        <f t="shared" si="31"/>
        <v>41791.166666666664</v>
      </c>
    </row>
    <row r="463" spans="1:20" ht="93.75" x14ac:dyDescent="0.3">
      <c r="A463" s="4">
        <v>461</v>
      </c>
      <c r="B463" s="5" t="s">
        <v>461</v>
      </c>
      <c r="C463" s="5" t="s">
        <v>4570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t="s">
        <v>8269</v>
      </c>
      <c r="O463" t="s">
        <v>8311</v>
      </c>
      <c r="P463" t="s">
        <v>8320</v>
      </c>
      <c r="Q463" s="8">
        <f t="shared" si="28"/>
        <v>0</v>
      </c>
      <c r="R463" s="20" t="e">
        <f t="shared" si="29"/>
        <v>#DIV/0!</v>
      </c>
      <c r="S463" s="15">
        <f t="shared" si="30"/>
        <v>41407.84684027778</v>
      </c>
      <c r="T463" s="15">
        <f t="shared" si="31"/>
        <v>41427.84684027778</v>
      </c>
    </row>
    <row r="464" spans="1:20" ht="93.75" x14ac:dyDescent="0.3">
      <c r="A464" s="4">
        <v>462</v>
      </c>
      <c r="B464" s="5" t="s">
        <v>462</v>
      </c>
      <c r="C464" s="5" t="s">
        <v>4571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t="s">
        <v>8269</v>
      </c>
      <c r="O464" t="s">
        <v>8311</v>
      </c>
      <c r="P464" t="s">
        <v>8320</v>
      </c>
      <c r="Q464" s="8">
        <f t="shared" si="28"/>
        <v>0</v>
      </c>
      <c r="R464" s="20" t="e">
        <f t="shared" si="29"/>
        <v>#DIV/0!</v>
      </c>
      <c r="S464" s="15">
        <f t="shared" si="30"/>
        <v>40705.126631944448</v>
      </c>
      <c r="T464" s="15">
        <f t="shared" si="31"/>
        <v>40765.126631944448</v>
      </c>
    </row>
    <row r="465" spans="1:20" ht="75" x14ac:dyDescent="0.3">
      <c r="A465" s="4">
        <v>463</v>
      </c>
      <c r="B465" s="5" t="s">
        <v>463</v>
      </c>
      <c r="C465" s="5" t="s">
        <v>4572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t="s">
        <v>8269</v>
      </c>
      <c r="O465" t="s">
        <v>8311</v>
      </c>
      <c r="P465" t="s">
        <v>8320</v>
      </c>
      <c r="Q465" s="8">
        <f t="shared" si="28"/>
        <v>2.2727272727272728E-2</v>
      </c>
      <c r="R465" s="20">
        <f t="shared" si="29"/>
        <v>113.63636363636364</v>
      </c>
      <c r="S465" s="15">
        <f t="shared" si="30"/>
        <v>40750.710104166668</v>
      </c>
      <c r="T465" s="15">
        <f t="shared" si="31"/>
        <v>40810.710104166668</v>
      </c>
    </row>
    <row r="466" spans="1:20" ht="56.25" x14ac:dyDescent="0.3">
      <c r="A466" s="4">
        <v>464</v>
      </c>
      <c r="B466" s="5" t="s">
        <v>464</v>
      </c>
      <c r="C466" s="5" t="s">
        <v>4573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t="s">
        <v>8269</v>
      </c>
      <c r="O466" t="s">
        <v>8311</v>
      </c>
      <c r="P466" t="s">
        <v>8320</v>
      </c>
      <c r="Q466" s="8">
        <f t="shared" si="28"/>
        <v>9.9009900990099011E-4</v>
      </c>
      <c r="R466" s="20">
        <f t="shared" si="29"/>
        <v>1</v>
      </c>
      <c r="S466" s="15">
        <f t="shared" si="30"/>
        <v>42488.848784722228</v>
      </c>
      <c r="T466" s="15">
        <f t="shared" si="31"/>
        <v>42508.848784722228</v>
      </c>
    </row>
    <row r="467" spans="1:20" ht="37.5" x14ac:dyDescent="0.3">
      <c r="A467" s="4">
        <v>465</v>
      </c>
      <c r="B467" s="5" t="s">
        <v>465</v>
      </c>
      <c r="C467" s="5" t="s">
        <v>4574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t="s">
        <v>8269</v>
      </c>
      <c r="O467" t="s">
        <v>8311</v>
      </c>
      <c r="P467" t="s">
        <v>8320</v>
      </c>
      <c r="Q467" s="8">
        <f t="shared" si="28"/>
        <v>0.26953125</v>
      </c>
      <c r="R467" s="20">
        <f t="shared" si="29"/>
        <v>17.25</v>
      </c>
      <c r="S467" s="15">
        <f t="shared" si="30"/>
        <v>41801.120069444441</v>
      </c>
      <c r="T467" s="15">
        <f t="shared" si="31"/>
        <v>41817.120069444441</v>
      </c>
    </row>
    <row r="468" spans="1:20" ht="93.75" x14ac:dyDescent="0.3">
      <c r="A468" s="4">
        <v>466</v>
      </c>
      <c r="B468" s="5" t="s">
        <v>466</v>
      </c>
      <c r="C468" s="5" t="s">
        <v>4575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t="s">
        <v>8269</v>
      </c>
      <c r="O468" t="s">
        <v>8311</v>
      </c>
      <c r="P468" t="s">
        <v>8320</v>
      </c>
      <c r="Q468" s="8">
        <f t="shared" si="28"/>
        <v>7.6E-3</v>
      </c>
      <c r="R468" s="20">
        <f t="shared" si="29"/>
        <v>15.2</v>
      </c>
      <c r="S468" s="15">
        <f t="shared" si="30"/>
        <v>41129.942870370374</v>
      </c>
      <c r="T468" s="15">
        <f t="shared" si="31"/>
        <v>41159.942870370374</v>
      </c>
    </row>
    <row r="469" spans="1:20" ht="93.75" x14ac:dyDescent="0.3">
      <c r="A469" s="4">
        <v>467</v>
      </c>
      <c r="B469" s="5" t="s">
        <v>467</v>
      </c>
      <c r="C469" s="5" t="s">
        <v>4576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t="s">
        <v>8269</v>
      </c>
      <c r="O469" t="s">
        <v>8311</v>
      </c>
      <c r="P469" t="s">
        <v>8320</v>
      </c>
      <c r="Q469" s="8">
        <f t="shared" si="28"/>
        <v>0.21575</v>
      </c>
      <c r="R469" s="20">
        <f t="shared" si="29"/>
        <v>110.64102564102564</v>
      </c>
      <c r="S469" s="15">
        <f t="shared" si="30"/>
        <v>41135.679791666669</v>
      </c>
      <c r="T469" s="15">
        <f t="shared" si="31"/>
        <v>41180.679791666669</v>
      </c>
    </row>
    <row r="470" spans="1:20" ht="75" x14ac:dyDescent="0.3">
      <c r="A470" s="4">
        <v>468</v>
      </c>
      <c r="B470" s="5" t="s">
        <v>468</v>
      </c>
      <c r="C470" s="5" t="s">
        <v>4577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t="s">
        <v>8269</v>
      </c>
      <c r="O470" t="s">
        <v>8311</v>
      </c>
      <c r="P470" t="s">
        <v>8320</v>
      </c>
      <c r="Q470" s="8">
        <f t="shared" si="28"/>
        <v>0</v>
      </c>
      <c r="R470" s="20" t="e">
        <f t="shared" si="29"/>
        <v>#DIV/0!</v>
      </c>
      <c r="S470" s="15">
        <f t="shared" si="30"/>
        <v>41041.167627314811</v>
      </c>
      <c r="T470" s="15">
        <f t="shared" si="31"/>
        <v>41101.160474537035</v>
      </c>
    </row>
    <row r="471" spans="1:20" ht="56.25" x14ac:dyDescent="0.3">
      <c r="A471" s="4">
        <v>469</v>
      </c>
      <c r="B471" s="5" t="s">
        <v>469</v>
      </c>
      <c r="C471" s="5" t="s">
        <v>4578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t="s">
        <v>8269</v>
      </c>
      <c r="O471" t="s">
        <v>8311</v>
      </c>
      <c r="P471" t="s">
        <v>8320</v>
      </c>
      <c r="Q471" s="8">
        <f t="shared" si="28"/>
        <v>0</v>
      </c>
      <c r="R471" s="20" t="e">
        <f t="shared" si="29"/>
        <v>#DIV/0!</v>
      </c>
      <c r="S471" s="15">
        <f t="shared" si="30"/>
        <v>41827.989861111113</v>
      </c>
      <c r="T471" s="15">
        <f t="shared" si="31"/>
        <v>41887.989861111113</v>
      </c>
    </row>
    <row r="472" spans="1:20" ht="75" x14ac:dyDescent="0.3">
      <c r="A472" s="4">
        <v>470</v>
      </c>
      <c r="B472" s="5" t="s">
        <v>470</v>
      </c>
      <c r="C472" s="5" t="s">
        <v>4579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t="s">
        <v>8269</v>
      </c>
      <c r="O472" t="s">
        <v>8311</v>
      </c>
      <c r="P472" t="s">
        <v>8320</v>
      </c>
      <c r="Q472" s="8">
        <f t="shared" si="28"/>
        <v>1.0200000000000001E-2</v>
      </c>
      <c r="R472" s="20">
        <f t="shared" si="29"/>
        <v>25.5</v>
      </c>
      <c r="S472" s="15">
        <f t="shared" si="30"/>
        <v>41605.167696759258</v>
      </c>
      <c r="T472" s="15">
        <f t="shared" si="31"/>
        <v>41655.166666666664</v>
      </c>
    </row>
    <row r="473" spans="1:20" ht="93.75" x14ac:dyDescent="0.3">
      <c r="A473" s="4">
        <v>471</v>
      </c>
      <c r="B473" s="5" t="s">
        <v>471</v>
      </c>
      <c r="C473" s="5" t="s">
        <v>4580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t="s">
        <v>8269</v>
      </c>
      <c r="O473" t="s">
        <v>8311</v>
      </c>
      <c r="P473" t="s">
        <v>8320</v>
      </c>
      <c r="Q473" s="8">
        <f t="shared" si="28"/>
        <v>0.11892727272727273</v>
      </c>
      <c r="R473" s="20">
        <f t="shared" si="29"/>
        <v>38.476470588235294</v>
      </c>
      <c r="S473" s="15">
        <f t="shared" si="30"/>
        <v>41703.721979166665</v>
      </c>
      <c r="T473" s="15">
        <f t="shared" si="31"/>
        <v>41748.680312500001</v>
      </c>
    </row>
    <row r="474" spans="1:20" ht="93.75" x14ac:dyDescent="0.3">
      <c r="A474" s="4">
        <v>472</v>
      </c>
      <c r="B474" s="5" t="s">
        <v>472</v>
      </c>
      <c r="C474" s="5" t="s">
        <v>4581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t="s">
        <v>8269</v>
      </c>
      <c r="O474" t="s">
        <v>8311</v>
      </c>
      <c r="P474" t="s">
        <v>8320</v>
      </c>
      <c r="Q474" s="8">
        <f t="shared" si="28"/>
        <v>0.17624999999999999</v>
      </c>
      <c r="R474" s="20">
        <f t="shared" si="29"/>
        <v>28.2</v>
      </c>
      <c r="S474" s="15">
        <f t="shared" si="30"/>
        <v>41844.922662037039</v>
      </c>
      <c r="T474" s="15">
        <f t="shared" si="31"/>
        <v>41874.922662037039</v>
      </c>
    </row>
    <row r="475" spans="1:20" ht="75" x14ac:dyDescent="0.3">
      <c r="A475" s="4">
        <v>473</v>
      </c>
      <c r="B475" s="5" t="s">
        <v>473</v>
      </c>
      <c r="C475" s="5" t="s">
        <v>4582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t="s">
        <v>8269</v>
      </c>
      <c r="O475" t="s">
        <v>8311</v>
      </c>
      <c r="P475" t="s">
        <v>8320</v>
      </c>
      <c r="Q475" s="8">
        <f t="shared" si="28"/>
        <v>2.87E-2</v>
      </c>
      <c r="R475" s="20">
        <f t="shared" si="29"/>
        <v>61.5</v>
      </c>
      <c r="S475" s="15">
        <f t="shared" si="30"/>
        <v>41869.698136574072</v>
      </c>
      <c r="T475" s="15">
        <f t="shared" si="31"/>
        <v>41899.698136574072</v>
      </c>
    </row>
    <row r="476" spans="1:20" ht="75" x14ac:dyDescent="0.3">
      <c r="A476" s="4">
        <v>474</v>
      </c>
      <c r="B476" s="5" t="s">
        <v>474</v>
      </c>
      <c r="C476" s="5" t="s">
        <v>4583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t="s">
        <v>8269</v>
      </c>
      <c r="O476" t="s">
        <v>8311</v>
      </c>
      <c r="P476" t="s">
        <v>8320</v>
      </c>
      <c r="Q476" s="8">
        <f t="shared" si="28"/>
        <v>3.0303030303030303E-4</v>
      </c>
      <c r="R476" s="20">
        <f t="shared" si="29"/>
        <v>1</v>
      </c>
      <c r="S476" s="15">
        <f t="shared" si="30"/>
        <v>42753.329039351855</v>
      </c>
      <c r="T476" s="15">
        <f t="shared" si="31"/>
        <v>42783.329039351855</v>
      </c>
    </row>
    <row r="477" spans="1:20" ht="75" x14ac:dyDescent="0.3">
      <c r="A477" s="4">
        <v>475</v>
      </c>
      <c r="B477" s="5" t="s">
        <v>475</v>
      </c>
      <c r="C477" s="5" t="s">
        <v>4584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t="s">
        <v>8269</v>
      </c>
      <c r="O477" t="s">
        <v>8311</v>
      </c>
      <c r="P477" t="s">
        <v>8320</v>
      </c>
      <c r="Q477" s="8">
        <f t="shared" si="28"/>
        <v>0</v>
      </c>
      <c r="R477" s="20" t="e">
        <f t="shared" si="29"/>
        <v>#DIV/0!</v>
      </c>
      <c r="S477" s="15">
        <f t="shared" si="30"/>
        <v>42100.086145833338</v>
      </c>
      <c r="T477" s="15">
        <f t="shared" si="31"/>
        <v>42130.086145833338</v>
      </c>
    </row>
    <row r="478" spans="1:20" ht="37.5" x14ac:dyDescent="0.3">
      <c r="A478" s="4">
        <v>476</v>
      </c>
      <c r="B478" s="5" t="s">
        <v>476</v>
      </c>
      <c r="C478" s="5" t="s">
        <v>4585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t="s">
        <v>8269</v>
      </c>
      <c r="O478" t="s">
        <v>8311</v>
      </c>
      <c r="P478" t="s">
        <v>8320</v>
      </c>
      <c r="Q478" s="8">
        <f t="shared" si="28"/>
        <v>2.2302681818181819E-2</v>
      </c>
      <c r="R478" s="20">
        <f t="shared" si="29"/>
        <v>39.569274193548388</v>
      </c>
      <c r="S478" s="15">
        <f t="shared" si="30"/>
        <v>41757.975011574075</v>
      </c>
      <c r="T478" s="15">
        <f t="shared" si="31"/>
        <v>41793.165972222225</v>
      </c>
    </row>
    <row r="479" spans="1:20" ht="93.75" x14ac:dyDescent="0.3">
      <c r="A479" s="4">
        <v>477</v>
      </c>
      <c r="B479" s="5" t="s">
        <v>477</v>
      </c>
      <c r="C479" s="5" t="s">
        <v>4586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t="s">
        <v>8269</v>
      </c>
      <c r="O479" t="s">
        <v>8311</v>
      </c>
      <c r="P479" t="s">
        <v>8320</v>
      </c>
      <c r="Q479" s="8">
        <f t="shared" si="28"/>
        <v>0</v>
      </c>
      <c r="R479" s="20" t="e">
        <f t="shared" si="29"/>
        <v>#DIV/0!</v>
      </c>
      <c r="S479" s="15">
        <f t="shared" si="30"/>
        <v>40987.83488425926</v>
      </c>
      <c r="T479" s="15">
        <f t="shared" si="31"/>
        <v>41047.83488425926</v>
      </c>
    </row>
    <row r="480" spans="1:20" ht="75" x14ac:dyDescent="0.3">
      <c r="A480" s="4">
        <v>478</v>
      </c>
      <c r="B480" s="5" t="s">
        <v>478</v>
      </c>
      <c r="C480" s="5" t="s">
        <v>4587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t="s">
        <v>8269</v>
      </c>
      <c r="O480" t="s">
        <v>8311</v>
      </c>
      <c r="P480" t="s">
        <v>8320</v>
      </c>
      <c r="Q480" s="8">
        <f t="shared" si="28"/>
        <v>0</v>
      </c>
      <c r="R480" s="20" t="e">
        <f t="shared" si="29"/>
        <v>#DIV/0!</v>
      </c>
      <c r="S480" s="15">
        <f t="shared" si="30"/>
        <v>42065.910983796297</v>
      </c>
      <c r="T480" s="15">
        <f t="shared" si="31"/>
        <v>42095.869317129633</v>
      </c>
    </row>
    <row r="481" spans="1:20" ht="75" x14ac:dyDescent="0.3">
      <c r="A481" s="4">
        <v>479</v>
      </c>
      <c r="B481" s="5" t="s">
        <v>479</v>
      </c>
      <c r="C481" s="5" t="s">
        <v>4588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t="s">
        <v>8269</v>
      </c>
      <c r="O481" t="s">
        <v>8311</v>
      </c>
      <c r="P481" t="s">
        <v>8320</v>
      </c>
      <c r="Q481" s="8">
        <f t="shared" si="28"/>
        <v>0.3256</v>
      </c>
      <c r="R481" s="20">
        <f t="shared" si="29"/>
        <v>88.8</v>
      </c>
      <c r="S481" s="15">
        <f t="shared" si="30"/>
        <v>41904.407812500001</v>
      </c>
      <c r="T481" s="15">
        <f t="shared" si="31"/>
        <v>41964.449479166666</v>
      </c>
    </row>
    <row r="482" spans="1:20" ht="75" x14ac:dyDescent="0.3">
      <c r="A482" s="4">
        <v>480</v>
      </c>
      <c r="B482" s="5" t="s">
        <v>480</v>
      </c>
      <c r="C482" s="5" t="s">
        <v>4589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t="s">
        <v>8269</v>
      </c>
      <c r="O482" t="s">
        <v>8311</v>
      </c>
      <c r="P482" t="s">
        <v>8320</v>
      </c>
      <c r="Q482" s="8">
        <f t="shared" si="28"/>
        <v>0.19409999999999999</v>
      </c>
      <c r="R482" s="20">
        <f t="shared" si="29"/>
        <v>55.457142857142856</v>
      </c>
      <c r="S482" s="15">
        <f t="shared" si="30"/>
        <v>41465.500173611108</v>
      </c>
      <c r="T482" s="15">
        <f t="shared" si="31"/>
        <v>41495.500173611108</v>
      </c>
    </row>
    <row r="483" spans="1:20" ht="93.75" x14ac:dyDescent="0.3">
      <c r="A483" s="4">
        <v>481</v>
      </c>
      <c r="B483" s="5" t="s">
        <v>481</v>
      </c>
      <c r="C483" s="5" t="s">
        <v>4590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t="s">
        <v>8269</v>
      </c>
      <c r="O483" t="s">
        <v>8311</v>
      </c>
      <c r="P483" t="s">
        <v>8320</v>
      </c>
      <c r="Q483" s="8">
        <f t="shared" si="28"/>
        <v>6.0999999999999999E-2</v>
      </c>
      <c r="R483" s="20">
        <f t="shared" si="29"/>
        <v>87.142857142857139</v>
      </c>
      <c r="S483" s="15">
        <f t="shared" si="30"/>
        <v>41162.672326388885</v>
      </c>
      <c r="T483" s="15">
        <f t="shared" si="31"/>
        <v>41192.672326388885</v>
      </c>
    </row>
    <row r="484" spans="1:20" ht="75" x14ac:dyDescent="0.3">
      <c r="A484" s="4">
        <v>482</v>
      </c>
      <c r="B484" s="5" t="s">
        <v>482</v>
      </c>
      <c r="C484" s="5" t="s">
        <v>4591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t="s">
        <v>8269</v>
      </c>
      <c r="O484" t="s">
        <v>8311</v>
      </c>
      <c r="P484" t="s">
        <v>8320</v>
      </c>
      <c r="Q484" s="8">
        <f t="shared" si="28"/>
        <v>1E-3</v>
      </c>
      <c r="R484" s="20">
        <f t="shared" si="29"/>
        <v>10</v>
      </c>
      <c r="S484" s="15">
        <f t="shared" si="30"/>
        <v>42447.896875000006</v>
      </c>
      <c r="T484" s="15">
        <f t="shared" si="31"/>
        <v>42474.606944444444</v>
      </c>
    </row>
    <row r="485" spans="1:20" ht="93.75" x14ac:dyDescent="0.3">
      <c r="A485" s="4">
        <v>483</v>
      </c>
      <c r="B485" s="5" t="s">
        <v>483</v>
      </c>
      <c r="C485" s="5" t="s">
        <v>4592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t="s">
        <v>8269</v>
      </c>
      <c r="O485" t="s">
        <v>8311</v>
      </c>
      <c r="P485" t="s">
        <v>8320</v>
      </c>
      <c r="Q485" s="8">
        <f t="shared" si="28"/>
        <v>0.502</v>
      </c>
      <c r="R485" s="20">
        <f t="shared" si="29"/>
        <v>51.224489795918366</v>
      </c>
      <c r="S485" s="15">
        <f t="shared" si="30"/>
        <v>41243.197592592594</v>
      </c>
      <c r="T485" s="15">
        <f t="shared" si="31"/>
        <v>41303.197592592594</v>
      </c>
    </row>
    <row r="486" spans="1:20" ht="93.75" x14ac:dyDescent="0.3">
      <c r="A486" s="4">
        <v>484</v>
      </c>
      <c r="B486" s="5" t="s">
        <v>484</v>
      </c>
      <c r="C486" s="5" t="s">
        <v>4593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t="s">
        <v>8269</v>
      </c>
      <c r="O486" t="s">
        <v>8311</v>
      </c>
      <c r="P486" t="s">
        <v>8320</v>
      </c>
      <c r="Q486" s="8">
        <f t="shared" si="28"/>
        <v>1.8625E-3</v>
      </c>
      <c r="R486" s="20">
        <f t="shared" si="29"/>
        <v>13.545454545454545</v>
      </c>
      <c r="S486" s="15">
        <f t="shared" si="30"/>
        <v>42272.93949074074</v>
      </c>
      <c r="T486" s="15">
        <f t="shared" si="31"/>
        <v>42313.981157407412</v>
      </c>
    </row>
    <row r="487" spans="1:20" ht="56.25" x14ac:dyDescent="0.3">
      <c r="A487" s="4">
        <v>485</v>
      </c>
      <c r="B487" s="5" t="s">
        <v>485</v>
      </c>
      <c r="C487" s="5" t="s">
        <v>4594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t="s">
        <v>8269</v>
      </c>
      <c r="O487" t="s">
        <v>8311</v>
      </c>
      <c r="P487" t="s">
        <v>8320</v>
      </c>
      <c r="Q487" s="8">
        <f t="shared" si="28"/>
        <v>0.21906971229845085</v>
      </c>
      <c r="R487" s="20">
        <f t="shared" si="29"/>
        <v>66.520080000000007</v>
      </c>
      <c r="S487" s="15">
        <f t="shared" si="30"/>
        <v>41381.50577546296</v>
      </c>
      <c r="T487" s="15">
        <f t="shared" si="31"/>
        <v>41411.50577546296</v>
      </c>
    </row>
    <row r="488" spans="1:20" ht="75" x14ac:dyDescent="0.3">
      <c r="A488" s="4">
        <v>486</v>
      </c>
      <c r="B488" s="5" t="s">
        <v>486</v>
      </c>
      <c r="C488" s="5" t="s">
        <v>4595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t="s">
        <v>8269</v>
      </c>
      <c r="O488" t="s">
        <v>8311</v>
      </c>
      <c r="P488" t="s">
        <v>8320</v>
      </c>
      <c r="Q488" s="8">
        <f t="shared" si="28"/>
        <v>9.0909090909090904E-5</v>
      </c>
      <c r="R488" s="20">
        <f t="shared" si="29"/>
        <v>50</v>
      </c>
      <c r="S488" s="15">
        <f t="shared" si="30"/>
        <v>41761.94258101852</v>
      </c>
      <c r="T488" s="15">
        <f t="shared" si="31"/>
        <v>41791.94258101852</v>
      </c>
    </row>
    <row r="489" spans="1:20" ht="75" x14ac:dyDescent="0.3">
      <c r="A489" s="4">
        <v>487</v>
      </c>
      <c r="B489" s="5" t="s">
        <v>487</v>
      </c>
      <c r="C489" s="5" t="s">
        <v>4596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t="s">
        <v>8269</v>
      </c>
      <c r="O489" t="s">
        <v>8311</v>
      </c>
      <c r="P489" t="s">
        <v>8320</v>
      </c>
      <c r="Q489" s="8">
        <f t="shared" si="28"/>
        <v>0</v>
      </c>
      <c r="R489" s="20" t="e">
        <f t="shared" si="29"/>
        <v>#DIV/0!</v>
      </c>
      <c r="S489" s="15">
        <f t="shared" si="30"/>
        <v>42669.594837962963</v>
      </c>
      <c r="T489" s="15">
        <f t="shared" si="31"/>
        <v>42729.636504629627</v>
      </c>
    </row>
    <row r="490" spans="1:20" ht="75" x14ac:dyDescent="0.3">
      <c r="A490" s="4">
        <v>488</v>
      </c>
      <c r="B490" s="5" t="s">
        <v>488</v>
      </c>
      <c r="C490" s="5" t="s">
        <v>4597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t="s">
        <v>8269</v>
      </c>
      <c r="O490" t="s">
        <v>8311</v>
      </c>
      <c r="P490" t="s">
        <v>8320</v>
      </c>
      <c r="Q490" s="8">
        <f t="shared" si="28"/>
        <v>0</v>
      </c>
      <c r="R490" s="20" t="e">
        <f t="shared" si="29"/>
        <v>#DIV/0!</v>
      </c>
      <c r="S490" s="15">
        <f t="shared" si="30"/>
        <v>42714.054398148146</v>
      </c>
      <c r="T490" s="15">
        <f t="shared" si="31"/>
        <v>42744.054398148146</v>
      </c>
    </row>
    <row r="491" spans="1:20" ht="93.75" x14ac:dyDescent="0.3">
      <c r="A491" s="4">
        <v>489</v>
      </c>
      <c r="B491" s="5" t="s">
        <v>489</v>
      </c>
      <c r="C491" s="5" t="s">
        <v>4598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t="s">
        <v>8269</v>
      </c>
      <c r="O491" t="s">
        <v>8311</v>
      </c>
      <c r="P491" t="s">
        <v>8320</v>
      </c>
      <c r="Q491" s="8">
        <f t="shared" si="28"/>
        <v>2.8667813379201833E-3</v>
      </c>
      <c r="R491" s="20">
        <f t="shared" si="29"/>
        <v>71.666666666666671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 s="4">
        <v>490</v>
      </c>
      <c r="B492" s="5" t="s">
        <v>490</v>
      </c>
      <c r="C492" s="5" t="s">
        <v>4599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t="s">
        <v>8269</v>
      </c>
      <c r="O492" t="s">
        <v>8311</v>
      </c>
      <c r="P492" t="s">
        <v>8320</v>
      </c>
      <c r="Q492" s="8">
        <f t="shared" si="28"/>
        <v>0</v>
      </c>
      <c r="R492" s="20" t="e">
        <f t="shared" si="29"/>
        <v>#DIV/0!</v>
      </c>
      <c r="S492" s="15">
        <f t="shared" si="30"/>
        <v>41113.968576388892</v>
      </c>
      <c r="T492" s="15">
        <f t="shared" si="31"/>
        <v>41143.968576388892</v>
      </c>
    </row>
    <row r="493" spans="1:20" ht="75" x14ac:dyDescent="0.3">
      <c r="A493" s="4">
        <v>491</v>
      </c>
      <c r="B493" s="5" t="s">
        <v>491</v>
      </c>
      <c r="C493" s="5" t="s">
        <v>4600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t="s">
        <v>8269</v>
      </c>
      <c r="O493" t="s">
        <v>8311</v>
      </c>
      <c r="P493" t="s">
        <v>8320</v>
      </c>
      <c r="Q493" s="8">
        <f t="shared" si="28"/>
        <v>0</v>
      </c>
      <c r="R493" s="20" t="e">
        <f t="shared" si="29"/>
        <v>#DIV/0!</v>
      </c>
      <c r="S493" s="15">
        <f t="shared" si="30"/>
        <v>42366.982627314821</v>
      </c>
      <c r="T493" s="15">
        <f t="shared" si="31"/>
        <v>42396.982627314821</v>
      </c>
    </row>
    <row r="494" spans="1:20" ht="75" x14ac:dyDescent="0.3">
      <c r="A494" s="4">
        <v>492</v>
      </c>
      <c r="B494" s="5" t="s">
        <v>492</v>
      </c>
      <c r="C494" s="5" t="s">
        <v>4601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t="s">
        <v>8269</v>
      </c>
      <c r="O494" t="s">
        <v>8311</v>
      </c>
      <c r="P494" t="s">
        <v>8320</v>
      </c>
      <c r="Q494" s="8">
        <f t="shared" si="28"/>
        <v>0</v>
      </c>
      <c r="R494" s="20" t="e">
        <f t="shared" si="29"/>
        <v>#DIV/0!</v>
      </c>
      <c r="S494" s="15">
        <f t="shared" si="30"/>
        <v>42596.03506944445</v>
      </c>
      <c r="T494" s="15">
        <f t="shared" si="31"/>
        <v>42656.03506944445</v>
      </c>
    </row>
    <row r="495" spans="1:20" ht="75" x14ac:dyDescent="0.3">
      <c r="A495" s="4">
        <v>493</v>
      </c>
      <c r="B495" s="5" t="s">
        <v>493</v>
      </c>
      <c r="C495" s="5" t="s">
        <v>4602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t="s">
        <v>8269</v>
      </c>
      <c r="O495" t="s">
        <v>8311</v>
      </c>
      <c r="P495" t="s">
        <v>8320</v>
      </c>
      <c r="Q495" s="8">
        <f t="shared" si="28"/>
        <v>0</v>
      </c>
      <c r="R495" s="20" t="e">
        <f t="shared" si="29"/>
        <v>#DIV/0!</v>
      </c>
      <c r="S495" s="15">
        <f t="shared" si="30"/>
        <v>42114.726134259254</v>
      </c>
      <c r="T495" s="15">
        <f t="shared" si="31"/>
        <v>42144.726134259254</v>
      </c>
    </row>
    <row r="496" spans="1:20" ht="93.75" x14ac:dyDescent="0.3">
      <c r="A496" s="4">
        <v>494</v>
      </c>
      <c r="B496" s="5" t="s">
        <v>494</v>
      </c>
      <c r="C496" s="5" t="s">
        <v>4603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t="s">
        <v>8269</v>
      </c>
      <c r="O496" t="s">
        <v>8311</v>
      </c>
      <c r="P496" t="s">
        <v>8320</v>
      </c>
      <c r="Q496" s="8">
        <f t="shared" si="28"/>
        <v>1.5499999999999999E-3</v>
      </c>
      <c r="R496" s="20">
        <f t="shared" si="29"/>
        <v>10.333333333333334</v>
      </c>
      <c r="S496" s="15">
        <f t="shared" si="30"/>
        <v>41799.830613425926</v>
      </c>
      <c r="T496" s="15">
        <f t="shared" si="31"/>
        <v>41823.125</v>
      </c>
    </row>
    <row r="497" spans="1:20" ht="75" x14ac:dyDescent="0.3">
      <c r="A497" s="4">
        <v>495</v>
      </c>
      <c r="B497" s="5" t="s">
        <v>495</v>
      </c>
      <c r="C497" s="5" t="s">
        <v>4604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t="s">
        <v>8269</v>
      </c>
      <c r="O497" t="s">
        <v>8311</v>
      </c>
      <c r="P497" t="s">
        <v>8320</v>
      </c>
      <c r="Q497" s="8">
        <f t="shared" si="28"/>
        <v>0</v>
      </c>
      <c r="R497" s="20" t="e">
        <f t="shared" si="29"/>
        <v>#DIV/0!</v>
      </c>
      <c r="S497" s="15">
        <f t="shared" si="30"/>
        <v>42171.827604166669</v>
      </c>
      <c r="T497" s="15">
        <f t="shared" si="31"/>
        <v>42201.827604166669</v>
      </c>
    </row>
    <row r="498" spans="1:20" ht="56.25" x14ac:dyDescent="0.3">
      <c r="A498" s="4">
        <v>496</v>
      </c>
      <c r="B498" s="5" t="s">
        <v>496</v>
      </c>
      <c r="C498" s="5" t="s">
        <v>4605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t="s">
        <v>8269</v>
      </c>
      <c r="O498" t="s">
        <v>8311</v>
      </c>
      <c r="P498" t="s">
        <v>8320</v>
      </c>
      <c r="Q498" s="8">
        <f t="shared" si="28"/>
        <v>1.6666666666666667E-5</v>
      </c>
      <c r="R498" s="20">
        <f t="shared" si="29"/>
        <v>1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 s="4">
        <v>497</v>
      </c>
      <c r="B499" s="5" t="s">
        <v>497</v>
      </c>
      <c r="C499" s="5" t="s">
        <v>4606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t="s">
        <v>8269</v>
      </c>
      <c r="O499" t="s">
        <v>8311</v>
      </c>
      <c r="P499" t="s">
        <v>8320</v>
      </c>
      <c r="Q499" s="8">
        <f t="shared" si="28"/>
        <v>6.6964285714285711E-3</v>
      </c>
      <c r="R499" s="20">
        <f t="shared" si="29"/>
        <v>10</v>
      </c>
      <c r="S499" s="15">
        <f t="shared" si="30"/>
        <v>41945.037789351853</v>
      </c>
      <c r="T499" s="15">
        <f t="shared" si="31"/>
        <v>41998.208333333328</v>
      </c>
    </row>
    <row r="500" spans="1:20" ht="75" x14ac:dyDescent="0.3">
      <c r="A500" s="4">
        <v>498</v>
      </c>
      <c r="B500" s="5" t="s">
        <v>498</v>
      </c>
      <c r="C500" s="5" t="s">
        <v>4607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t="s">
        <v>8269</v>
      </c>
      <c r="O500" t="s">
        <v>8311</v>
      </c>
      <c r="P500" t="s">
        <v>8320</v>
      </c>
      <c r="Q500" s="8">
        <f t="shared" si="28"/>
        <v>4.5985132395404561E-2</v>
      </c>
      <c r="R500" s="20">
        <f t="shared" si="29"/>
        <v>136.09090909090909</v>
      </c>
      <c r="S500" s="15">
        <f t="shared" si="30"/>
        <v>40858.762141203704</v>
      </c>
      <c r="T500" s="15">
        <f t="shared" si="31"/>
        <v>40900.762141203704</v>
      </c>
    </row>
    <row r="501" spans="1:20" ht="75" x14ac:dyDescent="0.3">
      <c r="A501" s="4">
        <v>499</v>
      </c>
      <c r="B501" s="5" t="s">
        <v>499</v>
      </c>
      <c r="C501" s="5" t="s">
        <v>4608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t="s">
        <v>8269</v>
      </c>
      <c r="O501" t="s">
        <v>8311</v>
      </c>
      <c r="P501" t="s">
        <v>8320</v>
      </c>
      <c r="Q501" s="8">
        <f t="shared" si="28"/>
        <v>9.5500000000000002E-2</v>
      </c>
      <c r="R501" s="20">
        <f t="shared" si="29"/>
        <v>73.461538461538467</v>
      </c>
      <c r="S501" s="15">
        <f t="shared" si="30"/>
        <v>40043.895462962959</v>
      </c>
      <c r="T501" s="15">
        <f t="shared" si="31"/>
        <v>40098.874305555553</v>
      </c>
    </row>
    <row r="502" spans="1:20" ht="93.75" x14ac:dyDescent="0.3">
      <c r="A502" s="4">
        <v>500</v>
      </c>
      <c r="B502" s="5" t="s">
        <v>500</v>
      </c>
      <c r="C502" s="5" t="s">
        <v>4609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t="s">
        <v>8269</v>
      </c>
      <c r="O502" t="s">
        <v>8311</v>
      </c>
      <c r="P502" t="s">
        <v>8320</v>
      </c>
      <c r="Q502" s="8">
        <f t="shared" si="28"/>
        <v>3.307692307692308E-2</v>
      </c>
      <c r="R502" s="20">
        <f t="shared" si="29"/>
        <v>53.75</v>
      </c>
      <c r="S502" s="15">
        <f t="shared" si="30"/>
        <v>40247.886006944449</v>
      </c>
      <c r="T502" s="15">
        <f t="shared" si="31"/>
        <v>40306.927777777775</v>
      </c>
    </row>
    <row r="503" spans="1:20" ht="75" x14ac:dyDescent="0.3">
      <c r="A503" s="4">
        <v>501</v>
      </c>
      <c r="B503" s="5" t="s">
        <v>501</v>
      </c>
      <c r="C503" s="5" t="s">
        <v>4610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t="s">
        <v>8269</v>
      </c>
      <c r="O503" t="s">
        <v>8311</v>
      </c>
      <c r="P503" t="s">
        <v>8320</v>
      </c>
      <c r="Q503" s="8">
        <f t="shared" si="28"/>
        <v>0</v>
      </c>
      <c r="R503" s="20" t="e">
        <f t="shared" si="29"/>
        <v>#DIV/0!</v>
      </c>
      <c r="S503" s="15">
        <f t="shared" si="30"/>
        <v>40703.234386574077</v>
      </c>
      <c r="T503" s="15">
        <f t="shared" si="31"/>
        <v>40733.234386574077</v>
      </c>
    </row>
    <row r="504" spans="1:20" ht="93.75" x14ac:dyDescent="0.3">
      <c r="A504" s="4">
        <v>502</v>
      </c>
      <c r="B504" s="5" t="s">
        <v>502</v>
      </c>
      <c r="C504" s="5" t="s">
        <v>4611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t="s">
        <v>8269</v>
      </c>
      <c r="O504" t="s">
        <v>8311</v>
      </c>
      <c r="P504" t="s">
        <v>8320</v>
      </c>
      <c r="Q504" s="8">
        <f t="shared" si="28"/>
        <v>1.15E-2</v>
      </c>
      <c r="R504" s="20">
        <f t="shared" si="29"/>
        <v>57.5</v>
      </c>
      <c r="S504" s="15">
        <f t="shared" si="30"/>
        <v>40956.553530092591</v>
      </c>
      <c r="T504" s="15">
        <f t="shared" si="31"/>
        <v>40986.511863425927</v>
      </c>
    </row>
    <row r="505" spans="1:20" ht="75" x14ac:dyDescent="0.3">
      <c r="A505" s="4">
        <v>503</v>
      </c>
      <c r="B505" s="5" t="s">
        <v>503</v>
      </c>
      <c r="C505" s="5" t="s">
        <v>4612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t="s">
        <v>8269</v>
      </c>
      <c r="O505" t="s">
        <v>8311</v>
      </c>
      <c r="P505" t="s">
        <v>8320</v>
      </c>
      <c r="Q505" s="8">
        <f t="shared" si="28"/>
        <v>1.7538461538461537E-2</v>
      </c>
      <c r="R505" s="20">
        <f t="shared" si="29"/>
        <v>12.666666666666666</v>
      </c>
      <c r="S505" s="15">
        <f t="shared" si="30"/>
        <v>41991.526655092588</v>
      </c>
      <c r="T505" s="15">
        <f t="shared" si="31"/>
        <v>42021.526655092588</v>
      </c>
    </row>
    <row r="506" spans="1:20" ht="93.75" x14ac:dyDescent="0.3">
      <c r="A506" s="4">
        <v>504</v>
      </c>
      <c r="B506" s="5" t="s">
        <v>504</v>
      </c>
      <c r="C506" s="5" t="s">
        <v>4613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t="s">
        <v>8269</v>
      </c>
      <c r="O506" t="s">
        <v>8311</v>
      </c>
      <c r="P506" t="s">
        <v>8320</v>
      </c>
      <c r="Q506" s="8">
        <f t="shared" si="28"/>
        <v>1.3673469387755101E-2</v>
      </c>
      <c r="R506" s="20">
        <f t="shared" si="29"/>
        <v>67</v>
      </c>
      <c r="S506" s="15">
        <f t="shared" si="30"/>
        <v>40949.98364583333</v>
      </c>
      <c r="T506" s="15">
        <f t="shared" si="31"/>
        <v>41009.941979166666</v>
      </c>
    </row>
    <row r="507" spans="1:20" ht="75" x14ac:dyDescent="0.3">
      <c r="A507" s="4">
        <v>505</v>
      </c>
      <c r="B507" s="5" t="s">
        <v>505</v>
      </c>
      <c r="C507" s="5" t="s">
        <v>4614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t="s">
        <v>8269</v>
      </c>
      <c r="O507" t="s">
        <v>8311</v>
      </c>
      <c r="P507" t="s">
        <v>8320</v>
      </c>
      <c r="Q507" s="8">
        <f t="shared" si="28"/>
        <v>4.3333333333333331E-3</v>
      </c>
      <c r="R507" s="20">
        <f t="shared" si="29"/>
        <v>3.7142857142857144</v>
      </c>
      <c r="S507" s="15">
        <f t="shared" si="30"/>
        <v>42318.098217592589</v>
      </c>
      <c r="T507" s="15">
        <f t="shared" si="31"/>
        <v>42363.098217592589</v>
      </c>
    </row>
    <row r="508" spans="1:20" ht="75" x14ac:dyDescent="0.3">
      <c r="A508" s="4">
        <v>506</v>
      </c>
      <c r="B508" s="5" t="s">
        <v>506</v>
      </c>
      <c r="C508" s="5" t="s">
        <v>4615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t="s">
        <v>8269</v>
      </c>
      <c r="O508" t="s">
        <v>8311</v>
      </c>
      <c r="P508" t="s">
        <v>8320</v>
      </c>
      <c r="Q508" s="8">
        <f t="shared" si="28"/>
        <v>1.25E-3</v>
      </c>
      <c r="R508" s="20">
        <f t="shared" si="29"/>
        <v>250</v>
      </c>
      <c r="S508" s="15">
        <f t="shared" si="30"/>
        <v>41466.552314814813</v>
      </c>
      <c r="T508" s="15">
        <f t="shared" si="31"/>
        <v>41496.552314814813</v>
      </c>
    </row>
    <row r="509" spans="1:20" ht="93.75" x14ac:dyDescent="0.3">
      <c r="A509" s="4">
        <v>507</v>
      </c>
      <c r="B509" s="5" t="s">
        <v>507</v>
      </c>
      <c r="C509" s="5" t="s">
        <v>4616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t="s">
        <v>8269</v>
      </c>
      <c r="O509" t="s">
        <v>8311</v>
      </c>
      <c r="P509" t="s">
        <v>8320</v>
      </c>
      <c r="Q509" s="8">
        <f t="shared" si="28"/>
        <v>3.2000000000000001E-2</v>
      </c>
      <c r="R509" s="20">
        <f t="shared" si="29"/>
        <v>64</v>
      </c>
      <c r="S509" s="15">
        <f t="shared" si="30"/>
        <v>41156.958993055552</v>
      </c>
      <c r="T509" s="15">
        <f t="shared" si="31"/>
        <v>41201.958993055552</v>
      </c>
    </row>
    <row r="510" spans="1:20" ht="93.75" x14ac:dyDescent="0.3">
      <c r="A510" s="4">
        <v>508</v>
      </c>
      <c r="B510" s="5" t="s">
        <v>508</v>
      </c>
      <c r="C510" s="5" t="s">
        <v>4617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t="s">
        <v>8269</v>
      </c>
      <c r="O510" t="s">
        <v>8311</v>
      </c>
      <c r="P510" t="s">
        <v>8320</v>
      </c>
      <c r="Q510" s="8">
        <f t="shared" si="28"/>
        <v>8.0000000000000002E-3</v>
      </c>
      <c r="R510" s="20">
        <f t="shared" si="29"/>
        <v>133.33333333333334</v>
      </c>
      <c r="S510" s="15">
        <f t="shared" si="30"/>
        <v>40995.024317129632</v>
      </c>
      <c r="T510" s="15">
        <f t="shared" si="31"/>
        <v>41054.593055555553</v>
      </c>
    </row>
    <row r="511" spans="1:20" ht="75" x14ac:dyDescent="0.3">
      <c r="A511" s="4">
        <v>509</v>
      </c>
      <c r="B511" s="5" t="s">
        <v>509</v>
      </c>
      <c r="C511" s="5" t="s">
        <v>4618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t="s">
        <v>8269</v>
      </c>
      <c r="O511" t="s">
        <v>8311</v>
      </c>
      <c r="P511" t="s">
        <v>8320</v>
      </c>
      <c r="Q511" s="8">
        <f t="shared" si="28"/>
        <v>2E-3</v>
      </c>
      <c r="R511" s="20">
        <f t="shared" si="29"/>
        <v>10</v>
      </c>
      <c r="S511" s="15">
        <f t="shared" si="30"/>
        <v>42153.631597222222</v>
      </c>
      <c r="T511" s="15">
        <f t="shared" si="31"/>
        <v>42183.631597222222</v>
      </c>
    </row>
    <row r="512" spans="1:20" ht="75" x14ac:dyDescent="0.3">
      <c r="A512" s="4">
        <v>510</v>
      </c>
      <c r="B512" s="5" t="s">
        <v>510</v>
      </c>
      <c r="C512" s="5" t="s">
        <v>4619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t="s">
        <v>8269</v>
      </c>
      <c r="O512" t="s">
        <v>8311</v>
      </c>
      <c r="P512" t="s">
        <v>8320</v>
      </c>
      <c r="Q512" s="8">
        <f t="shared" si="28"/>
        <v>0</v>
      </c>
      <c r="R512" s="20" t="e">
        <f t="shared" si="29"/>
        <v>#DIV/0!</v>
      </c>
      <c r="S512" s="15">
        <f t="shared" si="30"/>
        <v>42400.176377314812</v>
      </c>
      <c r="T512" s="15">
        <f t="shared" si="31"/>
        <v>42430.176377314812</v>
      </c>
    </row>
    <row r="513" spans="1:20" ht="75" x14ac:dyDescent="0.3">
      <c r="A513" s="4">
        <v>511</v>
      </c>
      <c r="B513" s="5" t="s">
        <v>511</v>
      </c>
      <c r="C513" s="5" t="s">
        <v>4620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t="s">
        <v>8269</v>
      </c>
      <c r="O513" t="s">
        <v>8311</v>
      </c>
      <c r="P513" t="s">
        <v>8320</v>
      </c>
      <c r="Q513" s="8">
        <f t="shared" si="28"/>
        <v>0.03</v>
      </c>
      <c r="R513" s="20">
        <f t="shared" si="29"/>
        <v>30</v>
      </c>
      <c r="S513" s="15">
        <f t="shared" si="30"/>
        <v>41340.303032407406</v>
      </c>
      <c r="T513" s="15">
        <f t="shared" si="31"/>
        <v>41370.261365740742</v>
      </c>
    </row>
    <row r="514" spans="1:20" ht="93.75" x14ac:dyDescent="0.3">
      <c r="A514" s="4">
        <v>512</v>
      </c>
      <c r="B514" s="5" t="s">
        <v>512</v>
      </c>
      <c r="C514" s="5" t="s">
        <v>4621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t="s">
        <v>8269</v>
      </c>
      <c r="O514" t="s">
        <v>8311</v>
      </c>
      <c r="P514" t="s">
        <v>8320</v>
      </c>
      <c r="Q514" s="8">
        <f t="shared" ref="Q514:Q577" si="32">E514/D514</f>
        <v>1.3749999999999999E-3</v>
      </c>
      <c r="R514" s="20">
        <f t="shared" ref="R514:R577" si="33">E514/L514</f>
        <v>5.5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56.25" x14ac:dyDescent="0.3">
      <c r="A515" s="4">
        <v>513</v>
      </c>
      <c r="B515" s="5" t="s">
        <v>513</v>
      </c>
      <c r="C515" s="5" t="s">
        <v>4622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t="s">
        <v>8269</v>
      </c>
      <c r="O515" t="s">
        <v>8311</v>
      </c>
      <c r="P515" t="s">
        <v>8320</v>
      </c>
      <c r="Q515" s="8">
        <f t="shared" si="32"/>
        <v>0.13924</v>
      </c>
      <c r="R515" s="20">
        <f t="shared" si="33"/>
        <v>102.38235294117646</v>
      </c>
      <c r="S515" s="15">
        <f t="shared" si="34"/>
        <v>42552.653993055559</v>
      </c>
      <c r="T515" s="15">
        <f t="shared" si="35"/>
        <v>42597.291666666672</v>
      </c>
    </row>
    <row r="516" spans="1:20" ht="75" x14ac:dyDescent="0.3">
      <c r="A516" s="4">
        <v>514</v>
      </c>
      <c r="B516" s="5" t="s">
        <v>514</v>
      </c>
      <c r="C516" s="5" t="s">
        <v>4623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t="s">
        <v>8269</v>
      </c>
      <c r="O516" t="s">
        <v>8311</v>
      </c>
      <c r="P516" t="s">
        <v>8320</v>
      </c>
      <c r="Q516" s="8">
        <f t="shared" si="32"/>
        <v>3.3333333333333333E-2</v>
      </c>
      <c r="R516" s="20">
        <f t="shared" si="33"/>
        <v>16.666666666666668</v>
      </c>
      <c r="S516" s="15">
        <f t="shared" si="34"/>
        <v>41830.613969907405</v>
      </c>
      <c r="T516" s="15">
        <f t="shared" si="35"/>
        <v>41860.613969907405</v>
      </c>
    </row>
    <row r="517" spans="1:20" ht="75" x14ac:dyDescent="0.3">
      <c r="A517" s="4">
        <v>515</v>
      </c>
      <c r="B517" s="5" t="s">
        <v>515</v>
      </c>
      <c r="C517" s="5" t="s">
        <v>4624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t="s">
        <v>8269</v>
      </c>
      <c r="O517" t="s">
        <v>8311</v>
      </c>
      <c r="P517" t="s">
        <v>8320</v>
      </c>
      <c r="Q517" s="8">
        <f t="shared" si="32"/>
        <v>0.25413402061855672</v>
      </c>
      <c r="R517" s="20">
        <f t="shared" si="33"/>
        <v>725.02941176470586</v>
      </c>
      <c r="S517" s="15">
        <f t="shared" si="34"/>
        <v>42327.490752314814</v>
      </c>
      <c r="T517" s="15">
        <f t="shared" si="35"/>
        <v>42367.490752314814</v>
      </c>
    </row>
    <row r="518" spans="1:20" ht="56.25" x14ac:dyDescent="0.3">
      <c r="A518" s="4">
        <v>516</v>
      </c>
      <c r="B518" s="5" t="s">
        <v>516</v>
      </c>
      <c r="C518" s="5" t="s">
        <v>4625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t="s">
        <v>8269</v>
      </c>
      <c r="O518" t="s">
        <v>8311</v>
      </c>
      <c r="P518" t="s">
        <v>8320</v>
      </c>
      <c r="Q518" s="8">
        <f t="shared" si="32"/>
        <v>0</v>
      </c>
      <c r="R518" s="20" t="e">
        <f t="shared" si="33"/>
        <v>#DIV/0!</v>
      </c>
      <c r="S518" s="15">
        <f t="shared" si="34"/>
        <v>42091.778703703705</v>
      </c>
      <c r="T518" s="15">
        <f t="shared" si="35"/>
        <v>42151.778703703705</v>
      </c>
    </row>
    <row r="519" spans="1:20" ht="93.75" x14ac:dyDescent="0.3">
      <c r="A519" s="4">
        <v>517</v>
      </c>
      <c r="B519" s="5" t="s">
        <v>517</v>
      </c>
      <c r="C519" s="5" t="s">
        <v>4626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t="s">
        <v>8269</v>
      </c>
      <c r="O519" t="s">
        <v>8311</v>
      </c>
      <c r="P519" t="s">
        <v>8320</v>
      </c>
      <c r="Q519" s="8">
        <f t="shared" si="32"/>
        <v>1.3666666666666667E-2</v>
      </c>
      <c r="R519" s="20">
        <f t="shared" si="33"/>
        <v>68.333333333333329</v>
      </c>
      <c r="S519" s="15">
        <f t="shared" si="34"/>
        <v>42738.615289351852</v>
      </c>
      <c r="T519" s="15">
        <f t="shared" si="35"/>
        <v>42768.615289351852</v>
      </c>
    </row>
    <row r="520" spans="1:20" ht="93.75" x14ac:dyDescent="0.3">
      <c r="A520" s="4">
        <v>518</v>
      </c>
      <c r="B520" s="5" t="s">
        <v>518</v>
      </c>
      <c r="C520" s="5" t="s">
        <v>4627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t="s">
        <v>8269</v>
      </c>
      <c r="O520" t="s">
        <v>8311</v>
      </c>
      <c r="P520" t="s">
        <v>8320</v>
      </c>
      <c r="Q520" s="8">
        <f t="shared" si="32"/>
        <v>0</v>
      </c>
      <c r="R520" s="20" t="e">
        <f t="shared" si="33"/>
        <v>#DIV/0!</v>
      </c>
      <c r="S520" s="15">
        <f t="shared" si="34"/>
        <v>42223.616018518514</v>
      </c>
      <c r="T520" s="15">
        <f t="shared" si="35"/>
        <v>42253.615277777775</v>
      </c>
    </row>
    <row r="521" spans="1:20" ht="75" x14ac:dyDescent="0.3">
      <c r="A521" s="4">
        <v>519</v>
      </c>
      <c r="B521" s="5" t="s">
        <v>519</v>
      </c>
      <c r="C521" s="5" t="s">
        <v>4628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t="s">
        <v>8269</v>
      </c>
      <c r="O521" t="s">
        <v>8311</v>
      </c>
      <c r="P521" t="s">
        <v>8320</v>
      </c>
      <c r="Q521" s="8">
        <f t="shared" si="32"/>
        <v>0.22881426547787684</v>
      </c>
      <c r="R521" s="20">
        <f t="shared" si="33"/>
        <v>39.228571428571428</v>
      </c>
      <c r="S521" s="15">
        <f t="shared" si="34"/>
        <v>41218.391446759262</v>
      </c>
      <c r="T521" s="15">
        <f t="shared" si="35"/>
        <v>41248.391446759262</v>
      </c>
    </row>
    <row r="522" spans="1:20" ht="75" x14ac:dyDescent="0.3">
      <c r="A522" s="4">
        <v>520</v>
      </c>
      <c r="B522" s="5" t="s">
        <v>520</v>
      </c>
      <c r="C522" s="5" t="s">
        <v>4629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t="s">
        <v>8270</v>
      </c>
      <c r="O522" t="s">
        <v>8321</v>
      </c>
      <c r="P522" t="s">
        <v>8322</v>
      </c>
      <c r="Q522" s="8">
        <f t="shared" si="32"/>
        <v>1.0209999999999999</v>
      </c>
      <c r="R522" s="20">
        <f t="shared" si="33"/>
        <v>150.14705882352942</v>
      </c>
      <c r="S522" s="15">
        <f t="shared" si="34"/>
        <v>42318.702094907407</v>
      </c>
      <c r="T522" s="15">
        <f t="shared" si="35"/>
        <v>42348.702094907407</v>
      </c>
    </row>
    <row r="523" spans="1:20" ht="93.75" x14ac:dyDescent="0.3">
      <c r="A523" s="4">
        <v>521</v>
      </c>
      <c r="B523" s="5" t="s">
        <v>521</v>
      </c>
      <c r="C523" s="5" t="s">
        <v>4630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t="s">
        <v>8270</v>
      </c>
      <c r="O523" t="s">
        <v>8321</v>
      </c>
      <c r="P523" t="s">
        <v>8322</v>
      </c>
      <c r="Q523" s="8">
        <f t="shared" si="32"/>
        <v>1.0464</v>
      </c>
      <c r="R523" s="20">
        <f t="shared" si="33"/>
        <v>93.428571428571431</v>
      </c>
      <c r="S523" s="15">
        <f t="shared" si="34"/>
        <v>42646.092812499999</v>
      </c>
      <c r="T523" s="15">
        <f t="shared" si="35"/>
        <v>42675.207638888889</v>
      </c>
    </row>
    <row r="524" spans="1:20" ht="75" x14ac:dyDescent="0.3">
      <c r="A524" s="4">
        <v>522</v>
      </c>
      <c r="B524" s="5" t="s">
        <v>522</v>
      </c>
      <c r="C524" s="5" t="s">
        <v>4631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t="s">
        <v>8270</v>
      </c>
      <c r="O524" t="s">
        <v>8321</v>
      </c>
      <c r="P524" t="s">
        <v>8322</v>
      </c>
      <c r="Q524" s="8">
        <f t="shared" si="32"/>
        <v>1.1466666666666667</v>
      </c>
      <c r="R524" s="20">
        <f t="shared" si="33"/>
        <v>110.96774193548387</v>
      </c>
      <c r="S524" s="15">
        <f t="shared" si="34"/>
        <v>42430.040798611109</v>
      </c>
      <c r="T524" s="15">
        <f t="shared" si="35"/>
        <v>42449.999131944445</v>
      </c>
    </row>
    <row r="525" spans="1:20" ht="75" x14ac:dyDescent="0.3">
      <c r="A525" s="4">
        <v>523</v>
      </c>
      <c r="B525" s="5" t="s">
        <v>523</v>
      </c>
      <c r="C525" s="5" t="s">
        <v>4632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t="s">
        <v>8270</v>
      </c>
      <c r="O525" t="s">
        <v>8321</v>
      </c>
      <c r="P525" t="s">
        <v>8322</v>
      </c>
      <c r="Q525" s="8">
        <f t="shared" si="32"/>
        <v>1.206</v>
      </c>
      <c r="R525" s="20">
        <f t="shared" si="33"/>
        <v>71.785714285714292</v>
      </c>
      <c r="S525" s="15">
        <f t="shared" si="34"/>
        <v>42238.13282407407</v>
      </c>
      <c r="T525" s="15">
        <f t="shared" si="35"/>
        <v>42268.13282407407</v>
      </c>
    </row>
    <row r="526" spans="1:20" ht="93.75" x14ac:dyDescent="0.3">
      <c r="A526" s="4">
        <v>524</v>
      </c>
      <c r="B526" s="5" t="s">
        <v>524</v>
      </c>
      <c r="C526" s="5" t="s">
        <v>4633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t="s">
        <v>8270</v>
      </c>
      <c r="O526" t="s">
        <v>8321</v>
      </c>
      <c r="P526" t="s">
        <v>8322</v>
      </c>
      <c r="Q526" s="8">
        <f t="shared" si="32"/>
        <v>1.0867285714285715</v>
      </c>
      <c r="R526" s="20">
        <f t="shared" si="33"/>
        <v>29.258076923076924</v>
      </c>
      <c r="S526" s="15">
        <f t="shared" si="34"/>
        <v>42492.717233796298</v>
      </c>
      <c r="T526" s="15">
        <f t="shared" si="35"/>
        <v>42522.717233796298</v>
      </c>
    </row>
    <row r="527" spans="1:20" ht="75" x14ac:dyDescent="0.3">
      <c r="A527" s="4">
        <v>525</v>
      </c>
      <c r="B527" s="5" t="s">
        <v>525</v>
      </c>
      <c r="C527" s="5" t="s">
        <v>4634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t="s">
        <v>8270</v>
      </c>
      <c r="O527" t="s">
        <v>8321</v>
      </c>
      <c r="P527" t="s">
        <v>8322</v>
      </c>
      <c r="Q527" s="8">
        <f t="shared" si="32"/>
        <v>1</v>
      </c>
      <c r="R527" s="20">
        <f t="shared" si="33"/>
        <v>1000</v>
      </c>
      <c r="S527" s="15">
        <f t="shared" si="34"/>
        <v>41850.400937500002</v>
      </c>
      <c r="T527" s="15">
        <f t="shared" si="35"/>
        <v>41895.400937500002</v>
      </c>
    </row>
    <row r="528" spans="1:20" ht="75" x14ac:dyDescent="0.3">
      <c r="A528" s="4">
        <v>526</v>
      </c>
      <c r="B528" s="5" t="s">
        <v>526</v>
      </c>
      <c r="C528" s="5" t="s">
        <v>4635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t="s">
        <v>8270</v>
      </c>
      <c r="O528" t="s">
        <v>8321</v>
      </c>
      <c r="P528" t="s">
        <v>8322</v>
      </c>
      <c r="Q528" s="8">
        <f t="shared" si="32"/>
        <v>1.1399999999999999</v>
      </c>
      <c r="R528" s="20">
        <f t="shared" si="33"/>
        <v>74.347826086956516</v>
      </c>
      <c r="S528" s="15">
        <f t="shared" si="34"/>
        <v>42192.591944444444</v>
      </c>
      <c r="T528" s="15">
        <f t="shared" si="35"/>
        <v>42223.708333333328</v>
      </c>
    </row>
    <row r="529" spans="1:20" ht="93.75" x14ac:dyDescent="0.3">
      <c r="A529" s="4">
        <v>527</v>
      </c>
      <c r="B529" s="5" t="s">
        <v>527</v>
      </c>
      <c r="C529" s="5" t="s">
        <v>4636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t="s">
        <v>8270</v>
      </c>
      <c r="O529" t="s">
        <v>8321</v>
      </c>
      <c r="P529" t="s">
        <v>8322</v>
      </c>
      <c r="Q529" s="8">
        <f t="shared" si="32"/>
        <v>1.0085</v>
      </c>
      <c r="R529" s="20">
        <f t="shared" si="33"/>
        <v>63.829113924050631</v>
      </c>
      <c r="S529" s="15">
        <f t="shared" si="34"/>
        <v>42753.205625000002</v>
      </c>
      <c r="T529" s="15">
        <f t="shared" si="35"/>
        <v>42783.670138888891</v>
      </c>
    </row>
    <row r="530" spans="1:20" ht="37.5" x14ac:dyDescent="0.3">
      <c r="A530" s="4">
        <v>528</v>
      </c>
      <c r="B530" s="5" t="s">
        <v>528</v>
      </c>
      <c r="C530" s="5" t="s">
        <v>4637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t="s">
        <v>8270</v>
      </c>
      <c r="O530" t="s">
        <v>8321</v>
      </c>
      <c r="P530" t="s">
        <v>8322</v>
      </c>
      <c r="Q530" s="8">
        <f t="shared" si="32"/>
        <v>1.1565217391304348</v>
      </c>
      <c r="R530" s="20">
        <f t="shared" si="33"/>
        <v>44.333333333333336</v>
      </c>
      <c r="S530" s="15">
        <f t="shared" si="34"/>
        <v>42155.920219907406</v>
      </c>
      <c r="T530" s="15">
        <f t="shared" si="35"/>
        <v>42176.888888888891</v>
      </c>
    </row>
    <row r="531" spans="1:20" ht="93.75" x14ac:dyDescent="0.3">
      <c r="A531" s="4">
        <v>529</v>
      </c>
      <c r="B531" s="5" t="s">
        <v>529</v>
      </c>
      <c r="C531" s="5" t="s">
        <v>4638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t="s">
        <v>8270</v>
      </c>
      <c r="O531" t="s">
        <v>8321</v>
      </c>
      <c r="P531" t="s">
        <v>8322</v>
      </c>
      <c r="Q531" s="8">
        <f t="shared" si="32"/>
        <v>1.3041666666666667</v>
      </c>
      <c r="R531" s="20">
        <f t="shared" si="33"/>
        <v>86.944444444444443</v>
      </c>
      <c r="S531" s="15">
        <f t="shared" si="34"/>
        <v>42725.031180555554</v>
      </c>
      <c r="T531" s="15">
        <f t="shared" si="35"/>
        <v>42746.208333333328</v>
      </c>
    </row>
    <row r="532" spans="1:20" ht="75" x14ac:dyDescent="0.3">
      <c r="A532" s="4">
        <v>530</v>
      </c>
      <c r="B532" s="5" t="s">
        <v>530</v>
      </c>
      <c r="C532" s="5" t="s">
        <v>4639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t="s">
        <v>8270</v>
      </c>
      <c r="O532" t="s">
        <v>8321</v>
      </c>
      <c r="P532" t="s">
        <v>8322</v>
      </c>
      <c r="Q532" s="8">
        <f t="shared" si="32"/>
        <v>1.0778267254038179</v>
      </c>
      <c r="R532" s="20">
        <f t="shared" si="33"/>
        <v>126.55172413793103</v>
      </c>
      <c r="S532" s="15">
        <f t="shared" si="34"/>
        <v>42157.591064814813</v>
      </c>
      <c r="T532" s="15">
        <f t="shared" si="35"/>
        <v>42179.083333333328</v>
      </c>
    </row>
    <row r="533" spans="1:20" ht="93.75" x14ac:dyDescent="0.3">
      <c r="A533" s="4">
        <v>531</v>
      </c>
      <c r="B533" s="5" t="s">
        <v>531</v>
      </c>
      <c r="C533" s="5" t="s">
        <v>4640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t="s">
        <v>8270</v>
      </c>
      <c r="O533" t="s">
        <v>8321</v>
      </c>
      <c r="P533" t="s">
        <v>8322</v>
      </c>
      <c r="Q533" s="8">
        <f t="shared" si="32"/>
        <v>1</v>
      </c>
      <c r="R533" s="20">
        <f t="shared" si="33"/>
        <v>129.03225806451613</v>
      </c>
      <c r="S533" s="15">
        <f t="shared" si="34"/>
        <v>42676.065150462964</v>
      </c>
      <c r="T533" s="15">
        <f t="shared" si="35"/>
        <v>42721.290972222225</v>
      </c>
    </row>
    <row r="534" spans="1:20" ht="75" x14ac:dyDescent="0.3">
      <c r="A534" s="4">
        <v>532</v>
      </c>
      <c r="B534" s="5" t="s">
        <v>532</v>
      </c>
      <c r="C534" s="5" t="s">
        <v>4641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t="s">
        <v>8270</v>
      </c>
      <c r="O534" t="s">
        <v>8321</v>
      </c>
      <c r="P534" t="s">
        <v>8322</v>
      </c>
      <c r="Q534" s="8">
        <f t="shared" si="32"/>
        <v>1.2324999999999999</v>
      </c>
      <c r="R534" s="20">
        <f t="shared" si="33"/>
        <v>71.242774566473983</v>
      </c>
      <c r="S534" s="15">
        <f t="shared" si="34"/>
        <v>42473.007037037038</v>
      </c>
      <c r="T534" s="15">
        <f t="shared" si="35"/>
        <v>42503.007037037038</v>
      </c>
    </row>
    <row r="535" spans="1:20" ht="75" x14ac:dyDescent="0.3">
      <c r="A535" s="4">
        <v>533</v>
      </c>
      <c r="B535" s="5" t="s">
        <v>533</v>
      </c>
      <c r="C535" s="5" t="s">
        <v>4642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t="s">
        <v>8270</v>
      </c>
      <c r="O535" t="s">
        <v>8321</v>
      </c>
      <c r="P535" t="s">
        <v>8322</v>
      </c>
      <c r="Q535" s="8">
        <f t="shared" si="32"/>
        <v>1.002</v>
      </c>
      <c r="R535" s="20">
        <f t="shared" si="33"/>
        <v>117.88235294117646</v>
      </c>
      <c r="S535" s="15">
        <f t="shared" si="34"/>
        <v>42482.43478009259</v>
      </c>
      <c r="T535" s="15">
        <f t="shared" si="35"/>
        <v>42506.43478009259</v>
      </c>
    </row>
    <row r="536" spans="1:20" ht="75" x14ac:dyDescent="0.3">
      <c r="A536" s="4">
        <v>534</v>
      </c>
      <c r="B536" s="5" t="s">
        <v>534</v>
      </c>
      <c r="C536" s="5" t="s">
        <v>4643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t="s">
        <v>8270</v>
      </c>
      <c r="O536" t="s">
        <v>8321</v>
      </c>
      <c r="P536" t="s">
        <v>8322</v>
      </c>
      <c r="Q536" s="8">
        <f t="shared" si="32"/>
        <v>1.0466666666666666</v>
      </c>
      <c r="R536" s="20">
        <f t="shared" si="33"/>
        <v>327.08333333333331</v>
      </c>
      <c r="S536" s="15">
        <f t="shared" si="34"/>
        <v>42270.810995370368</v>
      </c>
      <c r="T536" s="15">
        <f t="shared" si="35"/>
        <v>42309.958333333328</v>
      </c>
    </row>
    <row r="537" spans="1:20" ht="56.25" x14ac:dyDescent="0.3">
      <c r="A537" s="4">
        <v>535</v>
      </c>
      <c r="B537" s="5" t="s">
        <v>535</v>
      </c>
      <c r="C537" s="5" t="s">
        <v>4644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t="s">
        <v>8270</v>
      </c>
      <c r="O537" t="s">
        <v>8321</v>
      </c>
      <c r="P537" t="s">
        <v>8322</v>
      </c>
      <c r="Q537" s="8">
        <f t="shared" si="32"/>
        <v>1.0249999999999999</v>
      </c>
      <c r="R537" s="20">
        <f t="shared" si="33"/>
        <v>34.745762711864408</v>
      </c>
      <c r="S537" s="15">
        <f t="shared" si="34"/>
        <v>42711.545196759253</v>
      </c>
      <c r="T537" s="15">
        <f t="shared" si="35"/>
        <v>42741.545196759253</v>
      </c>
    </row>
    <row r="538" spans="1:20" ht="93.75" x14ac:dyDescent="0.3">
      <c r="A538" s="4">
        <v>536</v>
      </c>
      <c r="B538" s="5" t="s">
        <v>536</v>
      </c>
      <c r="C538" s="5" t="s">
        <v>4645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t="s">
        <v>8270</v>
      </c>
      <c r="O538" t="s">
        <v>8321</v>
      </c>
      <c r="P538" t="s">
        <v>8322</v>
      </c>
      <c r="Q538" s="8">
        <f t="shared" si="32"/>
        <v>1.1825757575757576</v>
      </c>
      <c r="R538" s="20">
        <f t="shared" si="33"/>
        <v>100.06410256410257</v>
      </c>
      <c r="S538" s="15">
        <f t="shared" si="34"/>
        <v>42179.344988425932</v>
      </c>
      <c r="T538" s="15">
        <f t="shared" si="35"/>
        <v>42219.75</v>
      </c>
    </row>
    <row r="539" spans="1:20" ht="75" x14ac:dyDescent="0.3">
      <c r="A539" s="4">
        <v>537</v>
      </c>
      <c r="B539" s="5" t="s">
        <v>537</v>
      </c>
      <c r="C539" s="5" t="s">
        <v>4646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t="s">
        <v>8270</v>
      </c>
      <c r="O539" t="s">
        <v>8321</v>
      </c>
      <c r="P539" t="s">
        <v>8322</v>
      </c>
      <c r="Q539" s="8">
        <f t="shared" si="32"/>
        <v>1.2050000000000001</v>
      </c>
      <c r="R539" s="20">
        <f t="shared" si="33"/>
        <v>40.847457627118644</v>
      </c>
      <c r="S539" s="15">
        <f t="shared" si="34"/>
        <v>42282.768414351856</v>
      </c>
      <c r="T539" s="15">
        <f t="shared" si="35"/>
        <v>42312.810081018513</v>
      </c>
    </row>
    <row r="540" spans="1:20" ht="93.75" x14ac:dyDescent="0.3">
      <c r="A540" s="4">
        <v>538</v>
      </c>
      <c r="B540" s="5" t="s">
        <v>538</v>
      </c>
      <c r="C540" s="5" t="s">
        <v>4647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t="s">
        <v>8270</v>
      </c>
      <c r="O540" t="s">
        <v>8321</v>
      </c>
      <c r="P540" t="s">
        <v>8322</v>
      </c>
      <c r="Q540" s="8">
        <f t="shared" si="32"/>
        <v>3.0242</v>
      </c>
      <c r="R540" s="20">
        <f t="shared" si="33"/>
        <v>252.01666666666668</v>
      </c>
      <c r="S540" s="15">
        <f t="shared" si="34"/>
        <v>42473.794710648144</v>
      </c>
      <c r="T540" s="15">
        <f t="shared" si="35"/>
        <v>42503.794710648144</v>
      </c>
    </row>
    <row r="541" spans="1:20" ht="75" x14ac:dyDescent="0.3">
      <c r="A541" s="4">
        <v>539</v>
      </c>
      <c r="B541" s="5" t="s">
        <v>539</v>
      </c>
      <c r="C541" s="5" t="s">
        <v>4648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t="s">
        <v>8270</v>
      </c>
      <c r="O541" t="s">
        <v>8321</v>
      </c>
      <c r="P541" t="s">
        <v>8322</v>
      </c>
      <c r="Q541" s="8">
        <f t="shared" si="32"/>
        <v>1.00644</v>
      </c>
      <c r="R541" s="20">
        <f t="shared" si="33"/>
        <v>25.161000000000001</v>
      </c>
      <c r="S541" s="15">
        <f t="shared" si="34"/>
        <v>42535.049849537041</v>
      </c>
      <c r="T541" s="15">
        <f t="shared" si="35"/>
        <v>42556.049849537041</v>
      </c>
    </row>
    <row r="542" spans="1:20" ht="93.75" x14ac:dyDescent="0.3">
      <c r="A542" s="4">
        <v>540</v>
      </c>
      <c r="B542" s="5" t="s">
        <v>540</v>
      </c>
      <c r="C542" s="5" t="s">
        <v>4649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t="s">
        <v>8271</v>
      </c>
      <c r="O542" t="s">
        <v>8323</v>
      </c>
      <c r="P542" t="s">
        <v>8324</v>
      </c>
      <c r="Q542" s="8">
        <f t="shared" si="32"/>
        <v>6.666666666666667E-5</v>
      </c>
      <c r="R542" s="20">
        <f t="shared" si="33"/>
        <v>1</v>
      </c>
      <c r="S542" s="15">
        <f t="shared" si="34"/>
        <v>42009.817199074074</v>
      </c>
      <c r="T542" s="15">
        <f t="shared" si="35"/>
        <v>42039.817199074074</v>
      </c>
    </row>
    <row r="543" spans="1:20" ht="75" x14ac:dyDescent="0.3">
      <c r="A543" s="4">
        <v>541</v>
      </c>
      <c r="B543" s="5" t="s">
        <v>541</v>
      </c>
      <c r="C543" s="5" t="s">
        <v>4650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t="s">
        <v>8271</v>
      </c>
      <c r="O543" t="s">
        <v>8323</v>
      </c>
      <c r="P543" t="s">
        <v>8324</v>
      </c>
      <c r="Q543" s="8">
        <f t="shared" si="32"/>
        <v>5.5555555555555558E-3</v>
      </c>
      <c r="R543" s="20">
        <f t="shared" si="33"/>
        <v>25</v>
      </c>
      <c r="S543" s="15">
        <f t="shared" si="34"/>
        <v>42276.046689814815</v>
      </c>
      <c r="T543" s="15">
        <f t="shared" si="35"/>
        <v>42306.046689814815</v>
      </c>
    </row>
    <row r="544" spans="1:20" ht="75" x14ac:dyDescent="0.3">
      <c r="A544" s="4">
        <v>542</v>
      </c>
      <c r="B544" s="5" t="s">
        <v>542</v>
      </c>
      <c r="C544" s="5" t="s">
        <v>4651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t="s">
        <v>8271</v>
      </c>
      <c r="O544" t="s">
        <v>8323</v>
      </c>
      <c r="P544" t="s">
        <v>8324</v>
      </c>
      <c r="Q544" s="8">
        <f t="shared" si="32"/>
        <v>3.9999999999999998E-6</v>
      </c>
      <c r="R544" s="20">
        <f t="shared" si="33"/>
        <v>1</v>
      </c>
      <c r="S544" s="15">
        <f t="shared" si="34"/>
        <v>42433.737453703703</v>
      </c>
      <c r="T544" s="15">
        <f t="shared" si="35"/>
        <v>42493.695787037039</v>
      </c>
    </row>
    <row r="545" spans="1:20" ht="75" x14ac:dyDescent="0.3">
      <c r="A545" s="4">
        <v>543</v>
      </c>
      <c r="B545" s="5" t="s">
        <v>543</v>
      </c>
      <c r="C545" s="5" t="s">
        <v>4652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t="s">
        <v>8271</v>
      </c>
      <c r="O545" t="s">
        <v>8323</v>
      </c>
      <c r="P545" t="s">
        <v>8324</v>
      </c>
      <c r="Q545" s="8">
        <f t="shared" si="32"/>
        <v>3.1818181818181819E-3</v>
      </c>
      <c r="R545" s="20">
        <f t="shared" si="33"/>
        <v>35</v>
      </c>
      <c r="S545" s="15">
        <f t="shared" si="34"/>
        <v>41914.092152777775</v>
      </c>
      <c r="T545" s="15">
        <f t="shared" si="35"/>
        <v>41944.092152777775</v>
      </c>
    </row>
    <row r="546" spans="1:20" ht="93.75" x14ac:dyDescent="0.3">
      <c r="A546" s="4">
        <v>544</v>
      </c>
      <c r="B546" s="5" t="s">
        <v>544</v>
      </c>
      <c r="C546" s="5" t="s">
        <v>4653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t="s">
        <v>8271</v>
      </c>
      <c r="O546" t="s">
        <v>8323</v>
      </c>
      <c r="P546" t="s">
        <v>8324</v>
      </c>
      <c r="Q546" s="8">
        <f t="shared" si="32"/>
        <v>1.2E-2</v>
      </c>
      <c r="R546" s="20">
        <f t="shared" si="33"/>
        <v>3</v>
      </c>
      <c r="S546" s="15">
        <f t="shared" si="34"/>
        <v>42525.656944444447</v>
      </c>
      <c r="T546" s="15">
        <f t="shared" si="35"/>
        <v>42555.656944444447</v>
      </c>
    </row>
    <row r="547" spans="1:20" ht="75" x14ac:dyDescent="0.3">
      <c r="A547" s="4">
        <v>545</v>
      </c>
      <c r="B547" s="5" t="s">
        <v>545</v>
      </c>
      <c r="C547" s="5" t="s">
        <v>4654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t="s">
        <v>8271</v>
      </c>
      <c r="O547" t="s">
        <v>8323</v>
      </c>
      <c r="P547" t="s">
        <v>8324</v>
      </c>
      <c r="Q547" s="8">
        <f t="shared" si="32"/>
        <v>0.27383999999999997</v>
      </c>
      <c r="R547" s="20">
        <f t="shared" si="33"/>
        <v>402.70588235294116</v>
      </c>
      <c r="S547" s="15">
        <f t="shared" si="34"/>
        <v>42283.592465277776</v>
      </c>
      <c r="T547" s="15">
        <f t="shared" si="35"/>
        <v>42323.634131944447</v>
      </c>
    </row>
    <row r="548" spans="1:20" ht="75" x14ac:dyDescent="0.3">
      <c r="A548" s="4">
        <v>546</v>
      </c>
      <c r="B548" s="5" t="s">
        <v>546</v>
      </c>
      <c r="C548" s="5" t="s">
        <v>4655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t="s">
        <v>8271</v>
      </c>
      <c r="O548" t="s">
        <v>8323</v>
      </c>
      <c r="P548" t="s">
        <v>8324</v>
      </c>
      <c r="Q548" s="8">
        <f t="shared" si="32"/>
        <v>8.6666666666666663E-4</v>
      </c>
      <c r="R548" s="20">
        <f t="shared" si="33"/>
        <v>26</v>
      </c>
      <c r="S548" s="15">
        <f t="shared" si="34"/>
        <v>42249.667997685188</v>
      </c>
      <c r="T548" s="15">
        <f t="shared" si="35"/>
        <v>42294.667997685188</v>
      </c>
    </row>
    <row r="549" spans="1:20" ht="75" x14ac:dyDescent="0.3">
      <c r="A549" s="4">
        <v>547</v>
      </c>
      <c r="B549" s="5" t="s">
        <v>547</v>
      </c>
      <c r="C549" s="5" t="s">
        <v>4656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t="s">
        <v>8271</v>
      </c>
      <c r="O549" t="s">
        <v>8323</v>
      </c>
      <c r="P549" t="s">
        <v>8324</v>
      </c>
      <c r="Q549" s="8">
        <f t="shared" si="32"/>
        <v>0</v>
      </c>
      <c r="R549" s="20" t="e">
        <f t="shared" si="33"/>
        <v>#DIV/0!</v>
      </c>
      <c r="S549" s="15">
        <f t="shared" si="34"/>
        <v>42380.696342592593</v>
      </c>
      <c r="T549" s="15">
        <f t="shared" si="35"/>
        <v>42410.696342592593</v>
      </c>
    </row>
    <row r="550" spans="1:20" ht="75" x14ac:dyDescent="0.3">
      <c r="A550" s="4">
        <v>548</v>
      </c>
      <c r="B550" s="5" t="s">
        <v>548</v>
      </c>
      <c r="C550" s="5" t="s">
        <v>4657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t="s">
        <v>8271</v>
      </c>
      <c r="O550" t="s">
        <v>8323</v>
      </c>
      <c r="P550" t="s">
        <v>8324</v>
      </c>
      <c r="Q550" s="8">
        <f t="shared" si="32"/>
        <v>8.9999999999999998E-4</v>
      </c>
      <c r="R550" s="20">
        <f t="shared" si="33"/>
        <v>9</v>
      </c>
      <c r="S550" s="15">
        <f t="shared" si="34"/>
        <v>42276.903333333335</v>
      </c>
      <c r="T550" s="15">
        <f t="shared" si="35"/>
        <v>42306.903333333335</v>
      </c>
    </row>
    <row r="551" spans="1:20" ht="93.75" x14ac:dyDescent="0.3">
      <c r="A551" s="4">
        <v>549</v>
      </c>
      <c r="B551" s="5" t="s">
        <v>549</v>
      </c>
      <c r="C551" s="5" t="s">
        <v>4658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t="s">
        <v>8271</v>
      </c>
      <c r="O551" t="s">
        <v>8323</v>
      </c>
      <c r="P551" t="s">
        <v>8324</v>
      </c>
      <c r="Q551" s="8">
        <f t="shared" si="32"/>
        <v>2.7199999999999998E-2</v>
      </c>
      <c r="R551" s="20">
        <f t="shared" si="33"/>
        <v>8.5</v>
      </c>
      <c r="S551" s="15">
        <f t="shared" si="34"/>
        <v>42163.636828703704</v>
      </c>
      <c r="T551" s="15">
        <f t="shared" si="35"/>
        <v>42193.636828703704</v>
      </c>
    </row>
    <row r="552" spans="1:20" ht="75" x14ac:dyDescent="0.3">
      <c r="A552" s="4">
        <v>550</v>
      </c>
      <c r="B552" s="5" t="s">
        <v>550</v>
      </c>
      <c r="C552" s="5" t="s">
        <v>4659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t="s">
        <v>8271</v>
      </c>
      <c r="O552" t="s">
        <v>8323</v>
      </c>
      <c r="P552" t="s">
        <v>8324</v>
      </c>
      <c r="Q552" s="8">
        <f t="shared" si="32"/>
        <v>7.0000000000000001E-3</v>
      </c>
      <c r="R552" s="20">
        <f t="shared" si="33"/>
        <v>8.75</v>
      </c>
      <c r="S552" s="15">
        <f t="shared" si="34"/>
        <v>42753.678761574076</v>
      </c>
      <c r="T552" s="15">
        <f t="shared" si="35"/>
        <v>42766.208333333328</v>
      </c>
    </row>
    <row r="553" spans="1:20" ht="93.75" x14ac:dyDescent="0.3">
      <c r="A553" s="4">
        <v>551</v>
      </c>
      <c r="B553" s="5" t="s">
        <v>551</v>
      </c>
      <c r="C553" s="5" t="s">
        <v>4660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t="s">
        <v>8271</v>
      </c>
      <c r="O553" t="s">
        <v>8323</v>
      </c>
      <c r="P553" t="s">
        <v>8324</v>
      </c>
      <c r="Q553" s="8">
        <f t="shared" si="32"/>
        <v>5.0413333333333331E-2</v>
      </c>
      <c r="R553" s="20">
        <f t="shared" si="33"/>
        <v>135.03571428571428</v>
      </c>
      <c r="S553" s="15">
        <f t="shared" si="34"/>
        <v>42173.275740740741</v>
      </c>
      <c r="T553" s="15">
        <f t="shared" si="35"/>
        <v>42217.745138888888</v>
      </c>
    </row>
    <row r="554" spans="1:20" ht="75" x14ac:dyDescent="0.3">
      <c r="A554" s="4">
        <v>552</v>
      </c>
      <c r="B554" s="5" t="s">
        <v>552</v>
      </c>
      <c r="C554" s="5" t="s">
        <v>4661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t="s">
        <v>8271</v>
      </c>
      <c r="O554" t="s">
        <v>8323</v>
      </c>
      <c r="P554" t="s">
        <v>8324</v>
      </c>
      <c r="Q554" s="8">
        <f t="shared" si="32"/>
        <v>0</v>
      </c>
      <c r="R554" s="20" t="e">
        <f t="shared" si="33"/>
        <v>#DIV/0!</v>
      </c>
      <c r="S554" s="15">
        <f t="shared" si="34"/>
        <v>42318.616851851853</v>
      </c>
      <c r="T554" s="15">
        <f t="shared" si="35"/>
        <v>42378.616851851853</v>
      </c>
    </row>
    <row r="555" spans="1:20" ht="75" x14ac:dyDescent="0.3">
      <c r="A555" s="4">
        <v>553</v>
      </c>
      <c r="B555" s="5" t="s">
        <v>553</v>
      </c>
      <c r="C555" s="5" t="s">
        <v>4662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t="s">
        <v>8271</v>
      </c>
      <c r="O555" t="s">
        <v>8323</v>
      </c>
      <c r="P555" t="s">
        <v>8324</v>
      </c>
      <c r="Q555" s="8">
        <f t="shared" si="32"/>
        <v>4.9199999999999999E-3</v>
      </c>
      <c r="R555" s="20">
        <f t="shared" si="33"/>
        <v>20.5</v>
      </c>
      <c r="S555" s="15">
        <f t="shared" si="34"/>
        <v>41927.71980324074</v>
      </c>
      <c r="T555" s="15">
        <f t="shared" si="35"/>
        <v>41957.761469907404</v>
      </c>
    </row>
    <row r="556" spans="1:20" ht="93.75" x14ac:dyDescent="0.3">
      <c r="A556" s="4">
        <v>554</v>
      </c>
      <c r="B556" s="5" t="s">
        <v>554</v>
      </c>
      <c r="C556" s="5" t="s">
        <v>4663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t="s">
        <v>8271</v>
      </c>
      <c r="O556" t="s">
        <v>8323</v>
      </c>
      <c r="P556" t="s">
        <v>8324</v>
      </c>
      <c r="Q556" s="8">
        <f t="shared" si="32"/>
        <v>0.36589147286821705</v>
      </c>
      <c r="R556" s="20">
        <f t="shared" si="33"/>
        <v>64.36363636363636</v>
      </c>
      <c r="S556" s="15">
        <f t="shared" si="34"/>
        <v>41901.684861111113</v>
      </c>
      <c r="T556" s="15">
        <f t="shared" si="35"/>
        <v>41931.684861111113</v>
      </c>
    </row>
    <row r="557" spans="1:20" ht="93.75" x14ac:dyDescent="0.3">
      <c r="A557" s="4">
        <v>555</v>
      </c>
      <c r="B557" s="5" t="s">
        <v>555</v>
      </c>
      <c r="C557" s="5" t="s">
        <v>4664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t="s">
        <v>8271</v>
      </c>
      <c r="O557" t="s">
        <v>8323</v>
      </c>
      <c r="P557" t="s">
        <v>8324</v>
      </c>
      <c r="Q557" s="8">
        <f t="shared" si="32"/>
        <v>0</v>
      </c>
      <c r="R557" s="20" t="e">
        <f t="shared" si="33"/>
        <v>#DIV/0!</v>
      </c>
      <c r="S557" s="15">
        <f t="shared" si="34"/>
        <v>42503.353506944448</v>
      </c>
      <c r="T557" s="15">
        <f t="shared" si="35"/>
        <v>42533.353506944448</v>
      </c>
    </row>
    <row r="558" spans="1:20" ht="56.25" x14ac:dyDescent="0.3">
      <c r="A558" s="4">
        <v>556</v>
      </c>
      <c r="B558" s="5" t="s">
        <v>556</v>
      </c>
      <c r="C558" s="5" t="s">
        <v>4665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t="s">
        <v>8271</v>
      </c>
      <c r="O558" t="s">
        <v>8323</v>
      </c>
      <c r="P558" t="s">
        <v>8324</v>
      </c>
      <c r="Q558" s="8">
        <f t="shared" si="32"/>
        <v>2.5000000000000001E-2</v>
      </c>
      <c r="R558" s="20">
        <f t="shared" si="33"/>
        <v>200</v>
      </c>
      <c r="S558" s="15">
        <f t="shared" si="34"/>
        <v>42345.860150462962</v>
      </c>
      <c r="T558" s="15">
        <f t="shared" si="35"/>
        <v>42375.860150462962</v>
      </c>
    </row>
    <row r="559" spans="1:20" ht="75" x14ac:dyDescent="0.3">
      <c r="A559" s="4">
        <v>557</v>
      </c>
      <c r="B559" s="5" t="s">
        <v>557</v>
      </c>
      <c r="C559" s="5" t="s">
        <v>4666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t="s">
        <v>8271</v>
      </c>
      <c r="O559" t="s">
        <v>8323</v>
      </c>
      <c r="P559" t="s">
        <v>8324</v>
      </c>
      <c r="Q559" s="8">
        <f t="shared" si="32"/>
        <v>9.1066666666666674E-3</v>
      </c>
      <c r="R559" s="20">
        <f t="shared" si="33"/>
        <v>68.3</v>
      </c>
      <c r="S559" s="15">
        <f t="shared" si="34"/>
        <v>42676.942164351851</v>
      </c>
      <c r="T559" s="15">
        <f t="shared" si="35"/>
        <v>42706.983831018515</v>
      </c>
    </row>
    <row r="560" spans="1:20" ht="75" x14ac:dyDescent="0.3">
      <c r="A560" s="4">
        <v>558</v>
      </c>
      <c r="B560" s="5" t="s">
        <v>558</v>
      </c>
      <c r="C560" s="5" t="s">
        <v>4667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t="s">
        <v>8271</v>
      </c>
      <c r="O560" t="s">
        <v>8323</v>
      </c>
      <c r="P560" t="s">
        <v>8324</v>
      </c>
      <c r="Q560" s="8">
        <f t="shared" si="32"/>
        <v>0</v>
      </c>
      <c r="R560" s="20" t="e">
        <f t="shared" si="33"/>
        <v>#DIV/0!</v>
      </c>
      <c r="S560" s="15">
        <f t="shared" si="34"/>
        <v>42057.883159722223</v>
      </c>
      <c r="T560" s="15">
        <f t="shared" si="35"/>
        <v>42087.841493055559</v>
      </c>
    </row>
    <row r="561" spans="1:20" ht="93.75" x14ac:dyDescent="0.3">
      <c r="A561" s="4">
        <v>559</v>
      </c>
      <c r="B561" s="5" t="s">
        <v>559</v>
      </c>
      <c r="C561" s="5" t="s">
        <v>4668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t="s">
        <v>8271</v>
      </c>
      <c r="O561" t="s">
        <v>8323</v>
      </c>
      <c r="P561" t="s">
        <v>8324</v>
      </c>
      <c r="Q561" s="8">
        <f t="shared" si="32"/>
        <v>2.0833333333333335E-4</v>
      </c>
      <c r="R561" s="20">
        <f t="shared" si="33"/>
        <v>50</v>
      </c>
      <c r="S561" s="15">
        <f t="shared" si="34"/>
        <v>42321.283101851848</v>
      </c>
      <c r="T561" s="15">
        <f t="shared" si="35"/>
        <v>42351.283101851848</v>
      </c>
    </row>
    <row r="562" spans="1:20" ht="75" x14ac:dyDescent="0.3">
      <c r="A562" s="4">
        <v>560</v>
      </c>
      <c r="B562" s="5" t="s">
        <v>560</v>
      </c>
      <c r="C562" s="5" t="s">
        <v>4669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t="s">
        <v>8271</v>
      </c>
      <c r="O562" t="s">
        <v>8323</v>
      </c>
      <c r="P562" t="s">
        <v>8324</v>
      </c>
      <c r="Q562" s="8">
        <f t="shared" si="32"/>
        <v>1.2E-4</v>
      </c>
      <c r="R562" s="20">
        <f t="shared" si="33"/>
        <v>4</v>
      </c>
      <c r="S562" s="15">
        <f t="shared" si="34"/>
        <v>41960.771354166667</v>
      </c>
      <c r="T562" s="15">
        <f t="shared" si="35"/>
        <v>41990.771354166667</v>
      </c>
    </row>
    <row r="563" spans="1:20" ht="93.75" x14ac:dyDescent="0.3">
      <c r="A563" s="4">
        <v>561</v>
      </c>
      <c r="B563" s="5" t="s">
        <v>561</v>
      </c>
      <c r="C563" s="5" t="s">
        <v>4670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t="s">
        <v>8271</v>
      </c>
      <c r="O563" t="s">
        <v>8323</v>
      </c>
      <c r="P563" t="s">
        <v>8324</v>
      </c>
      <c r="Q563" s="8">
        <f t="shared" si="32"/>
        <v>3.6666666666666666E-3</v>
      </c>
      <c r="R563" s="20">
        <f t="shared" si="33"/>
        <v>27.5</v>
      </c>
      <c r="S563" s="15">
        <f t="shared" si="34"/>
        <v>42268.658715277779</v>
      </c>
      <c r="T563" s="15">
        <f t="shared" si="35"/>
        <v>42303.658715277779</v>
      </c>
    </row>
    <row r="564" spans="1:20" ht="93.75" x14ac:dyDescent="0.3">
      <c r="A564" s="4">
        <v>562</v>
      </c>
      <c r="B564" s="5" t="s">
        <v>562</v>
      </c>
      <c r="C564" s="5" t="s">
        <v>4671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t="s">
        <v>8271</v>
      </c>
      <c r="O564" t="s">
        <v>8323</v>
      </c>
      <c r="P564" t="s">
        <v>8324</v>
      </c>
      <c r="Q564" s="8">
        <f t="shared" si="32"/>
        <v>0</v>
      </c>
      <c r="R564" s="20" t="e">
        <f t="shared" si="33"/>
        <v>#DIV/0!</v>
      </c>
      <c r="S564" s="15">
        <f t="shared" si="34"/>
        <v>42692.389062500006</v>
      </c>
      <c r="T564" s="15">
        <f t="shared" si="35"/>
        <v>42722.389062500006</v>
      </c>
    </row>
    <row r="565" spans="1:20" ht="75" x14ac:dyDescent="0.3">
      <c r="A565" s="4">
        <v>563</v>
      </c>
      <c r="B565" s="5" t="s">
        <v>563</v>
      </c>
      <c r="C565" s="5" t="s">
        <v>4672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t="s">
        <v>8271</v>
      </c>
      <c r="O565" t="s">
        <v>8323</v>
      </c>
      <c r="P565" t="s">
        <v>8324</v>
      </c>
      <c r="Q565" s="8">
        <f t="shared" si="32"/>
        <v>9.0666666666666662E-4</v>
      </c>
      <c r="R565" s="20">
        <f t="shared" si="33"/>
        <v>34</v>
      </c>
      <c r="S565" s="15">
        <f t="shared" si="34"/>
        <v>42022.069988425923</v>
      </c>
      <c r="T565" s="15">
        <f t="shared" si="35"/>
        <v>42052.069988425923</v>
      </c>
    </row>
    <row r="566" spans="1:20" ht="93.75" x14ac:dyDescent="0.3">
      <c r="A566" s="4">
        <v>564</v>
      </c>
      <c r="B566" s="5" t="s">
        <v>564</v>
      </c>
      <c r="C566" s="5" t="s">
        <v>4673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t="s">
        <v>8271</v>
      </c>
      <c r="O566" t="s">
        <v>8323</v>
      </c>
      <c r="P566" t="s">
        <v>8324</v>
      </c>
      <c r="Q566" s="8">
        <f t="shared" si="32"/>
        <v>5.5555555555555558E-5</v>
      </c>
      <c r="R566" s="20">
        <f t="shared" si="33"/>
        <v>1</v>
      </c>
      <c r="S566" s="15">
        <f t="shared" si="34"/>
        <v>42411.942997685182</v>
      </c>
      <c r="T566" s="15">
        <f t="shared" si="35"/>
        <v>42441.942997685182</v>
      </c>
    </row>
    <row r="567" spans="1:20" ht="75" x14ac:dyDescent="0.3">
      <c r="A567" s="4">
        <v>565</v>
      </c>
      <c r="B567" s="5" t="s">
        <v>565</v>
      </c>
      <c r="C567" s="5" t="s">
        <v>4674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t="s">
        <v>8271</v>
      </c>
      <c r="O567" t="s">
        <v>8323</v>
      </c>
      <c r="P567" t="s">
        <v>8324</v>
      </c>
      <c r="Q567" s="8">
        <f t="shared" si="32"/>
        <v>0</v>
      </c>
      <c r="R567" s="20" t="e">
        <f t="shared" si="33"/>
        <v>#DIV/0!</v>
      </c>
      <c r="S567" s="15">
        <f t="shared" si="34"/>
        <v>42165.785289351858</v>
      </c>
      <c r="T567" s="15">
        <f t="shared" si="35"/>
        <v>42195.785289351858</v>
      </c>
    </row>
    <row r="568" spans="1:20" ht="93.75" x14ac:dyDescent="0.3">
      <c r="A568" s="4">
        <v>566</v>
      </c>
      <c r="B568" s="5" t="s">
        <v>566</v>
      </c>
      <c r="C568" s="5" t="s">
        <v>4675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t="s">
        <v>8271</v>
      </c>
      <c r="O568" t="s">
        <v>8323</v>
      </c>
      <c r="P568" t="s">
        <v>8324</v>
      </c>
      <c r="Q568" s="8">
        <f t="shared" si="32"/>
        <v>2.0000000000000001E-4</v>
      </c>
      <c r="R568" s="20">
        <f t="shared" si="33"/>
        <v>1</v>
      </c>
      <c r="S568" s="15">
        <f t="shared" si="34"/>
        <v>42535.68440972222</v>
      </c>
      <c r="T568" s="15">
        <f t="shared" si="35"/>
        <v>42565.68440972222</v>
      </c>
    </row>
    <row r="569" spans="1:20" ht="93.75" x14ac:dyDescent="0.3">
      <c r="A569" s="4">
        <v>567</v>
      </c>
      <c r="B569" s="5" t="s">
        <v>567</v>
      </c>
      <c r="C569" s="5" t="s">
        <v>4676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t="s">
        <v>8271</v>
      </c>
      <c r="O569" t="s">
        <v>8323</v>
      </c>
      <c r="P569" t="s">
        <v>8324</v>
      </c>
      <c r="Q569" s="8">
        <f t="shared" si="32"/>
        <v>0</v>
      </c>
      <c r="R569" s="20" t="e">
        <f t="shared" si="33"/>
        <v>#DIV/0!</v>
      </c>
      <c r="S569" s="15">
        <f t="shared" si="34"/>
        <v>41975.842523148152</v>
      </c>
      <c r="T569" s="15">
        <f t="shared" si="35"/>
        <v>42005.842523148152</v>
      </c>
    </row>
    <row r="570" spans="1:20" ht="93.75" x14ac:dyDescent="0.3">
      <c r="A570" s="4">
        <v>568</v>
      </c>
      <c r="B570" s="5" t="s">
        <v>568</v>
      </c>
      <c r="C570" s="5" t="s">
        <v>4677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t="s">
        <v>8271</v>
      </c>
      <c r="O570" t="s">
        <v>8323</v>
      </c>
      <c r="P570" t="s">
        <v>8324</v>
      </c>
      <c r="Q570" s="8">
        <f t="shared" si="32"/>
        <v>0.01</v>
      </c>
      <c r="R570" s="20">
        <f t="shared" si="33"/>
        <v>49</v>
      </c>
      <c r="S570" s="15">
        <f t="shared" si="34"/>
        <v>42348.9215625</v>
      </c>
      <c r="T570" s="15">
        <f t="shared" si="35"/>
        <v>42385.458333333328</v>
      </c>
    </row>
    <row r="571" spans="1:20" ht="75" x14ac:dyDescent="0.3">
      <c r="A571" s="4">
        <v>569</v>
      </c>
      <c r="B571" s="5" t="s">
        <v>569</v>
      </c>
      <c r="C571" s="5" t="s">
        <v>4678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t="s">
        <v>8271</v>
      </c>
      <c r="O571" t="s">
        <v>8323</v>
      </c>
      <c r="P571" t="s">
        <v>8324</v>
      </c>
      <c r="Q571" s="8">
        <f t="shared" si="32"/>
        <v>8.0000000000000002E-3</v>
      </c>
      <c r="R571" s="20">
        <f t="shared" si="33"/>
        <v>20</v>
      </c>
      <c r="S571" s="15">
        <f t="shared" si="34"/>
        <v>42340.847361111111</v>
      </c>
      <c r="T571" s="15">
        <f t="shared" si="35"/>
        <v>42370.847361111111</v>
      </c>
    </row>
    <row r="572" spans="1:20" ht="56.25" x14ac:dyDescent="0.3">
      <c r="A572" s="4">
        <v>570</v>
      </c>
      <c r="B572" s="5" t="s">
        <v>570</v>
      </c>
      <c r="C572" s="5" t="s">
        <v>4679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t="s">
        <v>8271</v>
      </c>
      <c r="O572" t="s">
        <v>8323</v>
      </c>
      <c r="P572" t="s">
        <v>8324</v>
      </c>
      <c r="Q572" s="8">
        <f t="shared" si="32"/>
        <v>1.6705882352941177E-3</v>
      </c>
      <c r="R572" s="20">
        <f t="shared" si="33"/>
        <v>142</v>
      </c>
      <c r="S572" s="15">
        <f t="shared" si="34"/>
        <v>42388.798252314817</v>
      </c>
      <c r="T572" s="15">
        <f t="shared" si="35"/>
        <v>42418.798252314817</v>
      </c>
    </row>
    <row r="573" spans="1:20" ht="93.75" x14ac:dyDescent="0.3">
      <c r="A573" s="4">
        <v>571</v>
      </c>
      <c r="B573" s="5" t="s">
        <v>571</v>
      </c>
      <c r="C573" s="5" t="s">
        <v>4680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t="s">
        <v>8271</v>
      </c>
      <c r="O573" t="s">
        <v>8323</v>
      </c>
      <c r="P573" t="s">
        <v>8324</v>
      </c>
      <c r="Q573" s="8">
        <f t="shared" si="32"/>
        <v>4.2399999999999998E-3</v>
      </c>
      <c r="R573" s="20">
        <f t="shared" si="33"/>
        <v>53</v>
      </c>
      <c r="S573" s="15">
        <f t="shared" si="34"/>
        <v>42192.816238425927</v>
      </c>
      <c r="T573" s="15">
        <f t="shared" si="35"/>
        <v>42212.165972222225</v>
      </c>
    </row>
    <row r="574" spans="1:20" ht="93.75" x14ac:dyDescent="0.3">
      <c r="A574" s="4">
        <v>572</v>
      </c>
      <c r="B574" s="5" t="s">
        <v>572</v>
      </c>
      <c r="C574" s="5" t="s">
        <v>4681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t="s">
        <v>8271</v>
      </c>
      <c r="O574" t="s">
        <v>8323</v>
      </c>
      <c r="P574" t="s">
        <v>8324</v>
      </c>
      <c r="Q574" s="8">
        <f t="shared" si="32"/>
        <v>0</v>
      </c>
      <c r="R574" s="20" t="e">
        <f t="shared" si="33"/>
        <v>#DIV/0!</v>
      </c>
      <c r="S574" s="15">
        <f t="shared" si="34"/>
        <v>42282.71629629629</v>
      </c>
      <c r="T574" s="15">
        <f t="shared" si="35"/>
        <v>42312.757962962962</v>
      </c>
    </row>
    <row r="575" spans="1:20" ht="75" x14ac:dyDescent="0.3">
      <c r="A575" s="4">
        <v>573</v>
      </c>
      <c r="B575" s="5" t="s">
        <v>573</v>
      </c>
      <c r="C575" s="5" t="s">
        <v>4682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t="s">
        <v>8271</v>
      </c>
      <c r="O575" t="s">
        <v>8323</v>
      </c>
      <c r="P575" t="s">
        <v>8324</v>
      </c>
      <c r="Q575" s="8">
        <f t="shared" si="32"/>
        <v>3.892538925389254E-3</v>
      </c>
      <c r="R575" s="20">
        <f t="shared" si="33"/>
        <v>38.444444444444443</v>
      </c>
      <c r="S575" s="15">
        <f t="shared" si="34"/>
        <v>41963.050127314811</v>
      </c>
      <c r="T575" s="15">
        <f t="shared" si="35"/>
        <v>42022.05</v>
      </c>
    </row>
    <row r="576" spans="1:20" ht="93.75" x14ac:dyDescent="0.3">
      <c r="A576" s="4">
        <v>574</v>
      </c>
      <c r="B576" s="5" t="s">
        <v>574</v>
      </c>
      <c r="C576" s="5" t="s">
        <v>4683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t="s">
        <v>8271</v>
      </c>
      <c r="O576" t="s">
        <v>8323</v>
      </c>
      <c r="P576" t="s">
        <v>8324</v>
      </c>
      <c r="Q576" s="8">
        <f t="shared" si="32"/>
        <v>7.1556350626118068E-3</v>
      </c>
      <c r="R576" s="20">
        <f t="shared" si="33"/>
        <v>20</v>
      </c>
      <c r="S576" s="15">
        <f t="shared" si="34"/>
        <v>42632.443368055552</v>
      </c>
      <c r="T576" s="15">
        <f t="shared" si="35"/>
        <v>42662.443368055552</v>
      </c>
    </row>
    <row r="577" spans="1:20" ht="93.75" x14ac:dyDescent="0.3">
      <c r="A577" s="4">
        <v>575</v>
      </c>
      <c r="B577" s="5" t="s">
        <v>575</v>
      </c>
      <c r="C577" s="5" t="s">
        <v>4684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t="s">
        <v>8271</v>
      </c>
      <c r="O577" t="s">
        <v>8323</v>
      </c>
      <c r="P577" t="s">
        <v>8324</v>
      </c>
      <c r="Q577" s="8">
        <f t="shared" si="32"/>
        <v>4.3166666666666666E-3</v>
      </c>
      <c r="R577" s="20">
        <f t="shared" si="33"/>
        <v>64.75</v>
      </c>
      <c r="S577" s="15">
        <f t="shared" si="34"/>
        <v>42138.692627314813</v>
      </c>
      <c r="T577" s="15">
        <f t="shared" si="35"/>
        <v>42168.692627314813</v>
      </c>
    </row>
    <row r="578" spans="1:20" ht="93.75" x14ac:dyDescent="0.3">
      <c r="A578" s="4">
        <v>576</v>
      </c>
      <c r="B578" s="5" t="s">
        <v>576</v>
      </c>
      <c r="C578" s="5" t="s">
        <v>4685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t="s">
        <v>8271</v>
      </c>
      <c r="O578" t="s">
        <v>8323</v>
      </c>
      <c r="P578" t="s">
        <v>8324</v>
      </c>
      <c r="Q578" s="8">
        <f t="shared" ref="Q578:Q641" si="36">E578/D578</f>
        <v>1.2500000000000001E-5</v>
      </c>
      <c r="R578" s="20">
        <f t="shared" ref="R578:R641" si="37">E578/L578</f>
        <v>1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93.75" x14ac:dyDescent="0.3">
      <c r="A579" s="4">
        <v>577</v>
      </c>
      <c r="B579" s="5" t="s">
        <v>577</v>
      </c>
      <c r="C579" s="5" t="s">
        <v>4686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t="s">
        <v>8271</v>
      </c>
      <c r="O579" t="s">
        <v>8323</v>
      </c>
      <c r="P579" t="s">
        <v>8324</v>
      </c>
      <c r="Q579" s="8">
        <f t="shared" si="36"/>
        <v>2E-3</v>
      </c>
      <c r="R579" s="20">
        <f t="shared" si="37"/>
        <v>10</v>
      </c>
      <c r="S579" s="15">
        <f t="shared" si="38"/>
        <v>42450.589143518519</v>
      </c>
      <c r="T579" s="15">
        <f t="shared" si="39"/>
        <v>42510.589143518519</v>
      </c>
    </row>
    <row r="580" spans="1:20" ht="37.5" x14ac:dyDescent="0.3">
      <c r="A580" s="4">
        <v>578</v>
      </c>
      <c r="B580" s="5" t="s">
        <v>578</v>
      </c>
      <c r="C580" s="5" t="s">
        <v>4687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t="s">
        <v>8271</v>
      </c>
      <c r="O580" t="s">
        <v>8323</v>
      </c>
      <c r="P580" t="s">
        <v>8324</v>
      </c>
      <c r="Q580" s="8">
        <f t="shared" si="36"/>
        <v>1.12E-4</v>
      </c>
      <c r="R580" s="20">
        <f t="shared" si="37"/>
        <v>2</v>
      </c>
      <c r="S580" s="15">
        <f t="shared" si="38"/>
        <v>42230.578622685185</v>
      </c>
      <c r="T580" s="15">
        <f t="shared" si="39"/>
        <v>42254.578622685185</v>
      </c>
    </row>
    <row r="581" spans="1:20" ht="56.25" x14ac:dyDescent="0.3">
      <c r="A581" s="4">
        <v>579</v>
      </c>
      <c r="B581" s="5" t="s">
        <v>579</v>
      </c>
      <c r="C581" s="5" t="s">
        <v>4688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t="s">
        <v>8271</v>
      </c>
      <c r="O581" t="s">
        <v>8323</v>
      </c>
      <c r="P581" t="s">
        <v>8324</v>
      </c>
      <c r="Q581" s="8">
        <f t="shared" si="36"/>
        <v>1.4583333333333334E-2</v>
      </c>
      <c r="R581" s="20">
        <f t="shared" si="37"/>
        <v>35</v>
      </c>
      <c r="S581" s="15">
        <f t="shared" si="38"/>
        <v>41968.852118055554</v>
      </c>
      <c r="T581" s="15">
        <f t="shared" si="39"/>
        <v>41998.852118055554</v>
      </c>
    </row>
    <row r="582" spans="1:20" ht="75" x14ac:dyDescent="0.3">
      <c r="A582" s="4">
        <v>580</v>
      </c>
      <c r="B582" s="5" t="s">
        <v>580</v>
      </c>
      <c r="C582" s="5" t="s">
        <v>4689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t="s">
        <v>8271</v>
      </c>
      <c r="O582" t="s">
        <v>8323</v>
      </c>
      <c r="P582" t="s">
        <v>8324</v>
      </c>
      <c r="Q582" s="8">
        <f t="shared" si="36"/>
        <v>3.3333333333333332E-4</v>
      </c>
      <c r="R582" s="20">
        <f t="shared" si="37"/>
        <v>1</v>
      </c>
      <c r="S582" s="15">
        <f t="shared" si="38"/>
        <v>42605.908182870371</v>
      </c>
      <c r="T582" s="15">
        <f t="shared" si="39"/>
        <v>42635.908182870371</v>
      </c>
    </row>
    <row r="583" spans="1:20" ht="93.75" x14ac:dyDescent="0.3">
      <c r="A583" s="4">
        <v>581</v>
      </c>
      <c r="B583" s="5" t="s">
        <v>581</v>
      </c>
      <c r="C583" s="5" t="s">
        <v>4690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t="s">
        <v>8271</v>
      </c>
      <c r="O583" t="s">
        <v>8323</v>
      </c>
      <c r="P583" t="s">
        <v>8324</v>
      </c>
      <c r="Q583" s="8">
        <f t="shared" si="36"/>
        <v>0</v>
      </c>
      <c r="R583" s="20" t="e">
        <f t="shared" si="37"/>
        <v>#DIV/0!</v>
      </c>
      <c r="S583" s="15">
        <f t="shared" si="38"/>
        <v>42188.012777777782</v>
      </c>
      <c r="T583" s="15">
        <f t="shared" si="39"/>
        <v>42218.012777777782</v>
      </c>
    </row>
    <row r="584" spans="1:20" ht="93.75" x14ac:dyDescent="0.3">
      <c r="A584" s="4">
        <v>582</v>
      </c>
      <c r="B584" s="5" t="s">
        <v>582</v>
      </c>
      <c r="C584" s="5" t="s">
        <v>4691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t="s">
        <v>8271</v>
      </c>
      <c r="O584" t="s">
        <v>8323</v>
      </c>
      <c r="P584" t="s">
        <v>8324</v>
      </c>
      <c r="Q584" s="8">
        <f t="shared" si="36"/>
        <v>0</v>
      </c>
      <c r="R584" s="20" t="e">
        <f t="shared" si="37"/>
        <v>#DIV/0!</v>
      </c>
      <c r="S584" s="15">
        <f t="shared" si="38"/>
        <v>42055.739803240736</v>
      </c>
      <c r="T584" s="15">
        <f t="shared" si="39"/>
        <v>42078.75</v>
      </c>
    </row>
    <row r="585" spans="1:20" ht="56.25" x14ac:dyDescent="0.3">
      <c r="A585" s="4">
        <v>583</v>
      </c>
      <c r="B585" s="5" t="s">
        <v>583</v>
      </c>
      <c r="C585" s="5" t="s">
        <v>4692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t="s">
        <v>8271</v>
      </c>
      <c r="O585" t="s">
        <v>8323</v>
      </c>
      <c r="P585" t="s">
        <v>8324</v>
      </c>
      <c r="Q585" s="8">
        <f t="shared" si="36"/>
        <v>1.1111111111111112E-4</v>
      </c>
      <c r="R585" s="20">
        <f t="shared" si="37"/>
        <v>1</v>
      </c>
      <c r="S585" s="15">
        <f t="shared" si="38"/>
        <v>42052.93850694444</v>
      </c>
      <c r="T585" s="15">
        <f t="shared" si="39"/>
        <v>42082.896840277783</v>
      </c>
    </row>
    <row r="586" spans="1:20" ht="56.25" x14ac:dyDescent="0.3">
      <c r="A586" s="4">
        <v>584</v>
      </c>
      <c r="B586" s="5" t="s">
        <v>584</v>
      </c>
      <c r="C586" s="5" t="s">
        <v>4693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t="s">
        <v>8271</v>
      </c>
      <c r="O586" t="s">
        <v>8323</v>
      </c>
      <c r="P586" t="s">
        <v>8324</v>
      </c>
      <c r="Q586" s="8">
        <f t="shared" si="36"/>
        <v>0.01</v>
      </c>
      <c r="R586" s="20">
        <f t="shared" si="37"/>
        <v>5</v>
      </c>
      <c r="S586" s="15">
        <f t="shared" si="38"/>
        <v>42049.716620370367</v>
      </c>
      <c r="T586" s="15">
        <f t="shared" si="39"/>
        <v>42079.674953703703</v>
      </c>
    </row>
    <row r="587" spans="1:20" ht="93.75" x14ac:dyDescent="0.3">
      <c r="A587" s="4">
        <v>585</v>
      </c>
      <c r="B587" s="5" t="s">
        <v>585</v>
      </c>
      <c r="C587" s="5" t="s">
        <v>4694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t="s">
        <v>8271</v>
      </c>
      <c r="O587" t="s">
        <v>8323</v>
      </c>
      <c r="P587" t="s">
        <v>8324</v>
      </c>
      <c r="Q587" s="8">
        <f t="shared" si="36"/>
        <v>0</v>
      </c>
      <c r="R587" s="20" t="e">
        <f t="shared" si="37"/>
        <v>#DIV/0!</v>
      </c>
      <c r="S587" s="15">
        <f t="shared" si="38"/>
        <v>42283.3909375</v>
      </c>
      <c r="T587" s="15">
        <f t="shared" si="39"/>
        <v>42339</v>
      </c>
    </row>
    <row r="588" spans="1:20" ht="75" x14ac:dyDescent="0.3">
      <c r="A588" s="4">
        <v>586</v>
      </c>
      <c r="B588" s="5" t="s">
        <v>586</v>
      </c>
      <c r="C588" s="5" t="s">
        <v>4695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t="s">
        <v>8271</v>
      </c>
      <c r="O588" t="s">
        <v>8323</v>
      </c>
      <c r="P588" t="s">
        <v>8324</v>
      </c>
      <c r="Q588" s="8">
        <f t="shared" si="36"/>
        <v>5.5999999999999999E-3</v>
      </c>
      <c r="R588" s="20">
        <f t="shared" si="37"/>
        <v>14</v>
      </c>
      <c r="S588" s="15">
        <f t="shared" si="38"/>
        <v>42020.854247685187</v>
      </c>
      <c r="T588" s="15">
        <f t="shared" si="39"/>
        <v>42050.854247685187</v>
      </c>
    </row>
    <row r="589" spans="1:20" ht="112.5" x14ac:dyDescent="0.3">
      <c r="A589" s="4">
        <v>587</v>
      </c>
      <c r="B589" s="5" t="s">
        <v>587</v>
      </c>
      <c r="C589" s="5" t="s">
        <v>4696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t="s">
        <v>8271</v>
      </c>
      <c r="O589" t="s">
        <v>8323</v>
      </c>
      <c r="P589" t="s">
        <v>8324</v>
      </c>
      <c r="Q589" s="8">
        <f t="shared" si="36"/>
        <v>9.0833333333333335E-2</v>
      </c>
      <c r="R589" s="20">
        <f t="shared" si="37"/>
        <v>389.28571428571428</v>
      </c>
      <c r="S589" s="15">
        <f t="shared" si="38"/>
        <v>42080.757326388892</v>
      </c>
      <c r="T589" s="15">
        <f t="shared" si="39"/>
        <v>42110.757326388892</v>
      </c>
    </row>
    <row r="590" spans="1:20" ht="75" x14ac:dyDescent="0.3">
      <c r="A590" s="4">
        <v>588</v>
      </c>
      <c r="B590" s="5" t="s">
        <v>588</v>
      </c>
      <c r="C590" s="5" t="s">
        <v>4697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t="s">
        <v>8271</v>
      </c>
      <c r="O590" t="s">
        <v>8323</v>
      </c>
      <c r="P590" t="s">
        <v>8324</v>
      </c>
      <c r="Q590" s="8">
        <f t="shared" si="36"/>
        <v>3.3444444444444443E-2</v>
      </c>
      <c r="R590" s="20">
        <f t="shared" si="37"/>
        <v>150.5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 s="4">
        <v>589</v>
      </c>
      <c r="B591" s="5" t="s">
        <v>589</v>
      </c>
      <c r="C591" s="5" t="s">
        <v>4698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t="s">
        <v>8271</v>
      </c>
      <c r="O591" t="s">
        <v>8323</v>
      </c>
      <c r="P591" t="s">
        <v>8324</v>
      </c>
      <c r="Q591" s="8">
        <f t="shared" si="36"/>
        <v>1.3333333333333334E-4</v>
      </c>
      <c r="R591" s="20">
        <f t="shared" si="37"/>
        <v>1</v>
      </c>
      <c r="S591" s="15">
        <f t="shared" si="38"/>
        <v>42178.614571759259</v>
      </c>
      <c r="T591" s="15">
        <f t="shared" si="39"/>
        <v>42193.614571759259</v>
      </c>
    </row>
    <row r="592" spans="1:20" ht="93.75" x14ac:dyDescent="0.3">
      <c r="A592" s="4">
        <v>590</v>
      </c>
      <c r="B592" s="5" t="s">
        <v>590</v>
      </c>
      <c r="C592" s="5" t="s">
        <v>4699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t="s">
        <v>8271</v>
      </c>
      <c r="O592" t="s">
        <v>8323</v>
      </c>
      <c r="P592" t="s">
        <v>8324</v>
      </c>
      <c r="Q592" s="8">
        <f t="shared" si="36"/>
        <v>4.4600000000000001E-2</v>
      </c>
      <c r="R592" s="20">
        <f t="shared" si="37"/>
        <v>24.777777777777779</v>
      </c>
      <c r="S592" s="15">
        <f t="shared" si="38"/>
        <v>42377.554756944446</v>
      </c>
      <c r="T592" s="15">
        <f t="shared" si="39"/>
        <v>42408.542361111111</v>
      </c>
    </row>
    <row r="593" spans="1:20" ht="75" x14ac:dyDescent="0.3">
      <c r="A593" s="4">
        <v>591</v>
      </c>
      <c r="B593" s="5" t="s">
        <v>591</v>
      </c>
      <c r="C593" s="5" t="s">
        <v>4700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t="s">
        <v>8271</v>
      </c>
      <c r="O593" t="s">
        <v>8323</v>
      </c>
      <c r="P593" t="s">
        <v>8324</v>
      </c>
      <c r="Q593" s="8">
        <f t="shared" si="36"/>
        <v>6.0999999999999997E-4</v>
      </c>
      <c r="R593" s="20">
        <f t="shared" si="37"/>
        <v>30.5</v>
      </c>
      <c r="S593" s="15">
        <f t="shared" si="38"/>
        <v>42177.543171296296</v>
      </c>
      <c r="T593" s="15">
        <f t="shared" si="39"/>
        <v>42207.543171296296</v>
      </c>
    </row>
    <row r="594" spans="1:20" ht="93.75" x14ac:dyDescent="0.3">
      <c r="A594" s="4">
        <v>592</v>
      </c>
      <c r="B594" s="5" t="s">
        <v>592</v>
      </c>
      <c r="C594" s="5" t="s">
        <v>4701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t="s">
        <v>8271</v>
      </c>
      <c r="O594" t="s">
        <v>8323</v>
      </c>
      <c r="P594" t="s">
        <v>8324</v>
      </c>
      <c r="Q594" s="8">
        <f t="shared" si="36"/>
        <v>3.3333333333333333E-2</v>
      </c>
      <c r="R594" s="20">
        <f t="shared" si="37"/>
        <v>250</v>
      </c>
      <c r="S594" s="15">
        <f t="shared" si="38"/>
        <v>41946.232175925928</v>
      </c>
      <c r="T594" s="15">
        <f t="shared" si="39"/>
        <v>41976.232175925921</v>
      </c>
    </row>
    <row r="595" spans="1:20" ht="93.75" x14ac:dyDescent="0.3">
      <c r="A595" s="4">
        <v>593</v>
      </c>
      <c r="B595" s="5" t="s">
        <v>593</v>
      </c>
      <c r="C595" s="5" t="s">
        <v>4702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t="s">
        <v>8271</v>
      </c>
      <c r="O595" t="s">
        <v>8323</v>
      </c>
      <c r="P595" t="s">
        <v>8324</v>
      </c>
      <c r="Q595" s="8">
        <f t="shared" si="36"/>
        <v>0.23</v>
      </c>
      <c r="R595" s="20">
        <f t="shared" si="37"/>
        <v>16.428571428571427</v>
      </c>
      <c r="S595" s="15">
        <f t="shared" si="38"/>
        <v>42070.677604166667</v>
      </c>
      <c r="T595" s="15">
        <f t="shared" si="39"/>
        <v>42100.635937500003</v>
      </c>
    </row>
    <row r="596" spans="1:20" ht="37.5" x14ac:dyDescent="0.3">
      <c r="A596" s="4">
        <v>594</v>
      </c>
      <c r="B596" s="5" t="s">
        <v>594</v>
      </c>
      <c r="C596" s="5" t="s">
        <v>4703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t="s">
        <v>8271</v>
      </c>
      <c r="O596" t="s">
        <v>8323</v>
      </c>
      <c r="P596" t="s">
        <v>8324</v>
      </c>
      <c r="Q596" s="8">
        <f t="shared" si="36"/>
        <v>1.0399999999999999E-3</v>
      </c>
      <c r="R596" s="20">
        <f t="shared" si="37"/>
        <v>13</v>
      </c>
      <c r="S596" s="15">
        <f t="shared" si="38"/>
        <v>42446.780162037037</v>
      </c>
      <c r="T596" s="15">
        <f t="shared" si="39"/>
        <v>42476.780162037037</v>
      </c>
    </row>
    <row r="597" spans="1:20" ht="75" x14ac:dyDescent="0.3">
      <c r="A597" s="4">
        <v>595</v>
      </c>
      <c r="B597" s="5" t="s">
        <v>595</v>
      </c>
      <c r="C597" s="5" t="s">
        <v>4704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t="s">
        <v>8271</v>
      </c>
      <c r="O597" t="s">
        <v>8323</v>
      </c>
      <c r="P597" t="s">
        <v>8324</v>
      </c>
      <c r="Q597" s="8">
        <f t="shared" si="36"/>
        <v>4.2599999999999999E-3</v>
      </c>
      <c r="R597" s="20">
        <f t="shared" si="37"/>
        <v>53.25</v>
      </c>
      <c r="S597" s="15">
        <f t="shared" si="38"/>
        <v>42083.069884259254</v>
      </c>
      <c r="T597" s="15">
        <f t="shared" si="39"/>
        <v>42128.069884259254</v>
      </c>
    </row>
    <row r="598" spans="1:20" ht="56.25" x14ac:dyDescent="0.3">
      <c r="A598" s="4">
        <v>596</v>
      </c>
      <c r="B598" s="5" t="s">
        <v>596</v>
      </c>
      <c r="C598" s="5" t="s">
        <v>4705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t="s">
        <v>8271</v>
      </c>
      <c r="O598" t="s">
        <v>8323</v>
      </c>
      <c r="P598" t="s">
        <v>8324</v>
      </c>
      <c r="Q598" s="8">
        <f t="shared" si="36"/>
        <v>2.9999999999999997E-4</v>
      </c>
      <c r="R598" s="20">
        <f t="shared" si="37"/>
        <v>3</v>
      </c>
      <c r="S598" s="15">
        <f t="shared" si="38"/>
        <v>42646.896898148145</v>
      </c>
      <c r="T598" s="15">
        <f t="shared" si="39"/>
        <v>42676.896898148145</v>
      </c>
    </row>
    <row r="599" spans="1:20" ht="75" x14ac:dyDescent="0.3">
      <c r="A599" s="4">
        <v>597</v>
      </c>
      <c r="B599" s="5" t="s">
        <v>597</v>
      </c>
      <c r="C599" s="5" t="s">
        <v>4706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t="s">
        <v>8271</v>
      </c>
      <c r="O599" t="s">
        <v>8323</v>
      </c>
      <c r="P599" t="s">
        <v>8324</v>
      </c>
      <c r="Q599" s="8">
        <f t="shared" si="36"/>
        <v>2.6666666666666666E-3</v>
      </c>
      <c r="R599" s="20">
        <f t="shared" si="37"/>
        <v>10</v>
      </c>
      <c r="S599" s="15">
        <f t="shared" si="38"/>
        <v>42545.705266203702</v>
      </c>
      <c r="T599" s="15">
        <f t="shared" si="39"/>
        <v>42582.666666666672</v>
      </c>
    </row>
    <row r="600" spans="1:20" ht="56.25" x14ac:dyDescent="0.3">
      <c r="A600" s="4">
        <v>598</v>
      </c>
      <c r="B600" s="5" t="s">
        <v>598</v>
      </c>
      <c r="C600" s="5" t="s">
        <v>4707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t="s">
        <v>8271</v>
      </c>
      <c r="O600" t="s">
        <v>8323</v>
      </c>
      <c r="P600" t="s">
        <v>8324</v>
      </c>
      <c r="Q600" s="8">
        <f t="shared" si="36"/>
        <v>0.34</v>
      </c>
      <c r="R600" s="20">
        <f t="shared" si="37"/>
        <v>121.42857142857143</v>
      </c>
      <c r="S600" s="15">
        <f t="shared" si="38"/>
        <v>41948.00209490741</v>
      </c>
      <c r="T600" s="15">
        <f t="shared" si="39"/>
        <v>41978.00209490741</v>
      </c>
    </row>
    <row r="601" spans="1:20" ht="93.75" x14ac:dyDescent="0.3">
      <c r="A601" s="4">
        <v>599</v>
      </c>
      <c r="B601" s="5" t="s">
        <v>599</v>
      </c>
      <c r="C601" s="5" t="s">
        <v>4708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t="s">
        <v>8271</v>
      </c>
      <c r="O601" t="s">
        <v>8323</v>
      </c>
      <c r="P601" t="s">
        <v>8324</v>
      </c>
      <c r="Q601" s="8">
        <f t="shared" si="36"/>
        <v>6.2E-4</v>
      </c>
      <c r="R601" s="20">
        <f t="shared" si="37"/>
        <v>15.5</v>
      </c>
      <c r="S601" s="15">
        <f t="shared" si="38"/>
        <v>42047.812523148154</v>
      </c>
      <c r="T601" s="15">
        <f t="shared" si="39"/>
        <v>42071.636111111111</v>
      </c>
    </row>
    <row r="602" spans="1:20" ht="56.25" x14ac:dyDescent="0.3">
      <c r="A602" s="4">
        <v>600</v>
      </c>
      <c r="B602" s="5" t="s">
        <v>600</v>
      </c>
      <c r="C602" s="5" t="s">
        <v>4709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t="s">
        <v>8271</v>
      </c>
      <c r="O602" t="s">
        <v>8323</v>
      </c>
      <c r="P602" t="s">
        <v>8324</v>
      </c>
      <c r="Q602" s="8">
        <f t="shared" si="36"/>
        <v>0.02</v>
      </c>
      <c r="R602" s="20">
        <f t="shared" si="37"/>
        <v>100</v>
      </c>
      <c r="S602" s="15">
        <f t="shared" si="38"/>
        <v>42073.798171296294</v>
      </c>
      <c r="T602" s="15">
        <f t="shared" si="39"/>
        <v>42133.798171296294</v>
      </c>
    </row>
    <row r="603" spans="1:20" ht="93.75" x14ac:dyDescent="0.3">
      <c r="A603" s="4">
        <v>601</v>
      </c>
      <c r="B603" s="5" t="s">
        <v>601</v>
      </c>
      <c r="C603" s="5" t="s">
        <v>4710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t="s">
        <v>8271</v>
      </c>
      <c r="O603" t="s">
        <v>8323</v>
      </c>
      <c r="P603" t="s">
        <v>8324</v>
      </c>
      <c r="Q603" s="8">
        <f t="shared" si="36"/>
        <v>1.4E-2</v>
      </c>
      <c r="R603" s="20">
        <f t="shared" si="37"/>
        <v>23.333333333333332</v>
      </c>
      <c r="S603" s="15">
        <f t="shared" si="38"/>
        <v>41969.858090277776</v>
      </c>
      <c r="T603" s="15">
        <f t="shared" si="39"/>
        <v>41999.858090277776</v>
      </c>
    </row>
    <row r="604" spans="1:20" ht="75" x14ac:dyDescent="0.3">
      <c r="A604" s="4">
        <v>602</v>
      </c>
      <c r="B604" s="5" t="s">
        <v>602</v>
      </c>
      <c r="C604" s="5" t="s">
        <v>4711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t="s">
        <v>8271</v>
      </c>
      <c r="O604" t="s">
        <v>8323</v>
      </c>
      <c r="P604" t="s">
        <v>8324</v>
      </c>
      <c r="Q604" s="8">
        <f t="shared" si="36"/>
        <v>0</v>
      </c>
      <c r="R604" s="20" t="e">
        <f t="shared" si="37"/>
        <v>#DIV/0!</v>
      </c>
      <c r="S604" s="15">
        <f t="shared" si="38"/>
        <v>42143.79415509259</v>
      </c>
      <c r="T604" s="15">
        <f t="shared" si="39"/>
        <v>42173.79415509259</v>
      </c>
    </row>
    <row r="605" spans="1:20" ht="75" x14ac:dyDescent="0.3">
      <c r="A605" s="4">
        <v>603</v>
      </c>
      <c r="B605" s="5" t="s">
        <v>603</v>
      </c>
      <c r="C605" s="5" t="s">
        <v>4712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t="s">
        <v>8271</v>
      </c>
      <c r="O605" t="s">
        <v>8323</v>
      </c>
      <c r="P605" t="s">
        <v>8324</v>
      </c>
      <c r="Q605" s="8">
        <f t="shared" si="36"/>
        <v>3.9334666666666664E-2</v>
      </c>
      <c r="R605" s="20">
        <f t="shared" si="37"/>
        <v>45.386153846153846</v>
      </c>
      <c r="S605" s="15">
        <f t="shared" si="38"/>
        <v>41835.639155092591</v>
      </c>
      <c r="T605" s="15">
        <f t="shared" si="39"/>
        <v>41865.639155092591</v>
      </c>
    </row>
    <row r="606" spans="1:20" ht="93.75" x14ac:dyDescent="0.3">
      <c r="A606" s="4">
        <v>604</v>
      </c>
      <c r="B606" s="5" t="s">
        <v>604</v>
      </c>
      <c r="C606" s="5" t="s">
        <v>4713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t="s">
        <v>8271</v>
      </c>
      <c r="O606" t="s">
        <v>8323</v>
      </c>
      <c r="P606" t="s">
        <v>8324</v>
      </c>
      <c r="Q606" s="8">
        <f t="shared" si="36"/>
        <v>0</v>
      </c>
      <c r="R606" s="20" t="e">
        <f t="shared" si="37"/>
        <v>#DIV/0!</v>
      </c>
      <c r="S606" s="15">
        <f t="shared" si="38"/>
        <v>41849.035370370373</v>
      </c>
      <c r="T606" s="15">
        <f t="shared" si="39"/>
        <v>41879.035370370373</v>
      </c>
    </row>
    <row r="607" spans="1:20" ht="37.5" x14ac:dyDescent="0.3">
      <c r="A607" s="4">
        <v>605</v>
      </c>
      <c r="B607" s="5" t="s">
        <v>605</v>
      </c>
      <c r="C607" s="5" t="s">
        <v>4714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t="s">
        <v>8271</v>
      </c>
      <c r="O607" t="s">
        <v>8323</v>
      </c>
      <c r="P607" t="s">
        <v>8324</v>
      </c>
      <c r="Q607" s="8">
        <f t="shared" si="36"/>
        <v>2.6200000000000001E-2</v>
      </c>
      <c r="R607" s="20">
        <f t="shared" si="37"/>
        <v>16.375</v>
      </c>
      <c r="S607" s="15">
        <f t="shared" si="38"/>
        <v>42194.357731481476</v>
      </c>
      <c r="T607" s="15">
        <f t="shared" si="39"/>
        <v>42239.357731481476</v>
      </c>
    </row>
    <row r="608" spans="1:20" ht="93.75" x14ac:dyDescent="0.3">
      <c r="A608" s="4">
        <v>606</v>
      </c>
      <c r="B608" s="5" t="s">
        <v>606</v>
      </c>
      <c r="C608" s="5" t="s">
        <v>4715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t="s">
        <v>8271</v>
      </c>
      <c r="O608" t="s">
        <v>8323</v>
      </c>
      <c r="P608" t="s">
        <v>8324</v>
      </c>
      <c r="Q608" s="8">
        <f t="shared" si="36"/>
        <v>2E-3</v>
      </c>
      <c r="R608" s="20">
        <f t="shared" si="37"/>
        <v>10</v>
      </c>
      <c r="S608" s="15">
        <f t="shared" si="38"/>
        <v>42102.650567129633</v>
      </c>
      <c r="T608" s="15">
        <f t="shared" si="39"/>
        <v>42148.625</v>
      </c>
    </row>
    <row r="609" spans="1:20" ht="75" x14ac:dyDescent="0.3">
      <c r="A609" s="4">
        <v>607</v>
      </c>
      <c r="B609" s="5" t="s">
        <v>607</v>
      </c>
      <c r="C609" s="5" t="s">
        <v>4716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t="s">
        <v>8271</v>
      </c>
      <c r="O609" t="s">
        <v>8323</v>
      </c>
      <c r="P609" t="s">
        <v>8324</v>
      </c>
      <c r="Q609" s="8">
        <f t="shared" si="36"/>
        <v>0</v>
      </c>
      <c r="R609" s="20" t="e">
        <f t="shared" si="37"/>
        <v>#DIV/0!</v>
      </c>
      <c r="S609" s="15">
        <f t="shared" si="38"/>
        <v>42300.825648148151</v>
      </c>
      <c r="T609" s="15">
        <f t="shared" si="39"/>
        <v>42330.867314814815</v>
      </c>
    </row>
    <row r="610" spans="1:20" ht="93.75" x14ac:dyDescent="0.3">
      <c r="A610" s="4">
        <v>608</v>
      </c>
      <c r="B610" s="5" t="s">
        <v>608</v>
      </c>
      <c r="C610" s="5" t="s">
        <v>4717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t="s">
        <v>8271</v>
      </c>
      <c r="O610" t="s">
        <v>8323</v>
      </c>
      <c r="P610" t="s">
        <v>8324</v>
      </c>
      <c r="Q610" s="8">
        <f t="shared" si="36"/>
        <v>9.7400000000000004E-3</v>
      </c>
      <c r="R610" s="20">
        <f t="shared" si="37"/>
        <v>292.2</v>
      </c>
      <c r="S610" s="15">
        <f t="shared" si="38"/>
        <v>42140.921064814815</v>
      </c>
      <c r="T610" s="15">
        <f t="shared" si="39"/>
        <v>42170.921064814815</v>
      </c>
    </row>
    <row r="611" spans="1:20" ht="93.75" x14ac:dyDescent="0.3">
      <c r="A611" s="4">
        <v>609</v>
      </c>
      <c r="B611" s="5" t="s">
        <v>609</v>
      </c>
      <c r="C611" s="5" t="s">
        <v>4718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t="s">
        <v>8271</v>
      </c>
      <c r="O611" t="s">
        <v>8323</v>
      </c>
      <c r="P611" t="s">
        <v>8324</v>
      </c>
      <c r="Q611" s="8">
        <f t="shared" si="36"/>
        <v>6.41025641025641E-3</v>
      </c>
      <c r="R611" s="20">
        <f t="shared" si="37"/>
        <v>5</v>
      </c>
      <c r="S611" s="15">
        <f t="shared" si="38"/>
        <v>42307.034074074079</v>
      </c>
      <c r="T611" s="15">
        <f t="shared" si="39"/>
        <v>42337.075740740736</v>
      </c>
    </row>
    <row r="612" spans="1:20" ht="75" x14ac:dyDescent="0.3">
      <c r="A612" s="4">
        <v>610</v>
      </c>
      <c r="B612" s="5" t="s">
        <v>610</v>
      </c>
      <c r="C612" s="5" t="s">
        <v>4719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t="s">
        <v>8271</v>
      </c>
      <c r="O612" t="s">
        <v>8323</v>
      </c>
      <c r="P612" t="s">
        <v>8324</v>
      </c>
      <c r="Q612" s="8">
        <f t="shared" si="36"/>
        <v>0</v>
      </c>
      <c r="R612" s="20" t="e">
        <f t="shared" si="37"/>
        <v>#DIV/0!</v>
      </c>
      <c r="S612" s="15">
        <f t="shared" si="38"/>
        <v>42086.83085648148</v>
      </c>
      <c r="T612" s="15">
        <f t="shared" si="39"/>
        <v>42116.83085648148</v>
      </c>
    </row>
    <row r="613" spans="1:20" ht="93.75" x14ac:dyDescent="0.3">
      <c r="A613" s="4">
        <v>611</v>
      </c>
      <c r="B613" s="5" t="s">
        <v>611</v>
      </c>
      <c r="C613" s="5" t="s">
        <v>4720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t="s">
        <v>8271</v>
      </c>
      <c r="O613" t="s">
        <v>8323</v>
      </c>
      <c r="P613" t="s">
        <v>8324</v>
      </c>
      <c r="Q613" s="8">
        <f t="shared" si="36"/>
        <v>0</v>
      </c>
      <c r="R613" s="20" t="e">
        <f t="shared" si="37"/>
        <v>#DIV/0!</v>
      </c>
      <c r="S613" s="15">
        <f t="shared" si="38"/>
        <v>42328.560613425929</v>
      </c>
      <c r="T613" s="15">
        <f t="shared" si="39"/>
        <v>42388.560613425929</v>
      </c>
    </row>
    <row r="614" spans="1:20" ht="56.25" x14ac:dyDescent="0.3">
      <c r="A614" s="4">
        <v>612</v>
      </c>
      <c r="B614" s="5" t="s">
        <v>612</v>
      </c>
      <c r="C614" s="5" t="s">
        <v>4721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t="s">
        <v>8271</v>
      </c>
      <c r="O614" t="s">
        <v>8323</v>
      </c>
      <c r="P614" t="s">
        <v>8324</v>
      </c>
      <c r="Q614" s="8">
        <f t="shared" si="36"/>
        <v>0</v>
      </c>
      <c r="R614" s="20" t="e">
        <f t="shared" si="37"/>
        <v>#DIV/0!</v>
      </c>
      <c r="S614" s="15">
        <f t="shared" si="38"/>
        <v>42585.031782407401</v>
      </c>
      <c r="T614" s="15">
        <f t="shared" si="39"/>
        <v>42615.031782407401</v>
      </c>
    </row>
    <row r="615" spans="1:20" ht="93.75" x14ac:dyDescent="0.3">
      <c r="A615" s="4">
        <v>613</v>
      </c>
      <c r="B615" s="5" t="s">
        <v>613</v>
      </c>
      <c r="C615" s="5" t="s">
        <v>4722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t="s">
        <v>8271</v>
      </c>
      <c r="O615" t="s">
        <v>8323</v>
      </c>
      <c r="P615" t="s">
        <v>8324</v>
      </c>
      <c r="Q615" s="8">
        <f t="shared" si="36"/>
        <v>0.21363333333333334</v>
      </c>
      <c r="R615" s="20">
        <f t="shared" si="37"/>
        <v>105.93388429752066</v>
      </c>
      <c r="S615" s="15">
        <f t="shared" si="38"/>
        <v>42247.496759259258</v>
      </c>
      <c r="T615" s="15">
        <f t="shared" si="39"/>
        <v>42278.207638888889</v>
      </c>
    </row>
    <row r="616" spans="1:20" ht="75" x14ac:dyDescent="0.3">
      <c r="A616" s="4">
        <v>614</v>
      </c>
      <c r="B616" s="5" t="s">
        <v>614</v>
      </c>
      <c r="C616" s="5" t="s">
        <v>4723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t="s">
        <v>8271</v>
      </c>
      <c r="O616" t="s">
        <v>8323</v>
      </c>
      <c r="P616" t="s">
        <v>8324</v>
      </c>
      <c r="Q616" s="8">
        <f t="shared" si="36"/>
        <v>0</v>
      </c>
      <c r="R616" s="20" t="e">
        <f t="shared" si="37"/>
        <v>#DIV/0!</v>
      </c>
      <c r="S616" s="15">
        <f t="shared" si="38"/>
        <v>42515.061805555553</v>
      </c>
      <c r="T616" s="15">
        <f t="shared" si="39"/>
        <v>42545.061805555553</v>
      </c>
    </row>
    <row r="617" spans="1:20" ht="75" x14ac:dyDescent="0.3">
      <c r="A617" s="4">
        <v>615</v>
      </c>
      <c r="B617" s="5" t="s">
        <v>615</v>
      </c>
      <c r="C617" s="5" t="s">
        <v>4724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t="s">
        <v>8271</v>
      </c>
      <c r="O617" t="s">
        <v>8323</v>
      </c>
      <c r="P617" t="s">
        <v>8324</v>
      </c>
      <c r="Q617" s="8">
        <f t="shared" si="36"/>
        <v>0</v>
      </c>
      <c r="R617" s="20" t="e">
        <f t="shared" si="37"/>
        <v>#DIV/0!</v>
      </c>
      <c r="S617" s="15">
        <f t="shared" si="38"/>
        <v>42242.122210648144</v>
      </c>
      <c r="T617" s="15">
        <f t="shared" si="39"/>
        <v>42272.122210648144</v>
      </c>
    </row>
    <row r="618" spans="1:20" ht="93.75" x14ac:dyDescent="0.3">
      <c r="A618" s="4">
        <v>616</v>
      </c>
      <c r="B618" s="5" t="s">
        <v>616</v>
      </c>
      <c r="C618" s="5" t="s">
        <v>4725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t="s">
        <v>8271</v>
      </c>
      <c r="O618" t="s">
        <v>8323</v>
      </c>
      <c r="P618" t="s">
        <v>8324</v>
      </c>
      <c r="Q618" s="8">
        <f t="shared" si="36"/>
        <v>0</v>
      </c>
      <c r="R618" s="20" t="e">
        <f t="shared" si="37"/>
        <v>#DIV/0!</v>
      </c>
      <c r="S618" s="15">
        <f t="shared" si="38"/>
        <v>42761.376238425932</v>
      </c>
      <c r="T618" s="15">
        <f t="shared" si="39"/>
        <v>42791.376238425932</v>
      </c>
    </row>
    <row r="619" spans="1:20" ht="93.75" x14ac:dyDescent="0.3">
      <c r="A619" s="4">
        <v>617</v>
      </c>
      <c r="B619" s="5" t="s">
        <v>617</v>
      </c>
      <c r="C619" s="5" t="s">
        <v>4726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t="s">
        <v>8271</v>
      </c>
      <c r="O619" t="s">
        <v>8323</v>
      </c>
      <c r="P619" t="s">
        <v>8324</v>
      </c>
      <c r="Q619" s="8">
        <f t="shared" si="36"/>
        <v>0.03</v>
      </c>
      <c r="R619" s="20">
        <f t="shared" si="37"/>
        <v>20</v>
      </c>
      <c r="S619" s="15">
        <f t="shared" si="38"/>
        <v>42087.343090277776</v>
      </c>
      <c r="T619" s="15">
        <f t="shared" si="39"/>
        <v>42132.343090277776</v>
      </c>
    </row>
    <row r="620" spans="1:20" ht="93.75" x14ac:dyDescent="0.3">
      <c r="A620" s="4">
        <v>618</v>
      </c>
      <c r="B620" s="5" t="s">
        <v>618</v>
      </c>
      <c r="C620" s="5" t="s">
        <v>4727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t="s">
        <v>8271</v>
      </c>
      <c r="O620" t="s">
        <v>8323</v>
      </c>
      <c r="P620" t="s">
        <v>8324</v>
      </c>
      <c r="Q620" s="8">
        <f t="shared" si="36"/>
        <v>0</v>
      </c>
      <c r="R620" s="20" t="e">
        <f t="shared" si="37"/>
        <v>#DIV/0!</v>
      </c>
      <c r="S620" s="15">
        <f t="shared" si="38"/>
        <v>42317.810219907406</v>
      </c>
      <c r="T620" s="15">
        <f t="shared" si="39"/>
        <v>42347.810219907406</v>
      </c>
    </row>
    <row r="621" spans="1:20" ht="56.25" x14ac:dyDescent="0.3">
      <c r="A621" s="4">
        <v>619</v>
      </c>
      <c r="B621" s="5" t="s">
        <v>619</v>
      </c>
      <c r="C621" s="5" t="s">
        <v>4728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t="s">
        <v>8271</v>
      </c>
      <c r="O621" t="s">
        <v>8323</v>
      </c>
      <c r="P621" t="s">
        <v>8324</v>
      </c>
      <c r="Q621" s="8">
        <f t="shared" si="36"/>
        <v>3.9999999999999998E-7</v>
      </c>
      <c r="R621" s="20">
        <f t="shared" si="37"/>
        <v>1</v>
      </c>
      <c r="S621" s="15">
        <f t="shared" si="38"/>
        <v>41908.650347222225</v>
      </c>
      <c r="T621" s="15">
        <f t="shared" si="39"/>
        <v>41968.692013888889</v>
      </c>
    </row>
    <row r="622" spans="1:20" ht="75" x14ac:dyDescent="0.3">
      <c r="A622" s="4">
        <v>620</v>
      </c>
      <c r="B622" s="5" t="s">
        <v>620</v>
      </c>
      <c r="C622" s="5" t="s">
        <v>4729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t="s">
        <v>8271</v>
      </c>
      <c r="O622" t="s">
        <v>8323</v>
      </c>
      <c r="P622" t="s">
        <v>8324</v>
      </c>
      <c r="Q622" s="8">
        <f t="shared" si="36"/>
        <v>0.01</v>
      </c>
      <c r="R622" s="20">
        <f t="shared" si="37"/>
        <v>300</v>
      </c>
      <c r="S622" s="15">
        <f t="shared" si="38"/>
        <v>41831.716874999998</v>
      </c>
      <c r="T622" s="15">
        <f t="shared" si="39"/>
        <v>41876.716874999998</v>
      </c>
    </row>
    <row r="623" spans="1:20" ht="75" x14ac:dyDescent="0.3">
      <c r="A623" s="4">
        <v>621</v>
      </c>
      <c r="B623" s="5" t="s">
        <v>621</v>
      </c>
      <c r="C623" s="5" t="s">
        <v>4730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t="s">
        <v>8271</v>
      </c>
      <c r="O623" t="s">
        <v>8323</v>
      </c>
      <c r="P623" t="s">
        <v>8324</v>
      </c>
      <c r="Q623" s="8">
        <f t="shared" si="36"/>
        <v>1.044E-2</v>
      </c>
      <c r="R623" s="20">
        <f t="shared" si="37"/>
        <v>87</v>
      </c>
      <c r="S623" s="15">
        <f t="shared" si="38"/>
        <v>42528.987696759257</v>
      </c>
      <c r="T623" s="15">
        <f t="shared" si="39"/>
        <v>42558.987696759257</v>
      </c>
    </row>
    <row r="624" spans="1:20" ht="93.75" x14ac:dyDescent="0.3">
      <c r="A624" s="4">
        <v>622</v>
      </c>
      <c r="B624" s="5" t="s">
        <v>622</v>
      </c>
      <c r="C624" s="5" t="s">
        <v>4731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t="s">
        <v>8271</v>
      </c>
      <c r="O624" t="s">
        <v>8323</v>
      </c>
      <c r="P624" t="s">
        <v>8324</v>
      </c>
      <c r="Q624" s="8">
        <f t="shared" si="36"/>
        <v>5.6833333333333333E-2</v>
      </c>
      <c r="R624" s="20">
        <f t="shared" si="37"/>
        <v>37.888888888888886</v>
      </c>
      <c r="S624" s="15">
        <f t="shared" si="38"/>
        <v>42532.774745370371</v>
      </c>
      <c r="T624" s="15">
        <f t="shared" si="39"/>
        <v>42552.774745370371</v>
      </c>
    </row>
    <row r="625" spans="1:20" ht="93.75" x14ac:dyDescent="0.3">
      <c r="A625" s="4">
        <v>623</v>
      </c>
      <c r="B625" s="5" t="s">
        <v>623</v>
      </c>
      <c r="C625" s="5" t="s">
        <v>4732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t="s">
        <v>8271</v>
      </c>
      <c r="O625" t="s">
        <v>8323</v>
      </c>
      <c r="P625" t="s">
        <v>8324</v>
      </c>
      <c r="Q625" s="8">
        <f t="shared" si="36"/>
        <v>0</v>
      </c>
      <c r="R625" s="20" t="e">
        <f t="shared" si="37"/>
        <v>#DIV/0!</v>
      </c>
      <c r="S625" s="15">
        <f t="shared" si="38"/>
        <v>42122.009224537032</v>
      </c>
      <c r="T625" s="15">
        <f t="shared" si="39"/>
        <v>42152.009224537032</v>
      </c>
    </row>
    <row r="626" spans="1:20" ht="75" x14ac:dyDescent="0.3">
      <c r="A626" s="4">
        <v>624</v>
      </c>
      <c r="B626" s="5" t="s">
        <v>624</v>
      </c>
      <c r="C626" s="5" t="s">
        <v>4733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t="s">
        <v>8271</v>
      </c>
      <c r="O626" t="s">
        <v>8323</v>
      </c>
      <c r="P626" t="s">
        <v>8324</v>
      </c>
      <c r="Q626" s="8">
        <f t="shared" si="36"/>
        <v>0</v>
      </c>
      <c r="R626" s="20" t="e">
        <f t="shared" si="37"/>
        <v>#DIV/0!</v>
      </c>
      <c r="S626" s="15">
        <f t="shared" si="38"/>
        <v>42108.988900462966</v>
      </c>
      <c r="T626" s="15">
        <f t="shared" si="39"/>
        <v>42138.988900462966</v>
      </c>
    </row>
    <row r="627" spans="1:20" ht="93.75" x14ac:dyDescent="0.3">
      <c r="A627" s="4">
        <v>625</v>
      </c>
      <c r="B627" s="5" t="s">
        <v>625</v>
      </c>
      <c r="C627" s="5" t="s">
        <v>4734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t="s">
        <v>8271</v>
      </c>
      <c r="O627" t="s">
        <v>8323</v>
      </c>
      <c r="P627" t="s">
        <v>8324</v>
      </c>
      <c r="Q627" s="8">
        <f t="shared" si="36"/>
        <v>0</v>
      </c>
      <c r="R627" s="20" t="e">
        <f t="shared" si="37"/>
        <v>#DIV/0!</v>
      </c>
      <c r="S627" s="15">
        <f t="shared" si="38"/>
        <v>42790.895567129628</v>
      </c>
      <c r="T627" s="15">
        <f t="shared" si="39"/>
        <v>42820.853900462964</v>
      </c>
    </row>
    <row r="628" spans="1:20" ht="93.75" x14ac:dyDescent="0.3">
      <c r="A628" s="4">
        <v>626</v>
      </c>
      <c r="B628" s="5" t="s">
        <v>626</v>
      </c>
      <c r="C628" s="5" t="s">
        <v>4735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t="s">
        <v>8271</v>
      </c>
      <c r="O628" t="s">
        <v>8323</v>
      </c>
      <c r="P628" t="s">
        <v>8324</v>
      </c>
      <c r="Q628" s="8">
        <f t="shared" si="36"/>
        <v>0.17380000000000001</v>
      </c>
      <c r="R628" s="20">
        <f t="shared" si="37"/>
        <v>111.41025641025641</v>
      </c>
      <c r="S628" s="15">
        <f t="shared" si="38"/>
        <v>42198.559479166666</v>
      </c>
      <c r="T628" s="15">
        <f t="shared" si="39"/>
        <v>42231.556944444441</v>
      </c>
    </row>
    <row r="629" spans="1:20" ht="75" x14ac:dyDescent="0.3">
      <c r="A629" s="4">
        <v>627</v>
      </c>
      <c r="B629" s="5" t="s">
        <v>627</v>
      </c>
      <c r="C629" s="5" t="s">
        <v>4736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t="s">
        <v>8271</v>
      </c>
      <c r="O629" t="s">
        <v>8323</v>
      </c>
      <c r="P629" t="s">
        <v>8324</v>
      </c>
      <c r="Q629" s="8">
        <f t="shared" si="36"/>
        <v>2.0000000000000001E-4</v>
      </c>
      <c r="R629" s="20">
        <f t="shared" si="37"/>
        <v>90</v>
      </c>
      <c r="S629" s="15">
        <f t="shared" si="38"/>
        <v>42384.306840277779</v>
      </c>
      <c r="T629" s="15">
        <f t="shared" si="39"/>
        <v>42443.958333333328</v>
      </c>
    </row>
    <row r="630" spans="1:20" ht="75" x14ac:dyDescent="0.3">
      <c r="A630" s="4">
        <v>628</v>
      </c>
      <c r="B630" s="5" t="s">
        <v>628</v>
      </c>
      <c r="C630" s="5" t="s">
        <v>4737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t="s">
        <v>8271</v>
      </c>
      <c r="O630" t="s">
        <v>8323</v>
      </c>
      <c r="P630" t="s">
        <v>8324</v>
      </c>
      <c r="Q630" s="8">
        <f t="shared" si="36"/>
        <v>0</v>
      </c>
      <c r="R630" s="20" t="e">
        <f t="shared" si="37"/>
        <v>#DIV/0!</v>
      </c>
      <c r="S630" s="15">
        <f t="shared" si="38"/>
        <v>41803.692789351851</v>
      </c>
      <c r="T630" s="15">
        <f t="shared" si="39"/>
        <v>41833.692789351851</v>
      </c>
    </row>
    <row r="631" spans="1:20" ht="75" x14ac:dyDescent="0.3">
      <c r="A631" s="4">
        <v>629</v>
      </c>
      <c r="B631" s="5" t="s">
        <v>629</v>
      </c>
      <c r="C631" s="5" t="s">
        <v>4738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t="s">
        <v>8271</v>
      </c>
      <c r="O631" t="s">
        <v>8323</v>
      </c>
      <c r="P631" t="s">
        <v>8324</v>
      </c>
      <c r="Q631" s="8">
        <f t="shared" si="36"/>
        <v>1.75E-3</v>
      </c>
      <c r="R631" s="20">
        <f t="shared" si="37"/>
        <v>116.66666666666667</v>
      </c>
      <c r="S631" s="15">
        <f t="shared" si="38"/>
        <v>42474.637824074074</v>
      </c>
      <c r="T631" s="15">
        <f t="shared" si="39"/>
        <v>42504.637824074074</v>
      </c>
    </row>
    <row r="632" spans="1:20" ht="93.75" x14ac:dyDescent="0.3">
      <c r="A632" s="4">
        <v>630</v>
      </c>
      <c r="B632" s="5" t="s">
        <v>630</v>
      </c>
      <c r="C632" s="5" t="s">
        <v>4739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t="s">
        <v>8271</v>
      </c>
      <c r="O632" t="s">
        <v>8323</v>
      </c>
      <c r="P632" t="s">
        <v>8324</v>
      </c>
      <c r="Q632" s="8">
        <f t="shared" si="36"/>
        <v>8.3340278356529708E-4</v>
      </c>
      <c r="R632" s="20">
        <f t="shared" si="37"/>
        <v>10</v>
      </c>
      <c r="S632" s="15">
        <f t="shared" si="38"/>
        <v>42223.619456018518</v>
      </c>
      <c r="T632" s="15">
        <f t="shared" si="39"/>
        <v>42253.215277777781</v>
      </c>
    </row>
    <row r="633" spans="1:20" ht="56.25" x14ac:dyDescent="0.3">
      <c r="A633" s="4">
        <v>631</v>
      </c>
      <c r="B633" s="5" t="s">
        <v>631</v>
      </c>
      <c r="C633" s="5" t="s">
        <v>4740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t="s">
        <v>8271</v>
      </c>
      <c r="O633" t="s">
        <v>8323</v>
      </c>
      <c r="P633" t="s">
        <v>8324</v>
      </c>
      <c r="Q633" s="8">
        <f t="shared" si="36"/>
        <v>1.38E-2</v>
      </c>
      <c r="R633" s="20">
        <f t="shared" si="37"/>
        <v>76.666666666666671</v>
      </c>
      <c r="S633" s="15">
        <f t="shared" si="38"/>
        <v>42489.772326388891</v>
      </c>
      <c r="T633" s="15">
        <f t="shared" si="39"/>
        <v>42518.772326388891</v>
      </c>
    </row>
    <row r="634" spans="1:20" ht="56.25" x14ac:dyDescent="0.3">
      <c r="A634" s="4">
        <v>632</v>
      </c>
      <c r="B634" s="5" t="s">
        <v>632</v>
      </c>
      <c r="C634" s="5" t="s">
        <v>4741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t="s">
        <v>8271</v>
      </c>
      <c r="O634" t="s">
        <v>8323</v>
      </c>
      <c r="P634" t="s">
        <v>8324</v>
      </c>
      <c r="Q634" s="8">
        <f t="shared" si="36"/>
        <v>0</v>
      </c>
      <c r="R634" s="20" t="e">
        <f t="shared" si="37"/>
        <v>#DIV/0!</v>
      </c>
      <c r="S634" s="15">
        <f t="shared" si="38"/>
        <v>42303.659317129626</v>
      </c>
      <c r="T634" s="15">
        <f t="shared" si="39"/>
        <v>42333.700983796298</v>
      </c>
    </row>
    <row r="635" spans="1:20" ht="93.75" x14ac:dyDescent="0.3">
      <c r="A635" s="4">
        <v>633</v>
      </c>
      <c r="B635" s="5" t="s">
        <v>633</v>
      </c>
      <c r="C635" s="5" t="s">
        <v>4742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t="s">
        <v>8271</v>
      </c>
      <c r="O635" t="s">
        <v>8323</v>
      </c>
      <c r="P635" t="s">
        <v>8324</v>
      </c>
      <c r="Q635" s="8">
        <f t="shared" si="36"/>
        <v>0.1245</v>
      </c>
      <c r="R635" s="20">
        <f t="shared" si="37"/>
        <v>49.8</v>
      </c>
      <c r="S635" s="15">
        <f t="shared" si="38"/>
        <v>42507.29932870371</v>
      </c>
      <c r="T635" s="15">
        <f t="shared" si="39"/>
        <v>42538.958333333328</v>
      </c>
    </row>
    <row r="636" spans="1:20" ht="56.25" x14ac:dyDescent="0.3">
      <c r="A636" s="4">
        <v>634</v>
      </c>
      <c r="B636" s="5" t="s">
        <v>634</v>
      </c>
      <c r="C636" s="5" t="s">
        <v>4743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t="s">
        <v>8271</v>
      </c>
      <c r="O636" t="s">
        <v>8323</v>
      </c>
      <c r="P636" t="s">
        <v>8324</v>
      </c>
      <c r="Q636" s="8">
        <f t="shared" si="36"/>
        <v>2.0000000000000001E-4</v>
      </c>
      <c r="R636" s="20">
        <f t="shared" si="37"/>
        <v>1</v>
      </c>
      <c r="S636" s="15">
        <f t="shared" si="38"/>
        <v>42031.928576388891</v>
      </c>
      <c r="T636" s="15">
        <f t="shared" si="39"/>
        <v>42061.928576388891</v>
      </c>
    </row>
    <row r="637" spans="1:20" ht="37.5" x14ac:dyDescent="0.3">
      <c r="A637" s="4">
        <v>635</v>
      </c>
      <c r="B637" s="5" t="s">
        <v>635</v>
      </c>
      <c r="C637" s="5" t="s">
        <v>4744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t="s">
        <v>8271</v>
      </c>
      <c r="O637" t="s">
        <v>8323</v>
      </c>
      <c r="P637" t="s">
        <v>8324</v>
      </c>
      <c r="Q637" s="8">
        <f t="shared" si="36"/>
        <v>8.0000000000000007E-5</v>
      </c>
      <c r="R637" s="20">
        <f t="shared" si="37"/>
        <v>2</v>
      </c>
      <c r="S637" s="15">
        <f t="shared" si="38"/>
        <v>42076.092152777783</v>
      </c>
      <c r="T637" s="15">
        <f t="shared" si="39"/>
        <v>42106.092152777783</v>
      </c>
    </row>
    <row r="638" spans="1:20" ht="56.25" x14ac:dyDescent="0.3">
      <c r="A638" s="4">
        <v>636</v>
      </c>
      <c r="B638" s="5" t="s">
        <v>636</v>
      </c>
      <c r="C638" s="5" t="s">
        <v>4745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t="s">
        <v>8271</v>
      </c>
      <c r="O638" t="s">
        <v>8323</v>
      </c>
      <c r="P638" t="s">
        <v>8324</v>
      </c>
      <c r="Q638" s="8">
        <f t="shared" si="36"/>
        <v>2E-3</v>
      </c>
      <c r="R638" s="20">
        <f t="shared" si="37"/>
        <v>4</v>
      </c>
      <c r="S638" s="15">
        <f t="shared" si="38"/>
        <v>42131.455439814818</v>
      </c>
      <c r="T638" s="15">
        <f t="shared" si="39"/>
        <v>42161.44930555555</v>
      </c>
    </row>
    <row r="639" spans="1:20" ht="75" x14ac:dyDescent="0.3">
      <c r="A639" s="4">
        <v>637</v>
      </c>
      <c r="B639" s="5" t="s">
        <v>637</v>
      </c>
      <c r="C639" s="5" t="s">
        <v>4746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t="s">
        <v>8271</v>
      </c>
      <c r="O639" t="s">
        <v>8323</v>
      </c>
      <c r="P639" t="s">
        <v>8324</v>
      </c>
      <c r="Q639" s="8">
        <f t="shared" si="36"/>
        <v>0</v>
      </c>
      <c r="R639" s="20" t="e">
        <f t="shared" si="37"/>
        <v>#DIV/0!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 s="4">
        <v>638</v>
      </c>
      <c r="B640" s="5" t="s">
        <v>638</v>
      </c>
      <c r="C640" s="5" t="s">
        <v>4747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t="s">
        <v>8271</v>
      </c>
      <c r="O640" t="s">
        <v>8323</v>
      </c>
      <c r="P640" t="s">
        <v>8324</v>
      </c>
      <c r="Q640" s="8">
        <f t="shared" si="36"/>
        <v>9.0000000000000006E-5</v>
      </c>
      <c r="R640" s="20">
        <f t="shared" si="37"/>
        <v>3</v>
      </c>
      <c r="S640" s="15">
        <f t="shared" si="38"/>
        <v>42759.593310185184</v>
      </c>
      <c r="T640" s="15">
        <f t="shared" si="39"/>
        <v>42819.55164351852</v>
      </c>
    </row>
    <row r="641" spans="1:20" ht="56.25" x14ac:dyDescent="0.3">
      <c r="A641" s="4">
        <v>639</v>
      </c>
      <c r="B641" s="5" t="s">
        <v>639</v>
      </c>
      <c r="C641" s="5" t="s">
        <v>4748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t="s">
        <v>8271</v>
      </c>
      <c r="O641" t="s">
        <v>8323</v>
      </c>
      <c r="P641" t="s">
        <v>8324</v>
      </c>
      <c r="Q641" s="8">
        <f t="shared" si="36"/>
        <v>9.9999999999999995E-7</v>
      </c>
      <c r="R641" s="20">
        <f t="shared" si="37"/>
        <v>1</v>
      </c>
      <c r="S641" s="15">
        <f t="shared" si="38"/>
        <v>41865.583275462966</v>
      </c>
      <c r="T641" s="15">
        <f t="shared" si="39"/>
        <v>41925.583275462966</v>
      </c>
    </row>
    <row r="642" spans="1:20" ht="93.75" x14ac:dyDescent="0.3">
      <c r="A642" s="4">
        <v>640</v>
      </c>
      <c r="B642" s="5" t="s">
        <v>640</v>
      </c>
      <c r="C642" s="5" t="s">
        <v>4749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t="s">
        <v>8272</v>
      </c>
      <c r="O642" t="s">
        <v>8323</v>
      </c>
      <c r="P642" t="s">
        <v>8325</v>
      </c>
      <c r="Q642" s="8">
        <f t="shared" ref="Q642:Q705" si="40">E642/D642</f>
        <v>1.4428571428571428</v>
      </c>
      <c r="R642" s="20">
        <f t="shared" ref="R642:R705" si="41">E642/L642</f>
        <v>50.5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75" x14ac:dyDescent="0.3">
      <c r="A643" s="4">
        <v>641</v>
      </c>
      <c r="B643" s="5" t="s">
        <v>641</v>
      </c>
      <c r="C643" s="5" t="s">
        <v>4750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t="s">
        <v>8272</v>
      </c>
      <c r="O643" t="s">
        <v>8323</v>
      </c>
      <c r="P643" t="s">
        <v>8325</v>
      </c>
      <c r="Q643" s="8">
        <f t="shared" si="40"/>
        <v>1.1916249999999999</v>
      </c>
      <c r="R643" s="20">
        <f t="shared" si="41"/>
        <v>151.31746031746033</v>
      </c>
      <c r="S643" s="15">
        <f t="shared" si="42"/>
        <v>42199.57</v>
      </c>
      <c r="T643" s="15">
        <f t="shared" si="43"/>
        <v>42229.57</v>
      </c>
    </row>
    <row r="644" spans="1:20" ht="75" x14ac:dyDescent="0.3">
      <c r="A644" s="4">
        <v>642</v>
      </c>
      <c r="B644" s="5" t="s">
        <v>642</v>
      </c>
      <c r="C644" s="5" t="s">
        <v>4751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t="s">
        <v>8272</v>
      </c>
      <c r="O644" t="s">
        <v>8323</v>
      </c>
      <c r="P644" t="s">
        <v>8325</v>
      </c>
      <c r="Q644" s="8">
        <f t="shared" si="40"/>
        <v>14.604850000000001</v>
      </c>
      <c r="R644" s="20">
        <f t="shared" si="41"/>
        <v>134.3592456301748</v>
      </c>
      <c r="S644" s="15">
        <f t="shared" si="42"/>
        <v>42199.651319444441</v>
      </c>
      <c r="T644" s="15">
        <f t="shared" si="43"/>
        <v>42235.651319444441</v>
      </c>
    </row>
    <row r="645" spans="1:20" ht="75" x14ac:dyDescent="0.3">
      <c r="A645" s="4">
        <v>643</v>
      </c>
      <c r="B645" s="5" t="s">
        <v>643</v>
      </c>
      <c r="C645" s="5" t="s">
        <v>4752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t="s">
        <v>8272</v>
      </c>
      <c r="O645" t="s">
        <v>8323</v>
      </c>
      <c r="P645" t="s">
        <v>8325</v>
      </c>
      <c r="Q645" s="8">
        <f t="shared" si="40"/>
        <v>1.0580799999999999</v>
      </c>
      <c r="R645" s="20">
        <f t="shared" si="41"/>
        <v>174.02631578947367</v>
      </c>
      <c r="S645" s="15">
        <f t="shared" si="42"/>
        <v>42100.642071759255</v>
      </c>
      <c r="T645" s="15">
        <f t="shared" si="43"/>
        <v>42155.642071759255</v>
      </c>
    </row>
    <row r="646" spans="1:20" ht="75" x14ac:dyDescent="0.3">
      <c r="A646" s="4">
        <v>644</v>
      </c>
      <c r="B646" s="5" t="s">
        <v>644</v>
      </c>
      <c r="C646" s="5" t="s">
        <v>4753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t="s">
        <v>8272</v>
      </c>
      <c r="O646" t="s">
        <v>8323</v>
      </c>
      <c r="P646" t="s">
        <v>8325</v>
      </c>
      <c r="Q646" s="8">
        <f t="shared" si="40"/>
        <v>3.0011791999999997</v>
      </c>
      <c r="R646" s="20">
        <f t="shared" si="41"/>
        <v>73.486268364348675</v>
      </c>
      <c r="S646" s="15">
        <f t="shared" si="42"/>
        <v>41898.665960648148</v>
      </c>
      <c r="T646" s="15">
        <f t="shared" si="43"/>
        <v>41941.041666666664</v>
      </c>
    </row>
    <row r="647" spans="1:20" ht="56.25" x14ac:dyDescent="0.3">
      <c r="A647" s="4">
        <v>645</v>
      </c>
      <c r="B647" s="5" t="s">
        <v>645</v>
      </c>
      <c r="C647" s="5" t="s">
        <v>4754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t="s">
        <v>8272</v>
      </c>
      <c r="O647" t="s">
        <v>8323</v>
      </c>
      <c r="P647" t="s">
        <v>8325</v>
      </c>
      <c r="Q647" s="8">
        <f t="shared" si="40"/>
        <v>2.7869999999999999</v>
      </c>
      <c r="R647" s="20">
        <f t="shared" si="41"/>
        <v>23.518987341772153</v>
      </c>
      <c r="S647" s="15">
        <f t="shared" si="42"/>
        <v>42564.026319444441</v>
      </c>
      <c r="T647" s="15">
        <f t="shared" si="43"/>
        <v>42594.026319444441</v>
      </c>
    </row>
    <row r="648" spans="1:20" ht="93.75" x14ac:dyDescent="0.3">
      <c r="A648" s="4">
        <v>646</v>
      </c>
      <c r="B648" s="5" t="s">
        <v>646</v>
      </c>
      <c r="C648" s="5" t="s">
        <v>4755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t="s">
        <v>8272</v>
      </c>
      <c r="O648" t="s">
        <v>8323</v>
      </c>
      <c r="P648" t="s">
        <v>8325</v>
      </c>
      <c r="Q648" s="8">
        <f t="shared" si="40"/>
        <v>1.3187625000000001</v>
      </c>
      <c r="R648" s="20">
        <f t="shared" si="41"/>
        <v>39.074444444444445</v>
      </c>
      <c r="S648" s="15">
        <f t="shared" si="42"/>
        <v>41832.852627314816</v>
      </c>
      <c r="T648" s="15">
        <f t="shared" si="43"/>
        <v>41862.852627314816</v>
      </c>
    </row>
    <row r="649" spans="1:20" ht="93.75" x14ac:dyDescent="0.3">
      <c r="A649" s="4">
        <v>647</v>
      </c>
      <c r="B649" s="5" t="s">
        <v>647</v>
      </c>
      <c r="C649" s="5" t="s">
        <v>4756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t="s">
        <v>8272</v>
      </c>
      <c r="O649" t="s">
        <v>8323</v>
      </c>
      <c r="P649" t="s">
        <v>8325</v>
      </c>
      <c r="Q649" s="8">
        <f t="shared" si="40"/>
        <v>1.0705</v>
      </c>
      <c r="R649" s="20">
        <f t="shared" si="41"/>
        <v>125.94117647058823</v>
      </c>
      <c r="S649" s="15">
        <f t="shared" si="42"/>
        <v>42416.767928240741</v>
      </c>
      <c r="T649" s="15">
        <f t="shared" si="43"/>
        <v>42446.726261574076</v>
      </c>
    </row>
    <row r="650" spans="1:20" ht="37.5" x14ac:dyDescent="0.3">
      <c r="A650" s="4">
        <v>648</v>
      </c>
      <c r="B650" s="5" t="s">
        <v>648</v>
      </c>
      <c r="C650" s="5" t="s">
        <v>4757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t="s">
        <v>8272</v>
      </c>
      <c r="O650" t="s">
        <v>8323</v>
      </c>
      <c r="P650" t="s">
        <v>8325</v>
      </c>
      <c r="Q650" s="8">
        <f t="shared" si="40"/>
        <v>1.2682285714285715</v>
      </c>
      <c r="R650" s="20">
        <f t="shared" si="41"/>
        <v>1644</v>
      </c>
      <c r="S650" s="15">
        <f t="shared" si="42"/>
        <v>41891.693379629629</v>
      </c>
      <c r="T650" s="15">
        <f t="shared" si="43"/>
        <v>41926.693379629629</v>
      </c>
    </row>
    <row r="651" spans="1:20" ht="93.75" x14ac:dyDescent="0.3">
      <c r="A651" s="4">
        <v>649</v>
      </c>
      <c r="B651" s="5" t="s">
        <v>649</v>
      </c>
      <c r="C651" s="5" t="s">
        <v>4758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t="s">
        <v>8272</v>
      </c>
      <c r="O651" t="s">
        <v>8323</v>
      </c>
      <c r="P651" t="s">
        <v>8325</v>
      </c>
      <c r="Q651" s="8">
        <f t="shared" si="40"/>
        <v>1.3996</v>
      </c>
      <c r="R651" s="20">
        <f t="shared" si="41"/>
        <v>42.670731707317074</v>
      </c>
      <c r="S651" s="15">
        <f t="shared" si="42"/>
        <v>41877.912187499998</v>
      </c>
      <c r="T651" s="15">
        <f t="shared" si="43"/>
        <v>41898.912187499998</v>
      </c>
    </row>
    <row r="652" spans="1:20" ht="75" x14ac:dyDescent="0.3">
      <c r="A652" s="4">
        <v>650</v>
      </c>
      <c r="B652" s="5" t="s">
        <v>650</v>
      </c>
      <c r="C652" s="5" t="s">
        <v>4759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t="s">
        <v>8272</v>
      </c>
      <c r="O652" t="s">
        <v>8323</v>
      </c>
      <c r="P652" t="s">
        <v>8325</v>
      </c>
      <c r="Q652" s="8">
        <f t="shared" si="40"/>
        <v>1.1240000000000001</v>
      </c>
      <c r="R652" s="20">
        <f t="shared" si="41"/>
        <v>35.125</v>
      </c>
      <c r="S652" s="15">
        <f t="shared" si="42"/>
        <v>41932.036851851852</v>
      </c>
      <c r="T652" s="15">
        <f t="shared" si="43"/>
        <v>41992.078518518523</v>
      </c>
    </row>
    <row r="653" spans="1:20" ht="75" x14ac:dyDescent="0.3">
      <c r="A653" s="4">
        <v>651</v>
      </c>
      <c r="B653" s="5" t="s">
        <v>651</v>
      </c>
      <c r="C653" s="5" t="s">
        <v>4760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t="s">
        <v>8272</v>
      </c>
      <c r="O653" t="s">
        <v>8323</v>
      </c>
      <c r="P653" t="s">
        <v>8325</v>
      </c>
      <c r="Q653" s="8">
        <f t="shared" si="40"/>
        <v>1.00528</v>
      </c>
      <c r="R653" s="20">
        <f t="shared" si="41"/>
        <v>239.35238095238094</v>
      </c>
      <c r="S653" s="15">
        <f t="shared" si="42"/>
        <v>41956.017488425925</v>
      </c>
      <c r="T653" s="15">
        <f t="shared" si="43"/>
        <v>41986.017488425925</v>
      </c>
    </row>
    <row r="654" spans="1:20" ht="93.75" x14ac:dyDescent="0.3">
      <c r="A654" s="4">
        <v>652</v>
      </c>
      <c r="B654" s="5" t="s">
        <v>652</v>
      </c>
      <c r="C654" s="5" t="s">
        <v>4761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t="s">
        <v>8272</v>
      </c>
      <c r="O654" t="s">
        <v>8323</v>
      </c>
      <c r="P654" t="s">
        <v>8325</v>
      </c>
      <c r="Q654" s="8">
        <f t="shared" si="40"/>
        <v>1.0046666666666666</v>
      </c>
      <c r="R654" s="20">
        <f t="shared" si="41"/>
        <v>107.64285714285714</v>
      </c>
      <c r="S654" s="15">
        <f t="shared" si="42"/>
        <v>42675.690393518518</v>
      </c>
      <c r="T654" s="15">
        <f t="shared" si="43"/>
        <v>42705.732060185182</v>
      </c>
    </row>
    <row r="655" spans="1:20" ht="93.75" x14ac:dyDescent="0.3">
      <c r="A655" s="4">
        <v>653</v>
      </c>
      <c r="B655" s="5" t="s">
        <v>653</v>
      </c>
      <c r="C655" s="5" t="s">
        <v>4762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t="s">
        <v>8272</v>
      </c>
      <c r="O655" t="s">
        <v>8323</v>
      </c>
      <c r="P655" t="s">
        <v>8325</v>
      </c>
      <c r="Q655" s="8">
        <f t="shared" si="40"/>
        <v>1.4144600000000001</v>
      </c>
      <c r="R655" s="20">
        <f t="shared" si="41"/>
        <v>95.830623306233065</v>
      </c>
      <c r="S655" s="15">
        <f t="shared" si="42"/>
        <v>42199.618518518517</v>
      </c>
      <c r="T655" s="15">
        <f t="shared" si="43"/>
        <v>42236.618518518517</v>
      </c>
    </row>
    <row r="656" spans="1:20" ht="75" x14ac:dyDescent="0.3">
      <c r="A656" s="4">
        <v>654</v>
      </c>
      <c r="B656" s="5" t="s">
        <v>654</v>
      </c>
      <c r="C656" s="5" t="s">
        <v>4763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t="s">
        <v>8272</v>
      </c>
      <c r="O656" t="s">
        <v>8323</v>
      </c>
      <c r="P656" t="s">
        <v>8325</v>
      </c>
      <c r="Q656" s="8">
        <f t="shared" si="40"/>
        <v>2.6729166666666666</v>
      </c>
      <c r="R656" s="20">
        <f t="shared" si="41"/>
        <v>31.663376110562684</v>
      </c>
      <c r="S656" s="15">
        <f t="shared" si="42"/>
        <v>42163.957326388889</v>
      </c>
      <c r="T656" s="15">
        <f t="shared" si="43"/>
        <v>42193.957326388889</v>
      </c>
    </row>
    <row r="657" spans="1:20" ht="75" x14ac:dyDescent="0.3">
      <c r="A657" s="4">
        <v>655</v>
      </c>
      <c r="B657" s="5" t="s">
        <v>655</v>
      </c>
      <c r="C657" s="5" t="s">
        <v>4764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t="s">
        <v>8272</v>
      </c>
      <c r="O657" t="s">
        <v>8323</v>
      </c>
      <c r="P657" t="s">
        <v>8325</v>
      </c>
      <c r="Q657" s="8">
        <f t="shared" si="40"/>
        <v>1.4688749999999999</v>
      </c>
      <c r="R657" s="20">
        <f t="shared" si="41"/>
        <v>42.886861313868614</v>
      </c>
      <c r="S657" s="15">
        <f t="shared" si="42"/>
        <v>42045.957314814819</v>
      </c>
      <c r="T657" s="15">
        <f t="shared" si="43"/>
        <v>42075.915648148148</v>
      </c>
    </row>
    <row r="658" spans="1:20" ht="93.75" x14ac:dyDescent="0.3">
      <c r="A658" s="4">
        <v>656</v>
      </c>
      <c r="B658" s="5" t="s">
        <v>656</v>
      </c>
      <c r="C658" s="5" t="s">
        <v>4765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t="s">
        <v>8272</v>
      </c>
      <c r="O658" t="s">
        <v>8323</v>
      </c>
      <c r="P658" t="s">
        <v>8325</v>
      </c>
      <c r="Q658" s="8">
        <f t="shared" si="40"/>
        <v>2.1356000000000002</v>
      </c>
      <c r="R658" s="20">
        <f t="shared" si="41"/>
        <v>122.73563218390805</v>
      </c>
      <c r="S658" s="15">
        <f t="shared" si="42"/>
        <v>42417.804618055554</v>
      </c>
      <c r="T658" s="15">
        <f t="shared" si="43"/>
        <v>42477.762951388882</v>
      </c>
    </row>
    <row r="659" spans="1:20" ht="93.75" x14ac:dyDescent="0.3">
      <c r="A659" s="4">
        <v>657</v>
      </c>
      <c r="B659" s="5" t="s">
        <v>657</v>
      </c>
      <c r="C659" s="5" t="s">
        <v>4766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t="s">
        <v>8272</v>
      </c>
      <c r="O659" t="s">
        <v>8323</v>
      </c>
      <c r="P659" t="s">
        <v>8325</v>
      </c>
      <c r="Q659" s="8">
        <f t="shared" si="40"/>
        <v>1.2569999999999999</v>
      </c>
      <c r="R659" s="20">
        <f t="shared" si="41"/>
        <v>190.45454545454547</v>
      </c>
      <c r="S659" s="15">
        <f t="shared" si="42"/>
        <v>42331.84574074074</v>
      </c>
      <c r="T659" s="15">
        <f t="shared" si="43"/>
        <v>42361.84574074074</v>
      </c>
    </row>
    <row r="660" spans="1:20" ht="93.75" x14ac:dyDescent="0.3">
      <c r="A660" s="4">
        <v>658</v>
      </c>
      <c r="B660" s="5" t="s">
        <v>658</v>
      </c>
      <c r="C660" s="5" t="s">
        <v>4767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t="s">
        <v>8272</v>
      </c>
      <c r="O660" t="s">
        <v>8323</v>
      </c>
      <c r="P660" t="s">
        <v>8325</v>
      </c>
      <c r="Q660" s="8">
        <f t="shared" si="40"/>
        <v>1.0446206037108834</v>
      </c>
      <c r="R660" s="20">
        <f t="shared" si="41"/>
        <v>109.33695652173913</v>
      </c>
      <c r="S660" s="15">
        <f t="shared" si="42"/>
        <v>42179.160752314812</v>
      </c>
      <c r="T660" s="15">
        <f t="shared" si="43"/>
        <v>42211.75</v>
      </c>
    </row>
    <row r="661" spans="1:20" ht="37.5" x14ac:dyDescent="0.3">
      <c r="A661" s="4">
        <v>659</v>
      </c>
      <c r="B661" s="5" t="s">
        <v>659</v>
      </c>
      <c r="C661" s="5" t="s">
        <v>4768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t="s">
        <v>8272</v>
      </c>
      <c r="O661" t="s">
        <v>8323</v>
      </c>
      <c r="P661" t="s">
        <v>8325</v>
      </c>
      <c r="Q661" s="8">
        <f t="shared" si="40"/>
        <v>1.0056666666666667</v>
      </c>
      <c r="R661" s="20">
        <f t="shared" si="41"/>
        <v>143.66666666666666</v>
      </c>
      <c r="S661" s="15">
        <f t="shared" si="42"/>
        <v>42209.593692129631</v>
      </c>
      <c r="T661" s="15">
        <f t="shared" si="43"/>
        <v>42239.593692129631</v>
      </c>
    </row>
    <row r="662" spans="1:20" ht="93.75" x14ac:dyDescent="0.3">
      <c r="A662" s="4">
        <v>660</v>
      </c>
      <c r="B662" s="5" t="s">
        <v>660</v>
      </c>
      <c r="C662" s="5" t="s">
        <v>4769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t="s">
        <v>8272</v>
      </c>
      <c r="O662" t="s">
        <v>8323</v>
      </c>
      <c r="P662" t="s">
        <v>8325</v>
      </c>
      <c r="Q662" s="8">
        <f t="shared" si="40"/>
        <v>3.058E-2</v>
      </c>
      <c r="R662" s="20">
        <f t="shared" si="41"/>
        <v>84.944444444444443</v>
      </c>
      <c r="S662" s="15">
        <f t="shared" si="42"/>
        <v>41922.741655092592</v>
      </c>
      <c r="T662" s="15">
        <f t="shared" si="43"/>
        <v>41952.783321759263</v>
      </c>
    </row>
    <row r="663" spans="1:20" ht="75" x14ac:dyDescent="0.3">
      <c r="A663" s="4">
        <v>661</v>
      </c>
      <c r="B663" s="5" t="s">
        <v>661</v>
      </c>
      <c r="C663" s="5" t="s">
        <v>4770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t="s">
        <v>8272</v>
      </c>
      <c r="O663" t="s">
        <v>8323</v>
      </c>
      <c r="P663" t="s">
        <v>8325</v>
      </c>
      <c r="Q663" s="8">
        <f t="shared" si="40"/>
        <v>9.4999999999999998E-3</v>
      </c>
      <c r="R663" s="20">
        <f t="shared" si="41"/>
        <v>10.555555555555555</v>
      </c>
      <c r="S663" s="15">
        <f t="shared" si="42"/>
        <v>42636.645358796297</v>
      </c>
      <c r="T663" s="15">
        <f t="shared" si="43"/>
        <v>42666.645358796297</v>
      </c>
    </row>
    <row r="664" spans="1:20" ht="75" x14ac:dyDescent="0.3">
      <c r="A664" s="4">
        <v>662</v>
      </c>
      <c r="B664" s="5" t="s">
        <v>662</v>
      </c>
      <c r="C664" s="5" t="s">
        <v>4771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t="s">
        <v>8272</v>
      </c>
      <c r="O664" t="s">
        <v>8323</v>
      </c>
      <c r="P664" t="s">
        <v>8325</v>
      </c>
      <c r="Q664" s="8">
        <f t="shared" si="40"/>
        <v>4.0000000000000001E-3</v>
      </c>
      <c r="R664" s="20">
        <f t="shared" si="41"/>
        <v>39</v>
      </c>
      <c r="S664" s="15">
        <f t="shared" si="42"/>
        <v>41990.438043981485</v>
      </c>
      <c r="T664" s="15">
        <f t="shared" si="43"/>
        <v>42020.438043981485</v>
      </c>
    </row>
    <row r="665" spans="1:20" ht="93.75" x14ac:dyDescent="0.3">
      <c r="A665" s="4">
        <v>663</v>
      </c>
      <c r="B665" s="5" t="s">
        <v>663</v>
      </c>
      <c r="C665" s="5" t="s">
        <v>4772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t="s">
        <v>8272</v>
      </c>
      <c r="O665" t="s">
        <v>8323</v>
      </c>
      <c r="P665" t="s">
        <v>8325</v>
      </c>
      <c r="Q665" s="8">
        <f t="shared" si="40"/>
        <v>3.5000000000000001E-3</v>
      </c>
      <c r="R665" s="20">
        <f t="shared" si="41"/>
        <v>100</v>
      </c>
      <c r="S665" s="15">
        <f t="shared" si="42"/>
        <v>42173.843240740738</v>
      </c>
      <c r="T665" s="15">
        <f t="shared" si="43"/>
        <v>42203.843240740738</v>
      </c>
    </row>
    <row r="666" spans="1:20" ht="93.75" x14ac:dyDescent="0.3">
      <c r="A666" s="4">
        <v>664</v>
      </c>
      <c r="B666" s="5" t="s">
        <v>664</v>
      </c>
      <c r="C666" s="5" t="s">
        <v>4773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t="s">
        <v>8272</v>
      </c>
      <c r="O666" t="s">
        <v>8323</v>
      </c>
      <c r="P666" t="s">
        <v>8325</v>
      </c>
      <c r="Q666" s="8">
        <f t="shared" si="40"/>
        <v>7.5333333333333335E-2</v>
      </c>
      <c r="R666" s="20">
        <f t="shared" si="41"/>
        <v>31.172413793103448</v>
      </c>
      <c r="S666" s="15">
        <f t="shared" si="42"/>
        <v>42077.666377314818</v>
      </c>
      <c r="T666" s="15">
        <f t="shared" si="43"/>
        <v>42107.666377314818</v>
      </c>
    </row>
    <row r="667" spans="1:20" ht="93.75" x14ac:dyDescent="0.3">
      <c r="A667" s="4">
        <v>665</v>
      </c>
      <c r="B667" s="5" t="s">
        <v>665</v>
      </c>
      <c r="C667" s="5" t="s">
        <v>4774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t="s">
        <v>8272</v>
      </c>
      <c r="O667" t="s">
        <v>8323</v>
      </c>
      <c r="P667" t="s">
        <v>8325</v>
      </c>
      <c r="Q667" s="8">
        <f t="shared" si="40"/>
        <v>0.18640000000000001</v>
      </c>
      <c r="R667" s="20">
        <f t="shared" si="41"/>
        <v>155.33333333333334</v>
      </c>
      <c r="S667" s="15">
        <f t="shared" si="42"/>
        <v>42688.711354166662</v>
      </c>
      <c r="T667" s="15">
        <f t="shared" si="43"/>
        <v>42748.711354166662</v>
      </c>
    </row>
    <row r="668" spans="1:20" ht="75" x14ac:dyDescent="0.3">
      <c r="A668" s="4">
        <v>666</v>
      </c>
      <c r="B668" s="5" t="s">
        <v>666</v>
      </c>
      <c r="C668" s="5" t="s">
        <v>4775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t="s">
        <v>8272</v>
      </c>
      <c r="O668" t="s">
        <v>8323</v>
      </c>
      <c r="P668" t="s">
        <v>8325</v>
      </c>
      <c r="Q668" s="8">
        <f t="shared" si="40"/>
        <v>4.0000000000000003E-5</v>
      </c>
      <c r="R668" s="20">
        <f t="shared" si="41"/>
        <v>2</v>
      </c>
      <c r="S668" s="15">
        <f t="shared" si="42"/>
        <v>41838.832152777781</v>
      </c>
      <c r="T668" s="15">
        <f t="shared" si="43"/>
        <v>41868.832152777781</v>
      </c>
    </row>
    <row r="669" spans="1:20" ht="75" x14ac:dyDescent="0.3">
      <c r="A669" s="4">
        <v>667</v>
      </c>
      <c r="B669" s="5" t="s">
        <v>667</v>
      </c>
      <c r="C669" s="5" t="s">
        <v>4776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t="s">
        <v>8272</v>
      </c>
      <c r="O669" t="s">
        <v>8323</v>
      </c>
      <c r="P669" t="s">
        <v>8325</v>
      </c>
      <c r="Q669" s="8">
        <f t="shared" si="40"/>
        <v>0.1002</v>
      </c>
      <c r="R669" s="20">
        <f t="shared" si="41"/>
        <v>178.92857142857142</v>
      </c>
      <c r="S669" s="15">
        <f t="shared" si="42"/>
        <v>42632.373414351852</v>
      </c>
      <c r="T669" s="15">
        <f t="shared" si="43"/>
        <v>42672.373414351852</v>
      </c>
    </row>
    <row r="670" spans="1:20" ht="75" x14ac:dyDescent="0.3">
      <c r="A670" s="4">
        <v>668</v>
      </c>
      <c r="B670" s="5" t="s">
        <v>668</v>
      </c>
      <c r="C670" s="5" t="s">
        <v>4777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t="s">
        <v>8272</v>
      </c>
      <c r="O670" t="s">
        <v>8323</v>
      </c>
      <c r="P670" t="s">
        <v>8325</v>
      </c>
      <c r="Q670" s="8">
        <f t="shared" si="40"/>
        <v>4.5600000000000002E-2</v>
      </c>
      <c r="R670" s="20">
        <f t="shared" si="41"/>
        <v>27.36</v>
      </c>
      <c r="S670" s="15">
        <f t="shared" si="42"/>
        <v>42090.831273148149</v>
      </c>
      <c r="T670" s="15">
        <f t="shared" si="43"/>
        <v>42135.831273148149</v>
      </c>
    </row>
    <row r="671" spans="1:20" ht="75" x14ac:dyDescent="0.3">
      <c r="A671" s="4">
        <v>669</v>
      </c>
      <c r="B671" s="5" t="s">
        <v>669</v>
      </c>
      <c r="C671" s="5" t="s">
        <v>4778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t="s">
        <v>8272</v>
      </c>
      <c r="O671" t="s">
        <v>8323</v>
      </c>
      <c r="P671" t="s">
        <v>8325</v>
      </c>
      <c r="Q671" s="8">
        <f t="shared" si="40"/>
        <v>0.21507499999999999</v>
      </c>
      <c r="R671" s="20">
        <f t="shared" si="41"/>
        <v>1536.25</v>
      </c>
      <c r="S671" s="15">
        <f t="shared" si="42"/>
        <v>42527.625671296293</v>
      </c>
      <c r="T671" s="15">
        <f t="shared" si="43"/>
        <v>42557.625671296293</v>
      </c>
    </row>
    <row r="672" spans="1:20" ht="93.75" x14ac:dyDescent="0.3">
      <c r="A672" s="4">
        <v>670</v>
      </c>
      <c r="B672" s="5" t="s">
        <v>670</v>
      </c>
      <c r="C672" s="5" t="s">
        <v>4779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t="s">
        <v>8272</v>
      </c>
      <c r="O672" t="s">
        <v>8323</v>
      </c>
      <c r="P672" t="s">
        <v>8325</v>
      </c>
      <c r="Q672" s="8">
        <f t="shared" si="40"/>
        <v>0.29276666666666668</v>
      </c>
      <c r="R672" s="20">
        <f t="shared" si="41"/>
        <v>84.99677419354839</v>
      </c>
      <c r="S672" s="15">
        <f t="shared" si="42"/>
        <v>42506.709722222222</v>
      </c>
      <c r="T672" s="15">
        <f t="shared" si="43"/>
        <v>42540.340277777781</v>
      </c>
    </row>
    <row r="673" spans="1:20" ht="75" x14ac:dyDescent="0.3">
      <c r="A673" s="4">
        <v>671</v>
      </c>
      <c r="B673" s="5" t="s">
        <v>671</v>
      </c>
      <c r="C673" s="5" t="s">
        <v>4780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t="s">
        <v>8272</v>
      </c>
      <c r="O673" t="s">
        <v>8323</v>
      </c>
      <c r="P673" t="s">
        <v>8325</v>
      </c>
      <c r="Q673" s="8">
        <f t="shared" si="40"/>
        <v>0.39426666666666665</v>
      </c>
      <c r="R673" s="20">
        <f t="shared" si="41"/>
        <v>788.5333333333333</v>
      </c>
      <c r="S673" s="15">
        <f t="shared" si="42"/>
        <v>41984.692731481482</v>
      </c>
      <c r="T673" s="15">
        <f t="shared" si="43"/>
        <v>42018.166666666672</v>
      </c>
    </row>
    <row r="674" spans="1:20" ht="93.75" x14ac:dyDescent="0.3">
      <c r="A674" s="4">
        <v>672</v>
      </c>
      <c r="B674" s="5" t="s">
        <v>672</v>
      </c>
      <c r="C674" s="5" t="s">
        <v>4781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t="s">
        <v>8272</v>
      </c>
      <c r="O674" t="s">
        <v>8323</v>
      </c>
      <c r="P674" t="s">
        <v>8325</v>
      </c>
      <c r="Q674" s="8">
        <f t="shared" si="40"/>
        <v>0.21628</v>
      </c>
      <c r="R674" s="20">
        <f t="shared" si="41"/>
        <v>50.29767441860465</v>
      </c>
      <c r="S674" s="15">
        <f t="shared" si="42"/>
        <v>41974.219490740739</v>
      </c>
      <c r="T674" s="15">
        <f t="shared" si="43"/>
        <v>42005.207638888889</v>
      </c>
    </row>
    <row r="675" spans="1:20" ht="93.75" x14ac:dyDescent="0.3">
      <c r="A675" s="4">
        <v>673</v>
      </c>
      <c r="B675" s="5" t="s">
        <v>673</v>
      </c>
      <c r="C675" s="5" t="s">
        <v>4782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t="s">
        <v>8272</v>
      </c>
      <c r="O675" t="s">
        <v>8323</v>
      </c>
      <c r="P675" t="s">
        <v>8325</v>
      </c>
      <c r="Q675" s="8">
        <f t="shared" si="40"/>
        <v>2.0500000000000002E-3</v>
      </c>
      <c r="R675" s="20">
        <f t="shared" si="41"/>
        <v>68.333333333333329</v>
      </c>
      <c r="S675" s="15">
        <f t="shared" si="42"/>
        <v>41838.840474537035</v>
      </c>
      <c r="T675" s="15">
        <f t="shared" si="43"/>
        <v>41883.840474537035</v>
      </c>
    </row>
    <row r="676" spans="1:20" ht="56.25" x14ac:dyDescent="0.3">
      <c r="A676" s="4">
        <v>674</v>
      </c>
      <c r="B676" s="5" t="s">
        <v>674</v>
      </c>
      <c r="C676" s="5" t="s">
        <v>4783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t="s">
        <v>8272</v>
      </c>
      <c r="O676" t="s">
        <v>8323</v>
      </c>
      <c r="P676" t="s">
        <v>8325</v>
      </c>
      <c r="Q676" s="8">
        <f t="shared" si="40"/>
        <v>2.9999999999999997E-4</v>
      </c>
      <c r="R676" s="20">
        <f t="shared" si="41"/>
        <v>7.5</v>
      </c>
      <c r="S676" s="15">
        <f t="shared" si="42"/>
        <v>41803.116053240738</v>
      </c>
      <c r="T676" s="15">
        <f t="shared" si="43"/>
        <v>41863.116053240738</v>
      </c>
    </row>
    <row r="677" spans="1:20" ht="93.75" x14ac:dyDescent="0.3">
      <c r="A677" s="4">
        <v>675</v>
      </c>
      <c r="B677" s="5" t="s">
        <v>675</v>
      </c>
      <c r="C677" s="5" t="s">
        <v>4784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t="s">
        <v>8272</v>
      </c>
      <c r="O677" t="s">
        <v>8323</v>
      </c>
      <c r="P677" t="s">
        <v>8325</v>
      </c>
      <c r="Q677" s="8">
        <f t="shared" si="40"/>
        <v>0.14849999999999999</v>
      </c>
      <c r="R677" s="20">
        <f t="shared" si="41"/>
        <v>34.269230769230766</v>
      </c>
      <c r="S677" s="15">
        <f t="shared" si="42"/>
        <v>41975.930601851855</v>
      </c>
      <c r="T677" s="15">
        <f t="shared" si="43"/>
        <v>42005.290972222225</v>
      </c>
    </row>
    <row r="678" spans="1:20" ht="75" x14ac:dyDescent="0.3">
      <c r="A678" s="4">
        <v>676</v>
      </c>
      <c r="B678" s="5" t="s">
        <v>676</v>
      </c>
      <c r="C678" s="5" t="s">
        <v>4785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t="s">
        <v>8272</v>
      </c>
      <c r="O678" t="s">
        <v>8323</v>
      </c>
      <c r="P678" t="s">
        <v>8325</v>
      </c>
      <c r="Q678" s="8">
        <f t="shared" si="40"/>
        <v>1.4710000000000001E-2</v>
      </c>
      <c r="R678" s="20">
        <f t="shared" si="41"/>
        <v>61.291666666666664</v>
      </c>
      <c r="S678" s="15">
        <f t="shared" si="42"/>
        <v>42012.768298611118</v>
      </c>
      <c r="T678" s="15">
        <f t="shared" si="43"/>
        <v>42042.768298611118</v>
      </c>
    </row>
    <row r="679" spans="1:20" ht="93.75" x14ac:dyDescent="0.3">
      <c r="A679" s="4">
        <v>677</v>
      </c>
      <c r="B679" s="5" t="s">
        <v>677</v>
      </c>
      <c r="C679" s="5" t="s">
        <v>4786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t="s">
        <v>8272</v>
      </c>
      <c r="O679" t="s">
        <v>8323</v>
      </c>
      <c r="P679" t="s">
        <v>8325</v>
      </c>
      <c r="Q679" s="8">
        <f t="shared" si="40"/>
        <v>0.25584000000000001</v>
      </c>
      <c r="R679" s="20">
        <f t="shared" si="41"/>
        <v>133.25</v>
      </c>
      <c r="S679" s="15">
        <f t="shared" si="42"/>
        <v>42504.403877314813</v>
      </c>
      <c r="T679" s="15">
        <f t="shared" si="43"/>
        <v>42549.403877314813</v>
      </c>
    </row>
    <row r="680" spans="1:20" ht="93.75" x14ac:dyDescent="0.3">
      <c r="A680" s="4">
        <v>678</v>
      </c>
      <c r="B680" s="5" t="s">
        <v>678</v>
      </c>
      <c r="C680" s="5" t="s">
        <v>4787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t="s">
        <v>8272</v>
      </c>
      <c r="O680" t="s">
        <v>8323</v>
      </c>
      <c r="P680" t="s">
        <v>8325</v>
      </c>
      <c r="Q680" s="8">
        <f t="shared" si="40"/>
        <v>3.8206896551724136E-2</v>
      </c>
      <c r="R680" s="20">
        <f t="shared" si="41"/>
        <v>65.17647058823529</v>
      </c>
      <c r="S680" s="15">
        <f t="shared" si="42"/>
        <v>42481.376597222217</v>
      </c>
      <c r="T680" s="15">
        <f t="shared" si="43"/>
        <v>42511.376597222217</v>
      </c>
    </row>
    <row r="681" spans="1:20" ht="93.75" x14ac:dyDescent="0.3">
      <c r="A681" s="4">
        <v>679</v>
      </c>
      <c r="B681" s="5" t="s">
        <v>679</v>
      </c>
      <c r="C681" s="5" t="s">
        <v>4788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t="s">
        <v>8272</v>
      </c>
      <c r="O681" t="s">
        <v>8323</v>
      </c>
      <c r="P681" t="s">
        <v>8325</v>
      </c>
      <c r="Q681" s="8">
        <f t="shared" si="40"/>
        <v>0.15485964912280703</v>
      </c>
      <c r="R681" s="20">
        <f t="shared" si="41"/>
        <v>93.90425531914893</v>
      </c>
      <c r="S681" s="15">
        <f t="shared" si="42"/>
        <v>42556.695706018523</v>
      </c>
      <c r="T681" s="15">
        <f t="shared" si="43"/>
        <v>42616.695706018523</v>
      </c>
    </row>
    <row r="682" spans="1:20" ht="93.75" x14ac:dyDescent="0.3">
      <c r="A682" s="4">
        <v>680</v>
      </c>
      <c r="B682" s="5" t="s">
        <v>680</v>
      </c>
      <c r="C682" s="5" t="s">
        <v>4789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t="s">
        <v>8272</v>
      </c>
      <c r="O682" t="s">
        <v>8323</v>
      </c>
      <c r="P682" t="s">
        <v>8325</v>
      </c>
      <c r="Q682" s="8">
        <f t="shared" si="40"/>
        <v>0.25912000000000002</v>
      </c>
      <c r="R682" s="20">
        <f t="shared" si="41"/>
        <v>150.65116279069767</v>
      </c>
      <c r="S682" s="15">
        <f t="shared" si="42"/>
        <v>41864.501516203702</v>
      </c>
      <c r="T682" s="15">
        <f t="shared" si="43"/>
        <v>41899.501516203702</v>
      </c>
    </row>
    <row r="683" spans="1:20" ht="93.75" x14ac:dyDescent="0.3">
      <c r="A683" s="4">
        <v>681</v>
      </c>
      <c r="B683" s="5" t="s">
        <v>681</v>
      </c>
      <c r="C683" s="5" t="s">
        <v>4790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t="s">
        <v>8272</v>
      </c>
      <c r="O683" t="s">
        <v>8323</v>
      </c>
      <c r="P683" t="s">
        <v>8325</v>
      </c>
      <c r="Q683" s="8">
        <f t="shared" si="40"/>
        <v>4.0000000000000002E-4</v>
      </c>
      <c r="R683" s="20">
        <f t="shared" si="41"/>
        <v>1</v>
      </c>
      <c r="S683" s="15">
        <f t="shared" si="42"/>
        <v>42639.805601851855</v>
      </c>
      <c r="T683" s="15">
        <f t="shared" si="43"/>
        <v>42669.805601851855</v>
      </c>
    </row>
    <row r="684" spans="1:20" ht="75" x14ac:dyDescent="0.3">
      <c r="A684" s="4">
        <v>682</v>
      </c>
      <c r="B684" s="5" t="s">
        <v>682</v>
      </c>
      <c r="C684" s="5" t="s">
        <v>4791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t="s">
        <v>8272</v>
      </c>
      <c r="O684" t="s">
        <v>8323</v>
      </c>
      <c r="P684" t="s">
        <v>8325</v>
      </c>
      <c r="Q684" s="8">
        <f t="shared" si="40"/>
        <v>1.06E-3</v>
      </c>
      <c r="R684" s="20">
        <f t="shared" si="41"/>
        <v>13.25</v>
      </c>
      <c r="S684" s="15">
        <f t="shared" si="42"/>
        <v>42778.765300925923</v>
      </c>
      <c r="T684" s="15">
        <f t="shared" si="43"/>
        <v>42808.723634259266</v>
      </c>
    </row>
    <row r="685" spans="1:20" ht="93.75" x14ac:dyDescent="0.3">
      <c r="A685" s="4">
        <v>683</v>
      </c>
      <c r="B685" s="5" t="s">
        <v>683</v>
      </c>
      <c r="C685" s="5" t="s">
        <v>4792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t="s">
        <v>8272</v>
      </c>
      <c r="O685" t="s">
        <v>8323</v>
      </c>
      <c r="P685" t="s">
        <v>8325</v>
      </c>
      <c r="Q685" s="8">
        <f t="shared" si="40"/>
        <v>8.5142857142857138E-3</v>
      </c>
      <c r="R685" s="20">
        <f t="shared" si="41"/>
        <v>99.333333333333329</v>
      </c>
      <c r="S685" s="15">
        <f t="shared" si="42"/>
        <v>42634.900046296301</v>
      </c>
      <c r="T685" s="15">
        <f t="shared" si="43"/>
        <v>42674.900046296301</v>
      </c>
    </row>
    <row r="686" spans="1:20" ht="37.5" x14ac:dyDescent="0.3">
      <c r="A686" s="4">
        <v>684</v>
      </c>
      <c r="B686" s="5" t="s">
        <v>684</v>
      </c>
      <c r="C686" s="5" t="s">
        <v>4793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t="s">
        <v>8272</v>
      </c>
      <c r="O686" t="s">
        <v>8323</v>
      </c>
      <c r="P686" t="s">
        <v>8325</v>
      </c>
      <c r="Q686" s="8">
        <f t="shared" si="40"/>
        <v>7.4837500000000001E-2</v>
      </c>
      <c r="R686" s="20">
        <f t="shared" si="41"/>
        <v>177.39259259259259</v>
      </c>
      <c r="S686" s="15">
        <f t="shared" si="42"/>
        <v>41809.473275462966</v>
      </c>
      <c r="T686" s="15">
        <f t="shared" si="43"/>
        <v>41845.125</v>
      </c>
    </row>
    <row r="687" spans="1:20" ht="93.75" x14ac:dyDescent="0.3">
      <c r="A687" s="4">
        <v>685</v>
      </c>
      <c r="B687" s="5" t="s">
        <v>685</v>
      </c>
      <c r="C687" s="5" t="s">
        <v>4794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t="s">
        <v>8272</v>
      </c>
      <c r="O687" t="s">
        <v>8323</v>
      </c>
      <c r="P687" t="s">
        <v>8325</v>
      </c>
      <c r="Q687" s="8">
        <f t="shared" si="40"/>
        <v>0.27650000000000002</v>
      </c>
      <c r="R687" s="20">
        <f t="shared" si="41"/>
        <v>55.3</v>
      </c>
      <c r="S687" s="15">
        <f t="shared" si="42"/>
        <v>41971.866574074069</v>
      </c>
      <c r="T687" s="15">
        <f t="shared" si="43"/>
        <v>42016.866574074069</v>
      </c>
    </row>
    <row r="688" spans="1:20" ht="75" x14ac:dyDescent="0.3">
      <c r="A688" s="4">
        <v>686</v>
      </c>
      <c r="B688" s="5" t="s">
        <v>686</v>
      </c>
      <c r="C688" s="5" t="s">
        <v>4795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t="s">
        <v>8272</v>
      </c>
      <c r="O688" t="s">
        <v>8323</v>
      </c>
      <c r="P688" t="s">
        <v>8325</v>
      </c>
      <c r="Q688" s="8">
        <f t="shared" si="40"/>
        <v>0</v>
      </c>
      <c r="R688" s="20" t="e">
        <f t="shared" si="41"/>
        <v>#DIV/0!</v>
      </c>
      <c r="S688" s="15">
        <f t="shared" si="42"/>
        <v>42189.673263888893</v>
      </c>
      <c r="T688" s="15">
        <f t="shared" si="43"/>
        <v>42219.673263888893</v>
      </c>
    </row>
    <row r="689" spans="1:20" ht="93.75" x14ac:dyDescent="0.3">
      <c r="A689" s="4">
        <v>687</v>
      </c>
      <c r="B689" s="5" t="s">
        <v>687</v>
      </c>
      <c r="C689" s="5" t="s">
        <v>4796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t="s">
        <v>8272</v>
      </c>
      <c r="O689" t="s">
        <v>8323</v>
      </c>
      <c r="P689" t="s">
        <v>8325</v>
      </c>
      <c r="Q689" s="8">
        <f t="shared" si="40"/>
        <v>3.5499999999999997E-2</v>
      </c>
      <c r="R689" s="20">
        <f t="shared" si="41"/>
        <v>591.66666666666663</v>
      </c>
      <c r="S689" s="15">
        <f t="shared" si="42"/>
        <v>42711.750613425931</v>
      </c>
      <c r="T689" s="15">
        <f t="shared" si="43"/>
        <v>42771.750613425931</v>
      </c>
    </row>
    <row r="690" spans="1:20" ht="93.75" x14ac:dyDescent="0.3">
      <c r="A690" s="4">
        <v>688</v>
      </c>
      <c r="B690" s="5" t="s">
        <v>688</v>
      </c>
      <c r="C690" s="5" t="s">
        <v>4797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t="s">
        <v>8272</v>
      </c>
      <c r="O690" t="s">
        <v>8323</v>
      </c>
      <c r="P690" t="s">
        <v>8325</v>
      </c>
      <c r="Q690" s="8">
        <f t="shared" si="40"/>
        <v>0.72989999999999999</v>
      </c>
      <c r="R690" s="20">
        <f t="shared" si="41"/>
        <v>405.5</v>
      </c>
      <c r="S690" s="15">
        <f t="shared" si="42"/>
        <v>42262.104780092588</v>
      </c>
      <c r="T690" s="15">
        <f t="shared" si="43"/>
        <v>42292.104780092588</v>
      </c>
    </row>
    <row r="691" spans="1:20" ht="93.75" x14ac:dyDescent="0.3">
      <c r="A691" s="4">
        <v>689</v>
      </c>
      <c r="B691" s="5" t="s">
        <v>689</v>
      </c>
      <c r="C691" s="5" t="s">
        <v>4798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t="s">
        <v>8272</v>
      </c>
      <c r="O691" t="s">
        <v>8323</v>
      </c>
      <c r="P691" t="s">
        <v>8325</v>
      </c>
      <c r="Q691" s="8">
        <f t="shared" si="40"/>
        <v>0.57648750000000004</v>
      </c>
      <c r="R691" s="20">
        <f t="shared" si="41"/>
        <v>343.14732142857144</v>
      </c>
      <c r="S691" s="15">
        <f t="shared" si="42"/>
        <v>42675.66778935185</v>
      </c>
      <c r="T691" s="15">
        <f t="shared" si="43"/>
        <v>42712.207638888889</v>
      </c>
    </row>
    <row r="692" spans="1:20" ht="56.25" x14ac:dyDescent="0.3">
      <c r="A692" s="4">
        <v>690</v>
      </c>
      <c r="B692" s="5" t="s">
        <v>690</v>
      </c>
      <c r="C692" s="5" t="s">
        <v>4799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t="s">
        <v>8272</v>
      </c>
      <c r="O692" t="s">
        <v>8323</v>
      </c>
      <c r="P692" t="s">
        <v>8325</v>
      </c>
      <c r="Q692" s="8">
        <f t="shared" si="40"/>
        <v>0.1234</v>
      </c>
      <c r="R692" s="20">
        <f t="shared" si="41"/>
        <v>72.588235294117652</v>
      </c>
      <c r="S692" s="15">
        <f t="shared" si="42"/>
        <v>42579.634733796294</v>
      </c>
      <c r="T692" s="15">
        <f t="shared" si="43"/>
        <v>42622.25</v>
      </c>
    </row>
    <row r="693" spans="1:20" ht="93.75" x14ac:dyDescent="0.3">
      <c r="A693" s="4">
        <v>691</v>
      </c>
      <c r="B693" s="5" t="s">
        <v>691</v>
      </c>
      <c r="C693" s="5" t="s">
        <v>4800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t="s">
        <v>8272</v>
      </c>
      <c r="O693" t="s">
        <v>8323</v>
      </c>
      <c r="P693" t="s">
        <v>8325</v>
      </c>
      <c r="Q693" s="8">
        <f t="shared" si="40"/>
        <v>5.1999999999999998E-3</v>
      </c>
      <c r="R693" s="20">
        <f t="shared" si="41"/>
        <v>26</v>
      </c>
      <c r="S693" s="15">
        <f t="shared" si="42"/>
        <v>42158.028310185182</v>
      </c>
      <c r="T693" s="15">
        <f t="shared" si="43"/>
        <v>42186.028310185182</v>
      </c>
    </row>
    <row r="694" spans="1:20" ht="93.75" x14ac:dyDescent="0.3">
      <c r="A694" s="4">
        <v>692</v>
      </c>
      <c r="B694" s="5" t="s">
        <v>692</v>
      </c>
      <c r="C694" s="5" t="s">
        <v>4801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t="s">
        <v>8272</v>
      </c>
      <c r="O694" t="s">
        <v>8323</v>
      </c>
      <c r="P694" t="s">
        <v>8325</v>
      </c>
      <c r="Q694" s="8">
        <f t="shared" si="40"/>
        <v>6.5299999999999997E-2</v>
      </c>
      <c r="R694" s="20">
        <f t="shared" si="41"/>
        <v>6.4975124378109452</v>
      </c>
      <c r="S694" s="15">
        <f t="shared" si="42"/>
        <v>42696.37572916667</v>
      </c>
      <c r="T694" s="15">
        <f t="shared" si="43"/>
        <v>42726.37572916667</v>
      </c>
    </row>
    <row r="695" spans="1:20" ht="75" x14ac:dyDescent="0.3">
      <c r="A695" s="4">
        <v>693</v>
      </c>
      <c r="B695" s="5" t="s">
        <v>693</v>
      </c>
      <c r="C695" s="5" t="s">
        <v>4802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t="s">
        <v>8272</v>
      </c>
      <c r="O695" t="s">
        <v>8323</v>
      </c>
      <c r="P695" t="s">
        <v>8325</v>
      </c>
      <c r="Q695" s="8">
        <f t="shared" si="40"/>
        <v>0.35338000000000003</v>
      </c>
      <c r="R695" s="20">
        <f t="shared" si="41"/>
        <v>119.38513513513513</v>
      </c>
      <c r="S695" s="15">
        <f t="shared" si="42"/>
        <v>42094.808182870373</v>
      </c>
      <c r="T695" s="15">
        <f t="shared" si="43"/>
        <v>42124.808182870373</v>
      </c>
    </row>
    <row r="696" spans="1:20" ht="93.75" x14ac:dyDescent="0.3">
      <c r="A696" s="4">
        <v>694</v>
      </c>
      <c r="B696" s="5" t="s">
        <v>694</v>
      </c>
      <c r="C696" s="5" t="s">
        <v>4803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t="s">
        <v>8272</v>
      </c>
      <c r="O696" t="s">
        <v>8323</v>
      </c>
      <c r="P696" t="s">
        <v>8325</v>
      </c>
      <c r="Q696" s="8">
        <f t="shared" si="40"/>
        <v>3.933333333333333E-3</v>
      </c>
      <c r="R696" s="20">
        <f t="shared" si="41"/>
        <v>84.285714285714292</v>
      </c>
      <c r="S696" s="15">
        <f t="shared" si="42"/>
        <v>42737.663877314815</v>
      </c>
      <c r="T696" s="15">
        <f t="shared" si="43"/>
        <v>42767.663877314815</v>
      </c>
    </row>
    <row r="697" spans="1:20" ht="93.75" x14ac:dyDescent="0.3">
      <c r="A697" s="4">
        <v>695</v>
      </c>
      <c r="B697" s="5" t="s">
        <v>695</v>
      </c>
      <c r="C697" s="5" t="s">
        <v>4804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t="s">
        <v>8272</v>
      </c>
      <c r="O697" t="s">
        <v>8323</v>
      </c>
      <c r="P697" t="s">
        <v>8325</v>
      </c>
      <c r="Q697" s="8">
        <f t="shared" si="40"/>
        <v>1.06E-2</v>
      </c>
      <c r="R697" s="20">
        <f t="shared" si="41"/>
        <v>90.857142857142861</v>
      </c>
      <c r="S697" s="15">
        <f t="shared" si="42"/>
        <v>41913.521064814813</v>
      </c>
      <c r="T697" s="15">
        <f t="shared" si="43"/>
        <v>41943.521064814813</v>
      </c>
    </row>
    <row r="698" spans="1:20" ht="56.25" x14ac:dyDescent="0.3">
      <c r="A698" s="4">
        <v>696</v>
      </c>
      <c r="B698" s="5" t="s">
        <v>696</v>
      </c>
      <c r="C698" s="5" t="s">
        <v>4805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t="s">
        <v>8272</v>
      </c>
      <c r="O698" t="s">
        <v>8323</v>
      </c>
      <c r="P698" t="s">
        <v>8325</v>
      </c>
      <c r="Q698" s="8">
        <f t="shared" si="40"/>
        <v>5.7142857142857145E-6</v>
      </c>
      <c r="R698" s="20">
        <f t="shared" si="41"/>
        <v>1</v>
      </c>
      <c r="S698" s="15">
        <f t="shared" si="42"/>
        <v>41815.927106481482</v>
      </c>
      <c r="T698" s="15">
        <f t="shared" si="43"/>
        <v>41845.927106481482</v>
      </c>
    </row>
    <row r="699" spans="1:20" ht="93.75" x14ac:dyDescent="0.3">
      <c r="A699" s="4">
        <v>697</v>
      </c>
      <c r="B699" s="5" t="s">
        <v>697</v>
      </c>
      <c r="C699" s="5" t="s">
        <v>4806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t="s">
        <v>8272</v>
      </c>
      <c r="O699" t="s">
        <v>8323</v>
      </c>
      <c r="P699" t="s">
        <v>8325</v>
      </c>
      <c r="Q699" s="8">
        <f t="shared" si="40"/>
        <v>0.46379999999999999</v>
      </c>
      <c r="R699" s="20">
        <f t="shared" si="41"/>
        <v>20.342105263157894</v>
      </c>
      <c r="S699" s="15">
        <f t="shared" si="42"/>
        <v>42388.523020833338</v>
      </c>
      <c r="T699" s="15">
        <f t="shared" si="43"/>
        <v>42403.523020833338</v>
      </c>
    </row>
    <row r="700" spans="1:20" ht="93.75" x14ac:dyDescent="0.3">
      <c r="A700" s="4">
        <v>698</v>
      </c>
      <c r="B700" s="5" t="s">
        <v>698</v>
      </c>
      <c r="C700" s="5" t="s">
        <v>4807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t="s">
        <v>8272</v>
      </c>
      <c r="O700" t="s">
        <v>8323</v>
      </c>
      <c r="P700" t="s">
        <v>8325</v>
      </c>
      <c r="Q700" s="8">
        <f t="shared" si="40"/>
        <v>0.15390000000000001</v>
      </c>
      <c r="R700" s="20">
        <f t="shared" si="41"/>
        <v>530.68965517241384</v>
      </c>
      <c r="S700" s="15">
        <f t="shared" si="42"/>
        <v>41866.931076388886</v>
      </c>
      <c r="T700" s="15">
        <f t="shared" si="43"/>
        <v>41900.083333333336</v>
      </c>
    </row>
    <row r="701" spans="1:20" ht="75" x14ac:dyDescent="0.3">
      <c r="A701" s="4">
        <v>699</v>
      </c>
      <c r="B701" s="5" t="s">
        <v>699</v>
      </c>
      <c r="C701" s="5" t="s">
        <v>4808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t="s">
        <v>8272</v>
      </c>
      <c r="O701" t="s">
        <v>8323</v>
      </c>
      <c r="P701" t="s">
        <v>8325</v>
      </c>
      <c r="Q701" s="8">
        <f t="shared" si="40"/>
        <v>0.824221076923077</v>
      </c>
      <c r="R701" s="20">
        <f t="shared" si="41"/>
        <v>120.39184269662923</v>
      </c>
      <c r="S701" s="15">
        <f t="shared" si="42"/>
        <v>41563.485509259262</v>
      </c>
      <c r="T701" s="15">
        <f t="shared" si="43"/>
        <v>41600.666666666664</v>
      </c>
    </row>
    <row r="702" spans="1:20" ht="93.75" x14ac:dyDescent="0.3">
      <c r="A702" s="4">
        <v>700</v>
      </c>
      <c r="B702" s="5" t="s">
        <v>700</v>
      </c>
      <c r="C702" s="5" t="s">
        <v>4809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t="s">
        <v>8272</v>
      </c>
      <c r="O702" t="s">
        <v>8323</v>
      </c>
      <c r="P702" t="s">
        <v>8325</v>
      </c>
      <c r="Q702" s="8">
        <f t="shared" si="40"/>
        <v>2.6866666666666667E-2</v>
      </c>
      <c r="R702" s="20">
        <f t="shared" si="41"/>
        <v>13</v>
      </c>
      <c r="S702" s="15">
        <f t="shared" si="42"/>
        <v>42715.688437500001</v>
      </c>
      <c r="T702" s="15">
        <f t="shared" si="43"/>
        <v>42745.688437500001</v>
      </c>
    </row>
    <row r="703" spans="1:20" ht="93.75" x14ac:dyDescent="0.3">
      <c r="A703" s="4">
        <v>701</v>
      </c>
      <c r="B703" s="5" t="s">
        <v>701</v>
      </c>
      <c r="C703" s="5" t="s">
        <v>4810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t="s">
        <v>8272</v>
      </c>
      <c r="O703" t="s">
        <v>8323</v>
      </c>
      <c r="P703" t="s">
        <v>8325</v>
      </c>
      <c r="Q703" s="8">
        <f t="shared" si="40"/>
        <v>0.26600000000000001</v>
      </c>
      <c r="R703" s="20">
        <f t="shared" si="41"/>
        <v>291.33333333333331</v>
      </c>
      <c r="S703" s="15">
        <f t="shared" si="42"/>
        <v>41813.662962962961</v>
      </c>
      <c r="T703" s="15">
        <f t="shared" si="43"/>
        <v>41843.662962962961</v>
      </c>
    </row>
    <row r="704" spans="1:20" ht="93.75" x14ac:dyDescent="0.3">
      <c r="A704" s="4">
        <v>702</v>
      </c>
      <c r="B704" s="5" t="s">
        <v>702</v>
      </c>
      <c r="C704" s="5" t="s">
        <v>4811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t="s">
        <v>8272</v>
      </c>
      <c r="O704" t="s">
        <v>8323</v>
      </c>
      <c r="P704" t="s">
        <v>8325</v>
      </c>
      <c r="Q704" s="8">
        <f t="shared" si="40"/>
        <v>0.30813400000000002</v>
      </c>
      <c r="R704" s="20">
        <f t="shared" si="41"/>
        <v>124.9191891891892</v>
      </c>
      <c r="S704" s="15">
        <f t="shared" si="42"/>
        <v>42668.726701388892</v>
      </c>
      <c r="T704" s="15">
        <f t="shared" si="43"/>
        <v>42698.768368055549</v>
      </c>
    </row>
    <row r="705" spans="1:20" ht="75" x14ac:dyDescent="0.3">
      <c r="A705" s="4">
        <v>703</v>
      </c>
      <c r="B705" s="5" t="s">
        <v>703</v>
      </c>
      <c r="C705" s="5" t="s">
        <v>4812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t="s">
        <v>8272</v>
      </c>
      <c r="O705" t="s">
        <v>8323</v>
      </c>
      <c r="P705" t="s">
        <v>8325</v>
      </c>
      <c r="Q705" s="8">
        <f t="shared" si="40"/>
        <v>5.5800000000000002E-2</v>
      </c>
      <c r="R705" s="20">
        <f t="shared" si="41"/>
        <v>119.57142857142857</v>
      </c>
      <c r="S705" s="15">
        <f t="shared" si="42"/>
        <v>42711.950798611113</v>
      </c>
      <c r="T705" s="15">
        <f t="shared" si="43"/>
        <v>42766.98055555555</v>
      </c>
    </row>
    <row r="706" spans="1:20" ht="75" x14ac:dyDescent="0.3">
      <c r="A706" s="4">
        <v>704</v>
      </c>
      <c r="B706" s="5" t="s">
        <v>704</v>
      </c>
      <c r="C706" s="5" t="s">
        <v>4813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t="s">
        <v>8272</v>
      </c>
      <c r="O706" t="s">
        <v>8323</v>
      </c>
      <c r="P706" t="s">
        <v>8325</v>
      </c>
      <c r="Q706" s="8">
        <f t="shared" ref="Q706:Q769" si="44">E706/D706</f>
        <v>8.7454545454545458E-3</v>
      </c>
      <c r="R706" s="20">
        <f t="shared" ref="R706:R769" si="45">E706/L706</f>
        <v>120.25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7.5" x14ac:dyDescent="0.3">
      <c r="A707" s="4">
        <v>705</v>
      </c>
      <c r="B707" s="5" t="s">
        <v>705</v>
      </c>
      <c r="C707" s="5" t="s">
        <v>4814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t="s">
        <v>8272</v>
      </c>
      <c r="O707" t="s">
        <v>8323</v>
      </c>
      <c r="P707" t="s">
        <v>8325</v>
      </c>
      <c r="Q707" s="8">
        <f t="shared" si="44"/>
        <v>9.7699999999999992E-3</v>
      </c>
      <c r="R707" s="20">
        <f t="shared" si="45"/>
        <v>195.4</v>
      </c>
      <c r="S707" s="15">
        <f t="shared" si="46"/>
        <v>42726.491643518515</v>
      </c>
      <c r="T707" s="15">
        <f t="shared" si="47"/>
        <v>42756.491643518515</v>
      </c>
    </row>
    <row r="708" spans="1:20" ht="93.75" x14ac:dyDescent="0.3">
      <c r="A708" s="4">
        <v>706</v>
      </c>
      <c r="B708" s="5" t="s">
        <v>706</v>
      </c>
      <c r="C708" s="5" t="s">
        <v>4815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t="s">
        <v>8272</v>
      </c>
      <c r="O708" t="s">
        <v>8323</v>
      </c>
      <c r="P708" t="s">
        <v>8325</v>
      </c>
      <c r="Q708" s="8">
        <f t="shared" si="44"/>
        <v>0</v>
      </c>
      <c r="R708" s="20" t="e">
        <f t="shared" si="45"/>
        <v>#DIV/0!</v>
      </c>
      <c r="S708" s="15">
        <f t="shared" si="46"/>
        <v>42676.995173611111</v>
      </c>
      <c r="T708" s="15">
        <f t="shared" si="47"/>
        <v>42718.777083333334</v>
      </c>
    </row>
    <row r="709" spans="1:20" ht="75" x14ac:dyDescent="0.3">
      <c r="A709" s="4">
        <v>707</v>
      </c>
      <c r="B709" s="5" t="s">
        <v>707</v>
      </c>
      <c r="C709" s="5" t="s">
        <v>4816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t="s">
        <v>8272</v>
      </c>
      <c r="O709" t="s">
        <v>8323</v>
      </c>
      <c r="P709" t="s">
        <v>8325</v>
      </c>
      <c r="Q709" s="8">
        <f t="shared" si="44"/>
        <v>0.78927352941176465</v>
      </c>
      <c r="R709" s="20">
        <f t="shared" si="45"/>
        <v>117.69868421052631</v>
      </c>
      <c r="S709" s="15">
        <f t="shared" si="46"/>
        <v>42696.663506944446</v>
      </c>
      <c r="T709" s="15">
        <f t="shared" si="47"/>
        <v>42736.663506944446</v>
      </c>
    </row>
    <row r="710" spans="1:20" ht="75" x14ac:dyDescent="0.3">
      <c r="A710" s="4">
        <v>708</v>
      </c>
      <c r="B710" s="5" t="s">
        <v>708</v>
      </c>
      <c r="C710" s="5" t="s">
        <v>4817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t="s">
        <v>8272</v>
      </c>
      <c r="O710" t="s">
        <v>8323</v>
      </c>
      <c r="P710" t="s">
        <v>8325</v>
      </c>
      <c r="Q710" s="8">
        <f t="shared" si="44"/>
        <v>0.22092500000000001</v>
      </c>
      <c r="R710" s="20">
        <f t="shared" si="45"/>
        <v>23.948509485094849</v>
      </c>
      <c r="S710" s="15">
        <f t="shared" si="46"/>
        <v>41835.581018518518</v>
      </c>
      <c r="T710" s="15">
        <f t="shared" si="47"/>
        <v>41895.581018518518</v>
      </c>
    </row>
    <row r="711" spans="1:20" ht="56.25" x14ac:dyDescent="0.3">
      <c r="A711" s="4">
        <v>709</v>
      </c>
      <c r="B711" s="5" t="s">
        <v>709</v>
      </c>
      <c r="C711" s="5" t="s">
        <v>4818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t="s">
        <v>8272</v>
      </c>
      <c r="O711" t="s">
        <v>8323</v>
      </c>
      <c r="P711" t="s">
        <v>8325</v>
      </c>
      <c r="Q711" s="8">
        <f t="shared" si="44"/>
        <v>4.0666666666666663E-3</v>
      </c>
      <c r="R711" s="20">
        <f t="shared" si="45"/>
        <v>30.5</v>
      </c>
      <c r="S711" s="15">
        <f t="shared" si="46"/>
        <v>41948.041192129633</v>
      </c>
      <c r="T711" s="15">
        <f t="shared" si="47"/>
        <v>41978.041192129633</v>
      </c>
    </row>
    <row r="712" spans="1:20" ht="56.25" x14ac:dyDescent="0.3">
      <c r="A712" s="4">
        <v>710</v>
      </c>
      <c r="B712" s="5" t="s">
        <v>710</v>
      </c>
      <c r="C712" s="5" t="s">
        <v>4819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t="s">
        <v>8272</v>
      </c>
      <c r="O712" t="s">
        <v>8323</v>
      </c>
      <c r="P712" t="s">
        <v>8325</v>
      </c>
      <c r="Q712" s="8">
        <f t="shared" si="44"/>
        <v>0</v>
      </c>
      <c r="R712" s="20" t="e">
        <f t="shared" si="45"/>
        <v>#DIV/0!</v>
      </c>
      <c r="S712" s="15">
        <f t="shared" si="46"/>
        <v>41837.984976851854</v>
      </c>
      <c r="T712" s="15">
        <f t="shared" si="47"/>
        <v>41871.030555555553</v>
      </c>
    </row>
    <row r="713" spans="1:20" ht="93.75" x14ac:dyDescent="0.3">
      <c r="A713" s="4">
        <v>711</v>
      </c>
      <c r="B713" s="5" t="s">
        <v>711</v>
      </c>
      <c r="C713" s="5" t="s">
        <v>4820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t="s">
        <v>8272</v>
      </c>
      <c r="O713" t="s">
        <v>8323</v>
      </c>
      <c r="P713" t="s">
        <v>8325</v>
      </c>
      <c r="Q713" s="8">
        <f t="shared" si="44"/>
        <v>0.33790999999999999</v>
      </c>
      <c r="R713" s="20">
        <f t="shared" si="45"/>
        <v>99.973372781065095</v>
      </c>
      <c r="S713" s="15">
        <f t="shared" si="46"/>
        <v>42678.459120370375</v>
      </c>
      <c r="T713" s="15">
        <f t="shared" si="47"/>
        <v>42718.500787037032</v>
      </c>
    </row>
    <row r="714" spans="1:20" ht="93.75" x14ac:dyDescent="0.3">
      <c r="A714" s="4">
        <v>712</v>
      </c>
      <c r="B714" s="5" t="s">
        <v>712</v>
      </c>
      <c r="C714" s="5" t="s">
        <v>4821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t="s">
        <v>8272</v>
      </c>
      <c r="O714" t="s">
        <v>8323</v>
      </c>
      <c r="P714" t="s">
        <v>8325</v>
      </c>
      <c r="Q714" s="8">
        <f t="shared" si="44"/>
        <v>2.1649484536082476E-3</v>
      </c>
      <c r="R714" s="20">
        <f t="shared" si="45"/>
        <v>26.25</v>
      </c>
      <c r="S714" s="15">
        <f t="shared" si="46"/>
        <v>42384.680925925932</v>
      </c>
      <c r="T714" s="15">
        <f t="shared" si="47"/>
        <v>42414.680925925932</v>
      </c>
    </row>
    <row r="715" spans="1:20" ht="75" x14ac:dyDescent="0.3">
      <c r="A715" s="4">
        <v>713</v>
      </c>
      <c r="B715" s="5" t="s">
        <v>713</v>
      </c>
      <c r="C715" s="5" t="s">
        <v>4822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t="s">
        <v>8272</v>
      </c>
      <c r="O715" t="s">
        <v>8323</v>
      </c>
      <c r="P715" t="s">
        <v>8325</v>
      </c>
      <c r="Q715" s="8">
        <f t="shared" si="44"/>
        <v>7.9600000000000001E-3</v>
      </c>
      <c r="R715" s="20">
        <f t="shared" si="45"/>
        <v>199</v>
      </c>
      <c r="S715" s="15">
        <f t="shared" si="46"/>
        <v>42496.529305555552</v>
      </c>
      <c r="T715" s="15">
        <f t="shared" si="47"/>
        <v>42526.529305555552</v>
      </c>
    </row>
    <row r="716" spans="1:20" ht="75" x14ac:dyDescent="0.3">
      <c r="A716" s="4">
        <v>714</v>
      </c>
      <c r="B716" s="5" t="s">
        <v>714</v>
      </c>
      <c r="C716" s="5" t="s">
        <v>4823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t="s">
        <v>8272</v>
      </c>
      <c r="O716" t="s">
        <v>8323</v>
      </c>
      <c r="P716" t="s">
        <v>8325</v>
      </c>
      <c r="Q716" s="8">
        <f t="shared" si="44"/>
        <v>0.14993333333333334</v>
      </c>
      <c r="R716" s="20">
        <f t="shared" si="45"/>
        <v>80.321428571428569</v>
      </c>
      <c r="S716" s="15">
        <f t="shared" si="46"/>
        <v>42734.787986111114</v>
      </c>
      <c r="T716" s="15">
        <f t="shared" si="47"/>
        <v>42794.787986111114</v>
      </c>
    </row>
    <row r="717" spans="1:20" ht="93.75" x14ac:dyDescent="0.3">
      <c r="A717" s="4">
        <v>715</v>
      </c>
      <c r="B717" s="5" t="s">
        <v>715</v>
      </c>
      <c r="C717" s="5" t="s">
        <v>4824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t="s">
        <v>8272</v>
      </c>
      <c r="O717" t="s">
        <v>8323</v>
      </c>
      <c r="P717" t="s">
        <v>8325</v>
      </c>
      <c r="Q717" s="8">
        <f t="shared" si="44"/>
        <v>5.0509090909090906E-2</v>
      </c>
      <c r="R717" s="20">
        <f t="shared" si="45"/>
        <v>115.75</v>
      </c>
      <c r="S717" s="15">
        <f t="shared" si="46"/>
        <v>42273.090740740736</v>
      </c>
      <c r="T717" s="15">
        <f t="shared" si="47"/>
        <v>42313.132407407407</v>
      </c>
    </row>
    <row r="718" spans="1:20" ht="75" x14ac:dyDescent="0.3">
      <c r="A718" s="4">
        <v>716</v>
      </c>
      <c r="B718" s="5" t="s">
        <v>716</v>
      </c>
      <c r="C718" s="5" t="s">
        <v>4825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t="s">
        <v>8272</v>
      </c>
      <c r="O718" t="s">
        <v>8323</v>
      </c>
      <c r="P718" t="s">
        <v>8325</v>
      </c>
      <c r="Q718" s="8">
        <f t="shared" si="44"/>
        <v>0.10214285714285715</v>
      </c>
      <c r="R718" s="20">
        <f t="shared" si="45"/>
        <v>44.6875</v>
      </c>
      <c r="S718" s="15">
        <f t="shared" si="46"/>
        <v>41940.658645833333</v>
      </c>
      <c r="T718" s="15">
        <f t="shared" si="47"/>
        <v>41974</v>
      </c>
    </row>
    <row r="719" spans="1:20" ht="37.5" x14ac:dyDescent="0.3">
      <c r="A719" s="4">
        <v>717</v>
      </c>
      <c r="B719" s="5" t="s">
        <v>717</v>
      </c>
      <c r="C719" s="5" t="s">
        <v>4826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t="s">
        <v>8272</v>
      </c>
      <c r="O719" t="s">
        <v>8323</v>
      </c>
      <c r="P719" t="s">
        <v>8325</v>
      </c>
      <c r="Q719" s="8">
        <f t="shared" si="44"/>
        <v>3.0500000000000002E-3</v>
      </c>
      <c r="R719" s="20">
        <f t="shared" si="45"/>
        <v>76.25</v>
      </c>
      <c r="S719" s="15">
        <f t="shared" si="46"/>
        <v>41857.854189814818</v>
      </c>
      <c r="T719" s="15">
        <f t="shared" si="47"/>
        <v>41887.854189814818</v>
      </c>
    </row>
    <row r="720" spans="1:20" ht="75" x14ac:dyDescent="0.3">
      <c r="A720" s="4">
        <v>718</v>
      </c>
      <c r="B720" s="5" t="s">
        <v>718</v>
      </c>
      <c r="C720" s="5" t="s">
        <v>4827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t="s">
        <v>8272</v>
      </c>
      <c r="O720" t="s">
        <v>8323</v>
      </c>
      <c r="P720" t="s">
        <v>8325</v>
      </c>
      <c r="Q720" s="8">
        <f t="shared" si="44"/>
        <v>7.4999999999999997E-3</v>
      </c>
      <c r="R720" s="20">
        <f t="shared" si="45"/>
        <v>22.5</v>
      </c>
      <c r="S720" s="15">
        <f t="shared" si="46"/>
        <v>42752.845451388886</v>
      </c>
      <c r="T720" s="15">
        <f t="shared" si="47"/>
        <v>42784.249305555553</v>
      </c>
    </row>
    <row r="721" spans="1:20" ht="75" x14ac:dyDescent="0.3">
      <c r="A721" s="4">
        <v>719</v>
      </c>
      <c r="B721" s="5" t="s">
        <v>719</v>
      </c>
      <c r="C721" s="5" t="s">
        <v>4828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t="s">
        <v>8272</v>
      </c>
      <c r="O721" t="s">
        <v>8323</v>
      </c>
      <c r="P721" t="s">
        <v>8325</v>
      </c>
      <c r="Q721" s="8">
        <f t="shared" si="44"/>
        <v>1.2933333333333333E-2</v>
      </c>
      <c r="R721" s="20">
        <f t="shared" si="45"/>
        <v>19.399999999999999</v>
      </c>
      <c r="S721" s="15">
        <f t="shared" si="46"/>
        <v>42409.040231481486</v>
      </c>
      <c r="T721" s="15">
        <f t="shared" si="47"/>
        <v>42423.040231481486</v>
      </c>
    </row>
    <row r="722" spans="1:20" ht="75" x14ac:dyDescent="0.3">
      <c r="A722" s="4">
        <v>720</v>
      </c>
      <c r="B722" s="5" t="s">
        <v>720</v>
      </c>
      <c r="C722" s="5" t="s">
        <v>4829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t="s">
        <v>8273</v>
      </c>
      <c r="O722" t="s">
        <v>8326</v>
      </c>
      <c r="P722" t="s">
        <v>8327</v>
      </c>
      <c r="Q722" s="8">
        <f t="shared" si="44"/>
        <v>1.4394736842105262</v>
      </c>
      <c r="R722" s="20">
        <f t="shared" si="45"/>
        <v>66.707317073170728</v>
      </c>
      <c r="S722" s="15">
        <f t="shared" si="46"/>
        <v>40909.649201388893</v>
      </c>
      <c r="T722" s="15">
        <f t="shared" si="47"/>
        <v>40937.649201388893</v>
      </c>
    </row>
    <row r="723" spans="1:20" ht="93.75" x14ac:dyDescent="0.3">
      <c r="A723" s="4">
        <v>721</v>
      </c>
      <c r="B723" s="5" t="s">
        <v>721</v>
      </c>
      <c r="C723" s="5" t="s">
        <v>4830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t="s">
        <v>8273</v>
      </c>
      <c r="O723" t="s">
        <v>8326</v>
      </c>
      <c r="P723" t="s">
        <v>8327</v>
      </c>
      <c r="Q723" s="8">
        <f t="shared" si="44"/>
        <v>1.2210975609756098</v>
      </c>
      <c r="R723" s="20">
        <f t="shared" si="45"/>
        <v>84.142857142857139</v>
      </c>
      <c r="S723" s="15">
        <f t="shared" si="46"/>
        <v>41807.571840277778</v>
      </c>
      <c r="T723" s="15">
        <f t="shared" si="47"/>
        <v>41852.571840277778</v>
      </c>
    </row>
    <row r="724" spans="1:20" ht="93.75" x14ac:dyDescent="0.3">
      <c r="A724" s="4">
        <v>722</v>
      </c>
      <c r="B724" s="5" t="s">
        <v>722</v>
      </c>
      <c r="C724" s="5" t="s">
        <v>4831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t="s">
        <v>8273</v>
      </c>
      <c r="O724" t="s">
        <v>8326</v>
      </c>
      <c r="P724" t="s">
        <v>8327</v>
      </c>
      <c r="Q724" s="8">
        <f t="shared" si="44"/>
        <v>1.3202400000000001</v>
      </c>
      <c r="R724" s="20">
        <f t="shared" si="45"/>
        <v>215.72549019607843</v>
      </c>
      <c r="S724" s="15">
        <f t="shared" si="46"/>
        <v>40977.805300925924</v>
      </c>
      <c r="T724" s="15">
        <f t="shared" si="47"/>
        <v>41007.76363425926</v>
      </c>
    </row>
    <row r="725" spans="1:20" ht="56.25" x14ac:dyDescent="0.3">
      <c r="A725" s="4">
        <v>723</v>
      </c>
      <c r="B725" s="5" t="s">
        <v>723</v>
      </c>
      <c r="C725" s="5" t="s">
        <v>4832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t="s">
        <v>8273</v>
      </c>
      <c r="O725" t="s">
        <v>8326</v>
      </c>
      <c r="P725" t="s">
        <v>8327</v>
      </c>
      <c r="Q725" s="8">
        <f t="shared" si="44"/>
        <v>1.0938000000000001</v>
      </c>
      <c r="R725" s="20">
        <f t="shared" si="45"/>
        <v>54.69</v>
      </c>
      <c r="S725" s="15">
        <f t="shared" si="46"/>
        <v>42184.816539351858</v>
      </c>
      <c r="T725" s="15">
        <f t="shared" si="47"/>
        <v>42215.165972222225</v>
      </c>
    </row>
    <row r="726" spans="1:20" ht="75" x14ac:dyDescent="0.3">
      <c r="A726" s="4">
        <v>724</v>
      </c>
      <c r="B726" s="5" t="s">
        <v>724</v>
      </c>
      <c r="C726" s="5" t="s">
        <v>4833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t="s">
        <v>8273</v>
      </c>
      <c r="O726" t="s">
        <v>8326</v>
      </c>
      <c r="P726" t="s">
        <v>8327</v>
      </c>
      <c r="Q726" s="8">
        <f t="shared" si="44"/>
        <v>1.0547157142857144</v>
      </c>
      <c r="R726" s="20">
        <f t="shared" si="45"/>
        <v>51.62944055944056</v>
      </c>
      <c r="S726" s="15">
        <f t="shared" si="46"/>
        <v>40694.638460648144</v>
      </c>
      <c r="T726" s="15">
        <f t="shared" si="47"/>
        <v>40724.638460648144</v>
      </c>
    </row>
    <row r="727" spans="1:20" ht="75" x14ac:dyDescent="0.3">
      <c r="A727" s="4">
        <v>725</v>
      </c>
      <c r="B727" s="5" t="s">
        <v>725</v>
      </c>
      <c r="C727" s="5" t="s">
        <v>4834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t="s">
        <v>8273</v>
      </c>
      <c r="O727" t="s">
        <v>8326</v>
      </c>
      <c r="P727" t="s">
        <v>8327</v>
      </c>
      <c r="Q727" s="8">
        <f t="shared" si="44"/>
        <v>1.0035000000000001</v>
      </c>
      <c r="R727" s="20">
        <f t="shared" si="45"/>
        <v>143.35714285714286</v>
      </c>
      <c r="S727" s="15">
        <f t="shared" si="46"/>
        <v>42321.626296296294</v>
      </c>
      <c r="T727" s="15">
        <f t="shared" si="47"/>
        <v>42351.626296296294</v>
      </c>
    </row>
    <row r="728" spans="1:20" ht="75" x14ac:dyDescent="0.3">
      <c r="A728" s="4">
        <v>726</v>
      </c>
      <c r="B728" s="5" t="s">
        <v>726</v>
      </c>
      <c r="C728" s="5" t="s">
        <v>4835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t="s">
        <v>8273</v>
      </c>
      <c r="O728" t="s">
        <v>8326</v>
      </c>
      <c r="P728" t="s">
        <v>8327</v>
      </c>
      <c r="Q728" s="8">
        <f t="shared" si="44"/>
        <v>1.014</v>
      </c>
      <c r="R728" s="20">
        <f t="shared" si="45"/>
        <v>72.428571428571431</v>
      </c>
      <c r="S728" s="15">
        <f t="shared" si="46"/>
        <v>41346.042673611111</v>
      </c>
      <c r="T728" s="15">
        <f t="shared" si="47"/>
        <v>41376.042673611111</v>
      </c>
    </row>
    <row r="729" spans="1:20" ht="93.75" x14ac:dyDescent="0.3">
      <c r="A729" s="4">
        <v>727</v>
      </c>
      <c r="B729" s="5" t="s">
        <v>727</v>
      </c>
      <c r="C729" s="5" t="s">
        <v>4836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t="s">
        <v>8273</v>
      </c>
      <c r="O729" t="s">
        <v>8326</v>
      </c>
      <c r="P729" t="s">
        <v>8327</v>
      </c>
      <c r="Q729" s="8">
        <f t="shared" si="44"/>
        <v>1.5551428571428572</v>
      </c>
      <c r="R729" s="20">
        <f t="shared" si="45"/>
        <v>36.530201342281877</v>
      </c>
      <c r="S729" s="15">
        <f t="shared" si="46"/>
        <v>41247.020243055551</v>
      </c>
      <c r="T729" s="15">
        <f t="shared" si="47"/>
        <v>41288.888888888891</v>
      </c>
    </row>
    <row r="730" spans="1:20" ht="75" x14ac:dyDescent="0.3">
      <c r="A730" s="4">
        <v>728</v>
      </c>
      <c r="B730" s="5" t="s">
        <v>728</v>
      </c>
      <c r="C730" s="5" t="s">
        <v>4837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t="s">
        <v>8273</v>
      </c>
      <c r="O730" t="s">
        <v>8326</v>
      </c>
      <c r="P730" t="s">
        <v>8327</v>
      </c>
      <c r="Q730" s="8">
        <f t="shared" si="44"/>
        <v>1.05566</v>
      </c>
      <c r="R730" s="20">
        <f t="shared" si="45"/>
        <v>60.903461538461535</v>
      </c>
      <c r="S730" s="15">
        <f t="shared" si="46"/>
        <v>40731.837465277778</v>
      </c>
      <c r="T730" s="15">
        <f t="shared" si="47"/>
        <v>40776.837465277778</v>
      </c>
    </row>
    <row r="731" spans="1:20" ht="93.75" x14ac:dyDescent="0.3">
      <c r="A731" s="4">
        <v>729</v>
      </c>
      <c r="B731" s="5" t="s">
        <v>729</v>
      </c>
      <c r="C731" s="5" t="s">
        <v>4838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t="s">
        <v>8273</v>
      </c>
      <c r="O731" t="s">
        <v>8326</v>
      </c>
      <c r="P731" t="s">
        <v>8327</v>
      </c>
      <c r="Q731" s="8">
        <f t="shared" si="44"/>
        <v>1.3065</v>
      </c>
      <c r="R731" s="20">
        <f t="shared" si="45"/>
        <v>43.55</v>
      </c>
      <c r="S731" s="15">
        <f t="shared" si="46"/>
        <v>41111.185891203706</v>
      </c>
      <c r="T731" s="15">
        <f t="shared" si="47"/>
        <v>41171.185891203706</v>
      </c>
    </row>
    <row r="732" spans="1:20" ht="37.5" x14ac:dyDescent="0.3">
      <c r="A732" s="4">
        <v>730</v>
      </c>
      <c r="B732" s="5" t="s">
        <v>730</v>
      </c>
      <c r="C732" s="5" t="s">
        <v>4839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t="s">
        <v>8273</v>
      </c>
      <c r="O732" t="s">
        <v>8326</v>
      </c>
      <c r="P732" t="s">
        <v>8327</v>
      </c>
      <c r="Q732" s="8">
        <f t="shared" si="44"/>
        <v>1.3219000000000001</v>
      </c>
      <c r="R732" s="20">
        <f t="shared" si="45"/>
        <v>99.766037735849054</v>
      </c>
      <c r="S732" s="15">
        <f t="shared" si="46"/>
        <v>40854.745266203703</v>
      </c>
      <c r="T732" s="15">
        <f t="shared" si="47"/>
        <v>40884.745266203703</v>
      </c>
    </row>
    <row r="733" spans="1:20" ht="75" x14ac:dyDescent="0.3">
      <c r="A733" s="4">
        <v>731</v>
      </c>
      <c r="B733" s="5" t="s">
        <v>731</v>
      </c>
      <c r="C733" s="5" t="s">
        <v>4840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t="s">
        <v>8273</v>
      </c>
      <c r="O733" t="s">
        <v>8326</v>
      </c>
      <c r="P733" t="s">
        <v>8327</v>
      </c>
      <c r="Q733" s="8">
        <f t="shared" si="44"/>
        <v>1.26</v>
      </c>
      <c r="R733" s="20">
        <f t="shared" si="45"/>
        <v>88.732394366197184</v>
      </c>
      <c r="S733" s="15">
        <f t="shared" si="46"/>
        <v>40879.795682870368</v>
      </c>
      <c r="T733" s="15">
        <f t="shared" si="47"/>
        <v>40930.25</v>
      </c>
    </row>
    <row r="734" spans="1:20" ht="93.75" x14ac:dyDescent="0.3">
      <c r="A734" s="4">
        <v>732</v>
      </c>
      <c r="B734" s="5" t="s">
        <v>732</v>
      </c>
      <c r="C734" s="5" t="s">
        <v>4841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t="s">
        <v>8273</v>
      </c>
      <c r="O734" t="s">
        <v>8326</v>
      </c>
      <c r="P734" t="s">
        <v>8327</v>
      </c>
      <c r="Q734" s="8">
        <f t="shared" si="44"/>
        <v>1.6</v>
      </c>
      <c r="R734" s="20">
        <f t="shared" si="45"/>
        <v>4.9230769230769234</v>
      </c>
      <c r="S734" s="15">
        <f t="shared" si="46"/>
        <v>41486.424317129626</v>
      </c>
      <c r="T734" s="15">
        <f t="shared" si="47"/>
        <v>41546.424317129626</v>
      </c>
    </row>
    <row r="735" spans="1:20" ht="93.75" x14ac:dyDescent="0.3">
      <c r="A735" s="4">
        <v>733</v>
      </c>
      <c r="B735" s="5" t="s">
        <v>733</v>
      </c>
      <c r="C735" s="5" t="s">
        <v>4842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t="s">
        <v>8273</v>
      </c>
      <c r="O735" t="s">
        <v>8326</v>
      </c>
      <c r="P735" t="s">
        <v>8327</v>
      </c>
      <c r="Q735" s="8">
        <f t="shared" si="44"/>
        <v>1.2048000000000001</v>
      </c>
      <c r="R735" s="20">
        <f t="shared" si="45"/>
        <v>17.822485207100591</v>
      </c>
      <c r="S735" s="15">
        <f t="shared" si="46"/>
        <v>41598.420046296298</v>
      </c>
      <c r="T735" s="15">
        <f t="shared" si="47"/>
        <v>41628.420046296298</v>
      </c>
    </row>
    <row r="736" spans="1:20" ht="56.25" x14ac:dyDescent="0.3">
      <c r="A736" s="4">
        <v>734</v>
      </c>
      <c r="B736" s="5" t="s">
        <v>734</v>
      </c>
      <c r="C736" s="5" t="s">
        <v>4843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t="s">
        <v>8273</v>
      </c>
      <c r="O736" t="s">
        <v>8326</v>
      </c>
      <c r="P736" t="s">
        <v>8327</v>
      </c>
      <c r="Q736" s="8">
        <f t="shared" si="44"/>
        <v>1.2552941176470589</v>
      </c>
      <c r="R736" s="20">
        <f t="shared" si="45"/>
        <v>187.19298245614036</v>
      </c>
      <c r="S736" s="15">
        <f t="shared" si="46"/>
        <v>42102.164583333331</v>
      </c>
      <c r="T736" s="15">
        <f t="shared" si="47"/>
        <v>42133.208333333328</v>
      </c>
    </row>
    <row r="737" spans="1:20" ht="75" x14ac:dyDescent="0.3">
      <c r="A737" s="4">
        <v>735</v>
      </c>
      <c r="B737" s="5" t="s">
        <v>735</v>
      </c>
      <c r="C737" s="5" t="s">
        <v>4844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t="s">
        <v>8273</v>
      </c>
      <c r="O737" t="s">
        <v>8326</v>
      </c>
      <c r="P737" t="s">
        <v>8327</v>
      </c>
      <c r="Q737" s="8">
        <f t="shared" si="44"/>
        <v>1.1440638297872341</v>
      </c>
      <c r="R737" s="20">
        <f t="shared" si="45"/>
        <v>234.80786026200875</v>
      </c>
      <c r="S737" s="15">
        <f t="shared" si="46"/>
        <v>41946.029467592591</v>
      </c>
      <c r="T737" s="15">
        <f t="shared" si="47"/>
        <v>41977.027083333334</v>
      </c>
    </row>
    <row r="738" spans="1:20" ht="93.75" x14ac:dyDescent="0.3">
      <c r="A738" s="4">
        <v>736</v>
      </c>
      <c r="B738" s="5" t="s">
        <v>736</v>
      </c>
      <c r="C738" s="5" t="s">
        <v>4845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t="s">
        <v>8273</v>
      </c>
      <c r="O738" t="s">
        <v>8326</v>
      </c>
      <c r="P738" t="s">
        <v>8327</v>
      </c>
      <c r="Q738" s="8">
        <f t="shared" si="44"/>
        <v>3.151388888888889</v>
      </c>
      <c r="R738" s="20">
        <f t="shared" si="45"/>
        <v>105.04629629629629</v>
      </c>
      <c r="S738" s="15">
        <f t="shared" si="46"/>
        <v>41579.734259259261</v>
      </c>
      <c r="T738" s="15">
        <f t="shared" si="47"/>
        <v>41599.207638888889</v>
      </c>
    </row>
    <row r="739" spans="1:20" ht="93.75" x14ac:dyDescent="0.3">
      <c r="A739" s="4">
        <v>737</v>
      </c>
      <c r="B739" s="5" t="s">
        <v>737</v>
      </c>
      <c r="C739" s="5" t="s">
        <v>4846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t="s">
        <v>8273</v>
      </c>
      <c r="O739" t="s">
        <v>8326</v>
      </c>
      <c r="P739" t="s">
        <v>8327</v>
      </c>
      <c r="Q739" s="8">
        <f t="shared" si="44"/>
        <v>1.224</v>
      </c>
      <c r="R739" s="20">
        <f t="shared" si="45"/>
        <v>56.666666666666664</v>
      </c>
      <c r="S739" s="15">
        <f t="shared" si="46"/>
        <v>41667.275312500002</v>
      </c>
      <c r="T739" s="15">
        <f t="shared" si="47"/>
        <v>41684.833333333336</v>
      </c>
    </row>
    <row r="740" spans="1:20" ht="56.25" x14ac:dyDescent="0.3">
      <c r="A740" s="4">
        <v>738</v>
      </c>
      <c r="B740" s="5" t="s">
        <v>738</v>
      </c>
      <c r="C740" s="5" t="s">
        <v>4847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t="s">
        <v>8273</v>
      </c>
      <c r="O740" t="s">
        <v>8326</v>
      </c>
      <c r="P740" t="s">
        <v>8327</v>
      </c>
      <c r="Q740" s="8">
        <f t="shared" si="44"/>
        <v>1.0673333333333332</v>
      </c>
      <c r="R740" s="20">
        <f t="shared" si="45"/>
        <v>39.048780487804876</v>
      </c>
      <c r="S740" s="15">
        <f t="shared" si="46"/>
        <v>41943.604097222218</v>
      </c>
      <c r="T740" s="15">
        <f t="shared" si="47"/>
        <v>41974.207638888889</v>
      </c>
    </row>
    <row r="741" spans="1:20" ht="93.75" x14ac:dyDescent="0.3">
      <c r="A741" s="4">
        <v>739</v>
      </c>
      <c r="B741" s="5" t="s">
        <v>739</v>
      </c>
      <c r="C741" s="5" t="s">
        <v>4848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t="s">
        <v>8273</v>
      </c>
      <c r="O741" t="s">
        <v>8326</v>
      </c>
      <c r="P741" t="s">
        <v>8327</v>
      </c>
      <c r="Q741" s="8">
        <f t="shared" si="44"/>
        <v>1.5833333333333333</v>
      </c>
      <c r="R741" s="20">
        <f t="shared" si="45"/>
        <v>68.345323741007192</v>
      </c>
      <c r="S741" s="15">
        <f t="shared" si="46"/>
        <v>41829.502650462964</v>
      </c>
      <c r="T741" s="15">
        <f t="shared" si="47"/>
        <v>41862.502650462964</v>
      </c>
    </row>
    <row r="742" spans="1:20" ht="93.75" x14ac:dyDescent="0.3">
      <c r="A742" s="4">
        <v>740</v>
      </c>
      <c r="B742" s="5" t="s">
        <v>740</v>
      </c>
      <c r="C742" s="5" t="s">
        <v>4849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t="s">
        <v>8273</v>
      </c>
      <c r="O742" t="s">
        <v>8326</v>
      </c>
      <c r="P742" t="s">
        <v>8327</v>
      </c>
      <c r="Q742" s="8">
        <f t="shared" si="44"/>
        <v>1.0740000000000001</v>
      </c>
      <c r="R742" s="20">
        <f t="shared" si="45"/>
        <v>169.57894736842104</v>
      </c>
      <c r="S742" s="15">
        <f t="shared" si="46"/>
        <v>42162.146782407406</v>
      </c>
      <c r="T742" s="15">
        <f t="shared" si="47"/>
        <v>42176.146782407406</v>
      </c>
    </row>
    <row r="743" spans="1:20" ht="37.5" x14ac:dyDescent="0.3">
      <c r="A743" s="4">
        <v>741</v>
      </c>
      <c r="B743" s="5" t="s">
        <v>741</v>
      </c>
      <c r="C743" s="5" t="s">
        <v>4850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t="s">
        <v>8273</v>
      </c>
      <c r="O743" t="s">
        <v>8326</v>
      </c>
      <c r="P743" t="s">
        <v>8327</v>
      </c>
      <c r="Q743" s="8">
        <f t="shared" si="44"/>
        <v>1.0226</v>
      </c>
      <c r="R743" s="20">
        <f t="shared" si="45"/>
        <v>141.42340425531913</v>
      </c>
      <c r="S743" s="15">
        <f t="shared" si="46"/>
        <v>41401.648217592592</v>
      </c>
      <c r="T743" s="15">
        <f t="shared" si="47"/>
        <v>41436.648217592592</v>
      </c>
    </row>
    <row r="744" spans="1:20" ht="75" x14ac:dyDescent="0.3">
      <c r="A744" s="4">
        <v>742</v>
      </c>
      <c r="B744" s="5" t="s">
        <v>742</v>
      </c>
      <c r="C744" s="5" t="s">
        <v>4851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t="s">
        <v>8273</v>
      </c>
      <c r="O744" t="s">
        <v>8326</v>
      </c>
      <c r="P744" t="s">
        <v>8327</v>
      </c>
      <c r="Q744" s="8">
        <f t="shared" si="44"/>
        <v>1.1071428571428572</v>
      </c>
      <c r="R744" s="20">
        <f t="shared" si="45"/>
        <v>67.391304347826093</v>
      </c>
      <c r="S744" s="15">
        <f t="shared" si="46"/>
        <v>41689.917962962965</v>
      </c>
      <c r="T744" s="15">
        <f t="shared" si="47"/>
        <v>41719.876296296294</v>
      </c>
    </row>
    <row r="745" spans="1:20" ht="75" x14ac:dyDescent="0.3">
      <c r="A745" s="4">
        <v>743</v>
      </c>
      <c r="B745" s="5" t="s">
        <v>743</v>
      </c>
      <c r="C745" s="5" t="s">
        <v>4852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t="s">
        <v>8273</v>
      </c>
      <c r="O745" t="s">
        <v>8326</v>
      </c>
      <c r="P745" t="s">
        <v>8327</v>
      </c>
      <c r="Q745" s="8">
        <f t="shared" si="44"/>
        <v>1.48</v>
      </c>
      <c r="R745" s="20">
        <f t="shared" si="45"/>
        <v>54.266666666666666</v>
      </c>
      <c r="S745" s="15">
        <f t="shared" si="46"/>
        <v>40990.709317129629</v>
      </c>
      <c r="T745" s="15">
        <f t="shared" si="47"/>
        <v>41015.875</v>
      </c>
    </row>
    <row r="746" spans="1:20" ht="75" x14ac:dyDescent="0.3">
      <c r="A746" s="4">
        <v>744</v>
      </c>
      <c r="B746" s="5" t="s">
        <v>744</v>
      </c>
      <c r="C746" s="5" t="s">
        <v>4853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t="s">
        <v>8273</v>
      </c>
      <c r="O746" t="s">
        <v>8326</v>
      </c>
      <c r="P746" t="s">
        <v>8327</v>
      </c>
      <c r="Q746" s="8">
        <f t="shared" si="44"/>
        <v>1.0232000000000001</v>
      </c>
      <c r="R746" s="20">
        <f t="shared" si="45"/>
        <v>82.516129032258064</v>
      </c>
      <c r="S746" s="15">
        <f t="shared" si="46"/>
        <v>41226.95721064815</v>
      </c>
      <c r="T746" s="15">
        <f t="shared" si="47"/>
        <v>41256.95721064815</v>
      </c>
    </row>
    <row r="747" spans="1:20" ht="75" x14ac:dyDescent="0.3">
      <c r="A747" s="4">
        <v>745</v>
      </c>
      <c r="B747" s="5" t="s">
        <v>745</v>
      </c>
      <c r="C747" s="5" t="s">
        <v>4854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t="s">
        <v>8273</v>
      </c>
      <c r="O747" t="s">
        <v>8326</v>
      </c>
      <c r="P747" t="s">
        <v>8327</v>
      </c>
      <c r="Q747" s="8">
        <f t="shared" si="44"/>
        <v>1.7909909909909909</v>
      </c>
      <c r="R747" s="20">
        <f t="shared" si="45"/>
        <v>53.729729729729726</v>
      </c>
      <c r="S747" s="15">
        <f t="shared" si="46"/>
        <v>41367.572280092594</v>
      </c>
      <c r="T747" s="15">
        <f t="shared" si="47"/>
        <v>41397.572280092594</v>
      </c>
    </row>
    <row r="748" spans="1:20" ht="37.5" x14ac:dyDescent="0.3">
      <c r="A748" s="4">
        <v>746</v>
      </c>
      <c r="B748" s="5" t="s">
        <v>746</v>
      </c>
      <c r="C748" s="5" t="s">
        <v>4855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t="s">
        <v>8273</v>
      </c>
      <c r="O748" t="s">
        <v>8326</v>
      </c>
      <c r="P748" t="s">
        <v>8327</v>
      </c>
      <c r="Q748" s="8">
        <f t="shared" si="44"/>
        <v>1.1108135252761968</v>
      </c>
      <c r="R748" s="20">
        <f t="shared" si="45"/>
        <v>34.206185567010309</v>
      </c>
      <c r="S748" s="15">
        <f t="shared" si="46"/>
        <v>41157.042928240742</v>
      </c>
      <c r="T748" s="15">
        <f t="shared" si="47"/>
        <v>41175.165972222225</v>
      </c>
    </row>
    <row r="749" spans="1:20" ht="93.75" x14ac:dyDescent="0.3">
      <c r="A749" s="4">
        <v>747</v>
      </c>
      <c r="B749" s="5" t="s">
        <v>747</v>
      </c>
      <c r="C749" s="5" t="s">
        <v>4856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t="s">
        <v>8273</v>
      </c>
      <c r="O749" t="s">
        <v>8326</v>
      </c>
      <c r="P749" t="s">
        <v>8327</v>
      </c>
      <c r="Q749" s="8">
        <f t="shared" si="44"/>
        <v>1.0004285714285714</v>
      </c>
      <c r="R749" s="20">
        <f t="shared" si="45"/>
        <v>127.32727272727273</v>
      </c>
      <c r="S749" s="15">
        <f t="shared" si="46"/>
        <v>41988.548831018517</v>
      </c>
      <c r="T749" s="15">
        <f t="shared" si="47"/>
        <v>42019.454166666663</v>
      </c>
    </row>
    <row r="750" spans="1:20" ht="75" x14ac:dyDescent="0.3">
      <c r="A750" s="4">
        <v>748</v>
      </c>
      <c r="B750" s="5" t="s">
        <v>748</v>
      </c>
      <c r="C750" s="5" t="s">
        <v>4857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t="s">
        <v>8273</v>
      </c>
      <c r="O750" t="s">
        <v>8326</v>
      </c>
      <c r="P750" t="s">
        <v>8327</v>
      </c>
      <c r="Q750" s="8">
        <f t="shared" si="44"/>
        <v>1.0024999999999999</v>
      </c>
      <c r="R750" s="20">
        <f t="shared" si="45"/>
        <v>45.56818181818182</v>
      </c>
      <c r="S750" s="15">
        <f t="shared" si="46"/>
        <v>41831.846828703703</v>
      </c>
      <c r="T750" s="15">
        <f t="shared" si="47"/>
        <v>41861.846828703703</v>
      </c>
    </row>
    <row r="751" spans="1:20" ht="75" x14ac:dyDescent="0.3">
      <c r="A751" s="4">
        <v>749</v>
      </c>
      <c r="B751" s="5" t="s">
        <v>749</v>
      </c>
      <c r="C751" s="5" t="s">
        <v>4858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t="s">
        <v>8273</v>
      </c>
      <c r="O751" t="s">
        <v>8326</v>
      </c>
      <c r="P751" t="s">
        <v>8327</v>
      </c>
      <c r="Q751" s="8">
        <f t="shared" si="44"/>
        <v>1.0556000000000001</v>
      </c>
      <c r="R751" s="20">
        <f t="shared" si="45"/>
        <v>95.963636363636368</v>
      </c>
      <c r="S751" s="15">
        <f t="shared" si="46"/>
        <v>42733.94131944445</v>
      </c>
      <c r="T751" s="15">
        <f t="shared" si="47"/>
        <v>42763.94131944445</v>
      </c>
    </row>
    <row r="752" spans="1:20" ht="75" x14ac:dyDescent="0.3">
      <c r="A752" s="4">
        <v>750</v>
      </c>
      <c r="B752" s="5" t="s">
        <v>750</v>
      </c>
      <c r="C752" s="5" t="s">
        <v>4859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t="s">
        <v>8273</v>
      </c>
      <c r="O752" t="s">
        <v>8326</v>
      </c>
      <c r="P752" t="s">
        <v>8327</v>
      </c>
      <c r="Q752" s="8">
        <f t="shared" si="44"/>
        <v>1.0258775877587758</v>
      </c>
      <c r="R752" s="20">
        <f t="shared" si="45"/>
        <v>77.271186440677965</v>
      </c>
      <c r="S752" s="15">
        <f t="shared" si="46"/>
        <v>41299.878148148149</v>
      </c>
      <c r="T752" s="15">
        <f t="shared" si="47"/>
        <v>41329.878148148149</v>
      </c>
    </row>
    <row r="753" spans="1:20" ht="75" x14ac:dyDescent="0.3">
      <c r="A753" s="4">
        <v>751</v>
      </c>
      <c r="B753" s="5" t="s">
        <v>751</v>
      </c>
      <c r="C753" s="5" t="s">
        <v>4860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t="s">
        <v>8273</v>
      </c>
      <c r="O753" t="s">
        <v>8326</v>
      </c>
      <c r="P753" t="s">
        <v>8327</v>
      </c>
      <c r="Q753" s="8">
        <f t="shared" si="44"/>
        <v>1.1850000000000001</v>
      </c>
      <c r="R753" s="20">
        <f t="shared" si="45"/>
        <v>57.338709677419352</v>
      </c>
      <c r="S753" s="15">
        <f t="shared" si="46"/>
        <v>40713.630497685182</v>
      </c>
      <c r="T753" s="15">
        <f t="shared" si="47"/>
        <v>40759.630497685182</v>
      </c>
    </row>
    <row r="754" spans="1:20" ht="93.75" x14ac:dyDescent="0.3">
      <c r="A754" s="4">
        <v>752</v>
      </c>
      <c r="B754" s="5" t="s">
        <v>752</v>
      </c>
      <c r="C754" s="5" t="s">
        <v>4861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t="s">
        <v>8273</v>
      </c>
      <c r="O754" t="s">
        <v>8326</v>
      </c>
      <c r="P754" t="s">
        <v>8327</v>
      </c>
      <c r="Q754" s="8">
        <f t="shared" si="44"/>
        <v>1.117</v>
      </c>
      <c r="R754" s="20">
        <f t="shared" si="45"/>
        <v>53.19047619047619</v>
      </c>
      <c r="S754" s="15">
        <f t="shared" si="46"/>
        <v>42639.421493055561</v>
      </c>
      <c r="T754" s="15">
        <f t="shared" si="47"/>
        <v>42659.458333333328</v>
      </c>
    </row>
    <row r="755" spans="1:20" ht="93.75" x14ac:dyDescent="0.3">
      <c r="A755" s="4">
        <v>753</v>
      </c>
      <c r="B755" s="5" t="s">
        <v>753</v>
      </c>
      <c r="C755" s="5" t="s">
        <v>4862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t="s">
        <v>8273</v>
      </c>
      <c r="O755" t="s">
        <v>8326</v>
      </c>
      <c r="P755" t="s">
        <v>8327</v>
      </c>
      <c r="Q755" s="8">
        <f t="shared" si="44"/>
        <v>1.28</v>
      </c>
      <c r="R755" s="20">
        <f t="shared" si="45"/>
        <v>492.30769230769232</v>
      </c>
      <c r="S755" s="15">
        <f t="shared" si="46"/>
        <v>42019.590173611112</v>
      </c>
      <c r="T755" s="15">
        <f t="shared" si="47"/>
        <v>42049.590173611112</v>
      </c>
    </row>
    <row r="756" spans="1:20" ht="93.75" x14ac:dyDescent="0.3">
      <c r="A756" s="4">
        <v>754</v>
      </c>
      <c r="B756" s="5" t="s">
        <v>754</v>
      </c>
      <c r="C756" s="5" t="s">
        <v>4863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t="s">
        <v>8273</v>
      </c>
      <c r="O756" t="s">
        <v>8326</v>
      </c>
      <c r="P756" t="s">
        <v>8327</v>
      </c>
      <c r="Q756" s="8">
        <f t="shared" si="44"/>
        <v>1.0375000000000001</v>
      </c>
      <c r="R756" s="20">
        <f t="shared" si="45"/>
        <v>42.346938775510203</v>
      </c>
      <c r="S756" s="15">
        <f t="shared" si="46"/>
        <v>41249.749085648145</v>
      </c>
      <c r="T756" s="15">
        <f t="shared" si="47"/>
        <v>41279.749085648145</v>
      </c>
    </row>
    <row r="757" spans="1:20" ht="75" x14ac:dyDescent="0.3">
      <c r="A757" s="4">
        <v>755</v>
      </c>
      <c r="B757" s="5" t="s">
        <v>755</v>
      </c>
      <c r="C757" s="5" t="s">
        <v>4864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t="s">
        <v>8273</v>
      </c>
      <c r="O757" t="s">
        <v>8326</v>
      </c>
      <c r="P757" t="s">
        <v>8327</v>
      </c>
      <c r="Q757" s="8">
        <f t="shared" si="44"/>
        <v>1.0190760000000001</v>
      </c>
      <c r="R757" s="20">
        <f t="shared" si="45"/>
        <v>37.466029411764708</v>
      </c>
      <c r="S757" s="15">
        <f t="shared" si="46"/>
        <v>41383.605057870373</v>
      </c>
      <c r="T757" s="15">
        <f t="shared" si="47"/>
        <v>41414.02847222222</v>
      </c>
    </row>
    <row r="758" spans="1:20" ht="75" x14ac:dyDescent="0.3">
      <c r="A758" s="4">
        <v>756</v>
      </c>
      <c r="B758" s="5" t="s">
        <v>756</v>
      </c>
      <c r="C758" s="5" t="s">
        <v>4865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t="s">
        <v>8273</v>
      </c>
      <c r="O758" t="s">
        <v>8326</v>
      </c>
      <c r="P758" t="s">
        <v>8327</v>
      </c>
      <c r="Q758" s="8">
        <f t="shared" si="44"/>
        <v>1.177142857142857</v>
      </c>
      <c r="R758" s="20">
        <f t="shared" si="45"/>
        <v>37.454545454545453</v>
      </c>
      <c r="S758" s="15">
        <f t="shared" si="46"/>
        <v>40590.766886574071</v>
      </c>
      <c r="T758" s="15">
        <f t="shared" si="47"/>
        <v>40651.725219907406</v>
      </c>
    </row>
    <row r="759" spans="1:20" ht="93.75" x14ac:dyDescent="0.3">
      <c r="A759" s="4">
        <v>757</v>
      </c>
      <c r="B759" s="5" t="s">
        <v>757</v>
      </c>
      <c r="C759" s="5" t="s">
        <v>4866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t="s">
        <v>8273</v>
      </c>
      <c r="O759" t="s">
        <v>8326</v>
      </c>
      <c r="P759" t="s">
        <v>8327</v>
      </c>
      <c r="Q759" s="8">
        <f t="shared" si="44"/>
        <v>2.38</v>
      </c>
      <c r="R759" s="20">
        <f t="shared" si="45"/>
        <v>33.055555555555557</v>
      </c>
      <c r="S759" s="15">
        <f t="shared" si="46"/>
        <v>41235.054560185185</v>
      </c>
      <c r="T759" s="15">
        <f t="shared" si="47"/>
        <v>41249.054560185185</v>
      </c>
    </row>
    <row r="760" spans="1:20" ht="56.25" x14ac:dyDescent="0.3">
      <c r="A760" s="4">
        <v>758</v>
      </c>
      <c r="B760" s="5" t="s">
        <v>758</v>
      </c>
      <c r="C760" s="5" t="s">
        <v>4867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t="s">
        <v>8273</v>
      </c>
      <c r="O760" t="s">
        <v>8326</v>
      </c>
      <c r="P760" t="s">
        <v>8327</v>
      </c>
      <c r="Q760" s="8">
        <f t="shared" si="44"/>
        <v>1.02</v>
      </c>
      <c r="R760" s="20">
        <f t="shared" si="45"/>
        <v>134.21052631578948</v>
      </c>
      <c r="S760" s="15">
        <f t="shared" si="46"/>
        <v>40429.836435185185</v>
      </c>
      <c r="T760" s="15">
        <f t="shared" si="47"/>
        <v>40459.836435185185</v>
      </c>
    </row>
    <row r="761" spans="1:20" ht="75" x14ac:dyDescent="0.3">
      <c r="A761" s="4">
        <v>759</v>
      </c>
      <c r="B761" s="5" t="s">
        <v>759</v>
      </c>
      <c r="C761" s="5" t="s">
        <v>4868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t="s">
        <v>8273</v>
      </c>
      <c r="O761" t="s">
        <v>8326</v>
      </c>
      <c r="P761" t="s">
        <v>8327</v>
      </c>
      <c r="Q761" s="8">
        <f t="shared" si="44"/>
        <v>1.0192000000000001</v>
      </c>
      <c r="R761" s="20">
        <f t="shared" si="45"/>
        <v>51.474747474747474</v>
      </c>
      <c r="S761" s="15">
        <f t="shared" si="46"/>
        <v>41789.330312500002</v>
      </c>
      <c r="T761" s="15">
        <f t="shared" si="47"/>
        <v>41829.330312500002</v>
      </c>
    </row>
    <row r="762" spans="1:20" ht="93.75" x14ac:dyDescent="0.3">
      <c r="A762" s="4">
        <v>760</v>
      </c>
      <c r="B762" s="5" t="s">
        <v>760</v>
      </c>
      <c r="C762" s="5" t="s">
        <v>4869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t="s">
        <v>8274</v>
      </c>
      <c r="O762" t="s">
        <v>8326</v>
      </c>
      <c r="P762" t="s">
        <v>8328</v>
      </c>
      <c r="Q762" s="8">
        <f t="shared" si="44"/>
        <v>0</v>
      </c>
      <c r="R762" s="20" t="e">
        <f t="shared" si="45"/>
        <v>#DIV/0!</v>
      </c>
      <c r="S762" s="15">
        <f t="shared" si="46"/>
        <v>42670.764039351852</v>
      </c>
      <c r="T762" s="15">
        <f t="shared" si="47"/>
        <v>42700.805706018517</v>
      </c>
    </row>
    <row r="763" spans="1:20" ht="75" x14ac:dyDescent="0.3">
      <c r="A763" s="4">
        <v>761</v>
      </c>
      <c r="B763" s="5" t="s">
        <v>761</v>
      </c>
      <c r="C763" s="5" t="s">
        <v>4870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t="s">
        <v>8274</v>
      </c>
      <c r="O763" t="s">
        <v>8326</v>
      </c>
      <c r="P763" t="s">
        <v>8328</v>
      </c>
      <c r="Q763" s="8">
        <f t="shared" si="44"/>
        <v>4.7E-2</v>
      </c>
      <c r="R763" s="20">
        <f t="shared" si="45"/>
        <v>39.166666666666664</v>
      </c>
      <c r="S763" s="15">
        <f t="shared" si="46"/>
        <v>41642.751458333332</v>
      </c>
      <c r="T763" s="15">
        <f t="shared" si="47"/>
        <v>41672.751458333332</v>
      </c>
    </row>
    <row r="764" spans="1:20" ht="75" x14ac:dyDescent="0.3">
      <c r="A764" s="4">
        <v>762</v>
      </c>
      <c r="B764" s="5" t="s">
        <v>762</v>
      </c>
      <c r="C764" s="5" t="s">
        <v>4871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t="s">
        <v>8274</v>
      </c>
      <c r="O764" t="s">
        <v>8326</v>
      </c>
      <c r="P764" t="s">
        <v>8328</v>
      </c>
      <c r="Q764" s="8">
        <f t="shared" si="44"/>
        <v>0</v>
      </c>
      <c r="R764" s="20" t="e">
        <f t="shared" si="45"/>
        <v>#DIV/0!</v>
      </c>
      <c r="S764" s="15">
        <f t="shared" si="46"/>
        <v>42690.858449074076</v>
      </c>
      <c r="T764" s="15">
        <f t="shared" si="47"/>
        <v>42708.25</v>
      </c>
    </row>
    <row r="765" spans="1:20" ht="75" x14ac:dyDescent="0.3">
      <c r="A765" s="4">
        <v>763</v>
      </c>
      <c r="B765" s="5" t="s">
        <v>763</v>
      </c>
      <c r="C765" s="5" t="s">
        <v>4872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t="s">
        <v>8274</v>
      </c>
      <c r="O765" t="s">
        <v>8326</v>
      </c>
      <c r="P765" t="s">
        <v>8328</v>
      </c>
      <c r="Q765" s="8">
        <f t="shared" si="44"/>
        <v>1.1655011655011655E-3</v>
      </c>
      <c r="R765" s="20">
        <f t="shared" si="45"/>
        <v>5</v>
      </c>
      <c r="S765" s="15">
        <f t="shared" si="46"/>
        <v>41471.446851851848</v>
      </c>
      <c r="T765" s="15">
        <f t="shared" si="47"/>
        <v>41501.446851851848</v>
      </c>
    </row>
    <row r="766" spans="1:20" ht="75" x14ac:dyDescent="0.3">
      <c r="A766" s="4">
        <v>764</v>
      </c>
      <c r="B766" s="5" t="s">
        <v>764</v>
      </c>
      <c r="C766" s="5" t="s">
        <v>4873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t="s">
        <v>8274</v>
      </c>
      <c r="O766" t="s">
        <v>8326</v>
      </c>
      <c r="P766" t="s">
        <v>8328</v>
      </c>
      <c r="Q766" s="8">
        <f t="shared" si="44"/>
        <v>0</v>
      </c>
      <c r="R766" s="20" t="e">
        <f t="shared" si="45"/>
        <v>#DIV/0!</v>
      </c>
      <c r="S766" s="15">
        <f t="shared" si="46"/>
        <v>42227.173159722224</v>
      </c>
      <c r="T766" s="15">
        <f t="shared" si="47"/>
        <v>42257.173159722224</v>
      </c>
    </row>
    <row r="767" spans="1:20" ht="75" x14ac:dyDescent="0.3">
      <c r="A767" s="4">
        <v>765</v>
      </c>
      <c r="B767" s="5" t="s">
        <v>765</v>
      </c>
      <c r="C767" s="5" t="s">
        <v>4874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t="s">
        <v>8274</v>
      </c>
      <c r="O767" t="s">
        <v>8326</v>
      </c>
      <c r="P767" t="s">
        <v>8328</v>
      </c>
      <c r="Q767" s="8">
        <f t="shared" si="44"/>
        <v>0.36014285714285715</v>
      </c>
      <c r="R767" s="20">
        <f t="shared" si="45"/>
        <v>57.295454545454547</v>
      </c>
      <c r="S767" s="15">
        <f t="shared" si="46"/>
        <v>41901.542638888888</v>
      </c>
      <c r="T767" s="15">
        <f t="shared" si="47"/>
        <v>41931.542638888888</v>
      </c>
    </row>
    <row r="768" spans="1:20" ht="75" x14ac:dyDescent="0.3">
      <c r="A768" s="4">
        <v>766</v>
      </c>
      <c r="B768" s="5" t="s">
        <v>766</v>
      </c>
      <c r="C768" s="5" t="s">
        <v>4875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t="s">
        <v>8274</v>
      </c>
      <c r="O768" t="s">
        <v>8326</v>
      </c>
      <c r="P768" t="s">
        <v>8328</v>
      </c>
      <c r="Q768" s="8">
        <f t="shared" si="44"/>
        <v>0</v>
      </c>
      <c r="R768" s="20" t="e">
        <f t="shared" si="45"/>
        <v>#DIV/0!</v>
      </c>
      <c r="S768" s="15">
        <f t="shared" si="46"/>
        <v>42021.783368055556</v>
      </c>
      <c r="T768" s="15">
        <f t="shared" si="47"/>
        <v>42051.783368055556</v>
      </c>
    </row>
    <row r="769" spans="1:20" ht="112.5" x14ac:dyDescent="0.3">
      <c r="A769" s="4">
        <v>767</v>
      </c>
      <c r="B769" s="5" t="s">
        <v>767</v>
      </c>
      <c r="C769" s="5" t="s">
        <v>4876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t="s">
        <v>8274</v>
      </c>
      <c r="O769" t="s">
        <v>8326</v>
      </c>
      <c r="P769" t="s">
        <v>8328</v>
      </c>
      <c r="Q769" s="8">
        <f t="shared" si="44"/>
        <v>3.5400000000000001E-2</v>
      </c>
      <c r="R769" s="20">
        <f t="shared" si="45"/>
        <v>59</v>
      </c>
      <c r="S769" s="15">
        <f t="shared" si="46"/>
        <v>42115.143634259264</v>
      </c>
      <c r="T769" s="15">
        <f t="shared" si="47"/>
        <v>42145.143634259264</v>
      </c>
    </row>
    <row r="770" spans="1:20" ht="93.75" x14ac:dyDescent="0.3">
      <c r="A770" s="4">
        <v>768</v>
      </c>
      <c r="B770" s="5" t="s">
        <v>768</v>
      </c>
      <c r="C770" s="5" t="s">
        <v>4877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t="s">
        <v>8274</v>
      </c>
      <c r="O770" t="s">
        <v>8326</v>
      </c>
      <c r="P770" t="s">
        <v>8328</v>
      </c>
      <c r="Q770" s="8">
        <f t="shared" ref="Q770:Q833" si="48">E770/D770</f>
        <v>0</v>
      </c>
      <c r="R770" s="20" t="e">
        <f t="shared" ref="R770:R833" si="49">E770/L770</f>
        <v>#DIV/0!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93.75" x14ac:dyDescent="0.3">
      <c r="A771" s="4">
        <v>769</v>
      </c>
      <c r="B771" s="5" t="s">
        <v>769</v>
      </c>
      <c r="C771" s="5" t="s">
        <v>4878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t="s">
        <v>8274</v>
      </c>
      <c r="O771" t="s">
        <v>8326</v>
      </c>
      <c r="P771" t="s">
        <v>8328</v>
      </c>
      <c r="Q771" s="8">
        <f t="shared" si="48"/>
        <v>0.41399999999999998</v>
      </c>
      <c r="R771" s="20">
        <f t="shared" si="49"/>
        <v>31.846153846153847</v>
      </c>
      <c r="S771" s="15">
        <f t="shared" si="50"/>
        <v>41604.996458333335</v>
      </c>
      <c r="T771" s="15">
        <f t="shared" si="51"/>
        <v>41634.996458333335</v>
      </c>
    </row>
    <row r="772" spans="1:20" ht="75" x14ac:dyDescent="0.3">
      <c r="A772" s="4">
        <v>770</v>
      </c>
      <c r="B772" s="5" t="s">
        <v>770</v>
      </c>
      <c r="C772" s="5" t="s">
        <v>4879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t="s">
        <v>8274</v>
      </c>
      <c r="O772" t="s">
        <v>8326</v>
      </c>
      <c r="P772" t="s">
        <v>8328</v>
      </c>
      <c r="Q772" s="8">
        <f t="shared" si="48"/>
        <v>0</v>
      </c>
      <c r="R772" s="20" t="e">
        <f t="shared" si="49"/>
        <v>#DIV/0!</v>
      </c>
      <c r="S772" s="15">
        <f t="shared" si="50"/>
        <v>41289.999641203707</v>
      </c>
      <c r="T772" s="15">
        <f t="shared" si="51"/>
        <v>41329.999641203707</v>
      </c>
    </row>
    <row r="773" spans="1:20" ht="75" x14ac:dyDescent="0.3">
      <c r="A773" s="4">
        <v>771</v>
      </c>
      <c r="B773" s="5" t="s">
        <v>771</v>
      </c>
      <c r="C773" s="5" t="s">
        <v>4880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t="s">
        <v>8274</v>
      </c>
      <c r="O773" t="s">
        <v>8326</v>
      </c>
      <c r="P773" t="s">
        <v>8328</v>
      </c>
      <c r="Q773" s="8">
        <f t="shared" si="48"/>
        <v>2.631578947368421E-4</v>
      </c>
      <c r="R773" s="20">
        <f t="shared" si="49"/>
        <v>10</v>
      </c>
      <c r="S773" s="15">
        <f t="shared" si="50"/>
        <v>42349.824097222227</v>
      </c>
      <c r="T773" s="15">
        <f t="shared" si="51"/>
        <v>42399.824097222227</v>
      </c>
    </row>
    <row r="774" spans="1:20" ht="93.75" x14ac:dyDescent="0.3">
      <c r="A774" s="4">
        <v>772</v>
      </c>
      <c r="B774" s="5" t="s">
        <v>772</v>
      </c>
      <c r="C774" s="5" t="s">
        <v>4881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t="s">
        <v>8274</v>
      </c>
      <c r="O774" t="s">
        <v>8326</v>
      </c>
      <c r="P774" t="s">
        <v>8328</v>
      </c>
      <c r="Q774" s="8">
        <f t="shared" si="48"/>
        <v>3.3333333333333333E-2</v>
      </c>
      <c r="R774" s="20">
        <f t="shared" si="49"/>
        <v>50</v>
      </c>
      <c r="S774" s="15">
        <f t="shared" si="50"/>
        <v>40068.056932870371</v>
      </c>
      <c r="T774" s="15">
        <f t="shared" si="51"/>
        <v>40118.165972222225</v>
      </c>
    </row>
    <row r="775" spans="1:20" ht="93.75" x14ac:dyDescent="0.3">
      <c r="A775" s="4">
        <v>773</v>
      </c>
      <c r="B775" s="5" t="s">
        <v>773</v>
      </c>
      <c r="C775" s="5" t="s">
        <v>4882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t="s">
        <v>8274</v>
      </c>
      <c r="O775" t="s">
        <v>8326</v>
      </c>
      <c r="P775" t="s">
        <v>8328</v>
      </c>
      <c r="Q775" s="8">
        <f t="shared" si="48"/>
        <v>8.5129023676509714E-3</v>
      </c>
      <c r="R775" s="20">
        <f t="shared" si="49"/>
        <v>16</v>
      </c>
      <c r="S775" s="15">
        <f t="shared" si="50"/>
        <v>42100.735937499994</v>
      </c>
      <c r="T775" s="15">
        <f t="shared" si="51"/>
        <v>42134.959027777775</v>
      </c>
    </row>
    <row r="776" spans="1:20" ht="75" x14ac:dyDescent="0.3">
      <c r="A776" s="4">
        <v>774</v>
      </c>
      <c r="B776" s="5" t="s">
        <v>774</v>
      </c>
      <c r="C776" s="5" t="s">
        <v>4883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t="s">
        <v>8274</v>
      </c>
      <c r="O776" t="s">
        <v>8326</v>
      </c>
      <c r="P776" t="s">
        <v>8328</v>
      </c>
      <c r="Q776" s="8">
        <f t="shared" si="48"/>
        <v>0.70199999999999996</v>
      </c>
      <c r="R776" s="20">
        <f t="shared" si="49"/>
        <v>39</v>
      </c>
      <c r="S776" s="15">
        <f t="shared" si="50"/>
        <v>41663.780300925922</v>
      </c>
      <c r="T776" s="15">
        <f t="shared" si="51"/>
        <v>41693.780300925922</v>
      </c>
    </row>
    <row r="777" spans="1:20" ht="75" x14ac:dyDescent="0.3">
      <c r="A777" s="4">
        <v>775</v>
      </c>
      <c r="B777" s="5" t="s">
        <v>775</v>
      </c>
      <c r="C777" s="5" t="s">
        <v>4884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t="s">
        <v>8274</v>
      </c>
      <c r="O777" t="s">
        <v>8326</v>
      </c>
      <c r="P777" t="s">
        <v>8328</v>
      </c>
      <c r="Q777" s="8">
        <f t="shared" si="48"/>
        <v>1.7000000000000001E-2</v>
      </c>
      <c r="R777" s="20">
        <f t="shared" si="49"/>
        <v>34</v>
      </c>
      <c r="S777" s="15">
        <f t="shared" si="50"/>
        <v>40863.060127314813</v>
      </c>
      <c r="T777" s="15">
        <f t="shared" si="51"/>
        <v>40893.060127314813</v>
      </c>
    </row>
    <row r="778" spans="1:20" ht="93.75" x14ac:dyDescent="0.3">
      <c r="A778" s="4">
        <v>776</v>
      </c>
      <c r="B778" s="5" t="s">
        <v>776</v>
      </c>
      <c r="C778" s="5" t="s">
        <v>4885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t="s">
        <v>8274</v>
      </c>
      <c r="O778" t="s">
        <v>8326</v>
      </c>
      <c r="P778" t="s">
        <v>8328</v>
      </c>
      <c r="Q778" s="8">
        <f t="shared" si="48"/>
        <v>0.51400000000000001</v>
      </c>
      <c r="R778" s="20">
        <f t="shared" si="49"/>
        <v>63.122807017543863</v>
      </c>
      <c r="S778" s="15">
        <f t="shared" si="50"/>
        <v>42250.685706018514</v>
      </c>
      <c r="T778" s="15">
        <f t="shared" si="51"/>
        <v>42288.208333333328</v>
      </c>
    </row>
    <row r="779" spans="1:20" ht="93.75" x14ac:dyDescent="0.3">
      <c r="A779" s="4">
        <v>777</v>
      </c>
      <c r="B779" s="5" t="s">
        <v>777</v>
      </c>
      <c r="C779" s="5" t="s">
        <v>4886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t="s">
        <v>8274</v>
      </c>
      <c r="O779" t="s">
        <v>8326</v>
      </c>
      <c r="P779" t="s">
        <v>8328</v>
      </c>
      <c r="Q779" s="8">
        <f t="shared" si="48"/>
        <v>7.0000000000000001E-3</v>
      </c>
      <c r="R779" s="20">
        <f t="shared" si="49"/>
        <v>7</v>
      </c>
      <c r="S779" s="15">
        <f t="shared" si="50"/>
        <v>41456.981215277774</v>
      </c>
      <c r="T779" s="15">
        <f t="shared" si="51"/>
        <v>41486.981215277774</v>
      </c>
    </row>
    <row r="780" spans="1:20" ht="75" x14ac:dyDescent="0.3">
      <c r="A780" s="4">
        <v>778</v>
      </c>
      <c r="B780" s="5" t="s">
        <v>778</v>
      </c>
      <c r="C780" s="5" t="s">
        <v>4887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t="s">
        <v>8274</v>
      </c>
      <c r="O780" t="s">
        <v>8326</v>
      </c>
      <c r="P780" t="s">
        <v>8328</v>
      </c>
      <c r="Q780" s="8">
        <f t="shared" si="48"/>
        <v>4.0000000000000001E-3</v>
      </c>
      <c r="R780" s="20">
        <f t="shared" si="49"/>
        <v>2</v>
      </c>
      <c r="S780" s="15">
        <f t="shared" si="50"/>
        <v>41729.702314814815</v>
      </c>
      <c r="T780" s="15">
        <f t="shared" si="51"/>
        <v>41759.702314814815</v>
      </c>
    </row>
    <row r="781" spans="1:20" ht="93.75" x14ac:dyDescent="0.3">
      <c r="A781" s="4">
        <v>779</v>
      </c>
      <c r="B781" s="5" t="s">
        <v>779</v>
      </c>
      <c r="C781" s="5" t="s">
        <v>4888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t="s">
        <v>8274</v>
      </c>
      <c r="O781" t="s">
        <v>8326</v>
      </c>
      <c r="P781" t="s">
        <v>8328</v>
      </c>
      <c r="Q781" s="8">
        <f t="shared" si="48"/>
        <v>2.6666666666666668E-2</v>
      </c>
      <c r="R781" s="20">
        <f t="shared" si="49"/>
        <v>66.666666666666671</v>
      </c>
      <c r="S781" s="15">
        <f t="shared" si="50"/>
        <v>40436.68408564815</v>
      </c>
      <c r="T781" s="15">
        <f t="shared" si="51"/>
        <v>40466.166666666664</v>
      </c>
    </row>
    <row r="782" spans="1:20" ht="56.25" x14ac:dyDescent="0.3">
      <c r="A782" s="4">
        <v>780</v>
      </c>
      <c r="B782" s="5" t="s">
        <v>780</v>
      </c>
      <c r="C782" s="5" t="s">
        <v>4889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t="s">
        <v>8275</v>
      </c>
      <c r="O782" t="s">
        <v>8329</v>
      </c>
      <c r="P782" t="s">
        <v>8330</v>
      </c>
      <c r="Q782" s="8">
        <f t="shared" si="48"/>
        <v>1.04</v>
      </c>
      <c r="R782" s="20">
        <f t="shared" si="49"/>
        <v>38.518518518518519</v>
      </c>
      <c r="S782" s="15">
        <f t="shared" si="50"/>
        <v>40636.673900462964</v>
      </c>
      <c r="T782" s="15">
        <f t="shared" si="51"/>
        <v>40666.673900462964</v>
      </c>
    </row>
    <row r="783" spans="1:20" ht="75" x14ac:dyDescent="0.3">
      <c r="A783" s="4">
        <v>781</v>
      </c>
      <c r="B783" s="5" t="s">
        <v>781</v>
      </c>
      <c r="C783" s="5" t="s">
        <v>4890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t="s">
        <v>8275</v>
      </c>
      <c r="O783" t="s">
        <v>8329</v>
      </c>
      <c r="P783" t="s">
        <v>8330</v>
      </c>
      <c r="Q783" s="8">
        <f t="shared" si="48"/>
        <v>1.3315375</v>
      </c>
      <c r="R783" s="20">
        <f t="shared" si="49"/>
        <v>42.609200000000001</v>
      </c>
      <c r="S783" s="15">
        <f t="shared" si="50"/>
        <v>41403.000856481485</v>
      </c>
      <c r="T783" s="15">
        <f t="shared" si="51"/>
        <v>41433.000856481485</v>
      </c>
    </row>
    <row r="784" spans="1:20" ht="75" x14ac:dyDescent="0.3">
      <c r="A784" s="4">
        <v>782</v>
      </c>
      <c r="B784" s="5" t="s">
        <v>782</v>
      </c>
      <c r="C784" s="5" t="s">
        <v>4891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t="s">
        <v>8275</v>
      </c>
      <c r="O784" t="s">
        <v>8329</v>
      </c>
      <c r="P784" t="s">
        <v>8330</v>
      </c>
      <c r="Q784" s="8">
        <f t="shared" si="48"/>
        <v>1</v>
      </c>
      <c r="R784" s="20">
        <f t="shared" si="49"/>
        <v>50</v>
      </c>
      <c r="S784" s="15">
        <f t="shared" si="50"/>
        <v>41116.758125</v>
      </c>
      <c r="T784" s="15">
        <f t="shared" si="51"/>
        <v>41146.758125</v>
      </c>
    </row>
    <row r="785" spans="1:20" ht="75" x14ac:dyDescent="0.3">
      <c r="A785" s="4">
        <v>783</v>
      </c>
      <c r="B785" s="5" t="s">
        <v>783</v>
      </c>
      <c r="C785" s="5" t="s">
        <v>4892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t="s">
        <v>8275</v>
      </c>
      <c r="O785" t="s">
        <v>8329</v>
      </c>
      <c r="P785" t="s">
        <v>8330</v>
      </c>
      <c r="Q785" s="8">
        <f t="shared" si="48"/>
        <v>1.4813333333333334</v>
      </c>
      <c r="R785" s="20">
        <f t="shared" si="49"/>
        <v>63.485714285714288</v>
      </c>
      <c r="S785" s="15">
        <f t="shared" si="50"/>
        <v>40987.773715277777</v>
      </c>
      <c r="T785" s="15">
        <f t="shared" si="51"/>
        <v>41026.916666666664</v>
      </c>
    </row>
    <row r="786" spans="1:20" ht="93.75" x14ac:dyDescent="0.3">
      <c r="A786" s="4">
        <v>784</v>
      </c>
      <c r="B786" s="5" t="s">
        <v>784</v>
      </c>
      <c r="C786" s="5" t="s">
        <v>4893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t="s">
        <v>8275</v>
      </c>
      <c r="O786" t="s">
        <v>8329</v>
      </c>
      <c r="P786" t="s">
        <v>8330</v>
      </c>
      <c r="Q786" s="8">
        <f t="shared" si="48"/>
        <v>1.0249999999999999</v>
      </c>
      <c r="R786" s="20">
        <f t="shared" si="49"/>
        <v>102.5</v>
      </c>
      <c r="S786" s="15">
        <f t="shared" si="50"/>
        <v>41675.149525462963</v>
      </c>
      <c r="T786" s="15">
        <f t="shared" si="51"/>
        <v>41715.107858796298</v>
      </c>
    </row>
    <row r="787" spans="1:20" ht="93.75" x14ac:dyDescent="0.3">
      <c r="A787" s="4">
        <v>785</v>
      </c>
      <c r="B787" s="5" t="s">
        <v>785</v>
      </c>
      <c r="C787" s="5" t="s">
        <v>4894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t="s">
        <v>8275</v>
      </c>
      <c r="O787" t="s">
        <v>8329</v>
      </c>
      <c r="P787" t="s">
        <v>8330</v>
      </c>
      <c r="Q787" s="8">
        <f t="shared" si="48"/>
        <v>1.8062799999999999</v>
      </c>
      <c r="R787" s="20">
        <f t="shared" si="49"/>
        <v>31.142758620689655</v>
      </c>
      <c r="S787" s="15">
        <f t="shared" si="50"/>
        <v>41303.593923611108</v>
      </c>
      <c r="T787" s="15">
        <f t="shared" si="51"/>
        <v>41333.593923611108</v>
      </c>
    </row>
    <row r="788" spans="1:20" ht="75" x14ac:dyDescent="0.3">
      <c r="A788" s="4">
        <v>786</v>
      </c>
      <c r="B788" s="5" t="s">
        <v>786</v>
      </c>
      <c r="C788" s="5" t="s">
        <v>4895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t="s">
        <v>8275</v>
      </c>
      <c r="O788" t="s">
        <v>8329</v>
      </c>
      <c r="P788" t="s">
        <v>8330</v>
      </c>
      <c r="Q788" s="8">
        <f t="shared" si="48"/>
        <v>1.4279999999999999</v>
      </c>
      <c r="R788" s="20">
        <f t="shared" si="49"/>
        <v>162.27272727272728</v>
      </c>
      <c r="S788" s="15">
        <f t="shared" si="50"/>
        <v>40983.055949074071</v>
      </c>
      <c r="T788" s="15">
        <f t="shared" si="51"/>
        <v>41040.657638888886</v>
      </c>
    </row>
    <row r="789" spans="1:20" ht="75" x14ac:dyDescent="0.3">
      <c r="A789" s="4">
        <v>787</v>
      </c>
      <c r="B789" s="5" t="s">
        <v>787</v>
      </c>
      <c r="C789" s="5" t="s">
        <v>4896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t="s">
        <v>8275</v>
      </c>
      <c r="O789" t="s">
        <v>8329</v>
      </c>
      <c r="P789" t="s">
        <v>8330</v>
      </c>
      <c r="Q789" s="8">
        <f t="shared" si="48"/>
        <v>1.1416666666666666</v>
      </c>
      <c r="R789" s="20">
        <f t="shared" si="49"/>
        <v>80.588235294117652</v>
      </c>
      <c r="S789" s="15">
        <f t="shared" si="50"/>
        <v>41549.627615740741</v>
      </c>
      <c r="T789" s="15">
        <f t="shared" si="51"/>
        <v>41579.627615740741</v>
      </c>
    </row>
    <row r="790" spans="1:20" ht="75" x14ac:dyDescent="0.3">
      <c r="A790" s="4">
        <v>788</v>
      </c>
      <c r="B790" s="5" t="s">
        <v>788</v>
      </c>
      <c r="C790" s="5" t="s">
        <v>4897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t="s">
        <v>8275</v>
      </c>
      <c r="O790" t="s">
        <v>8329</v>
      </c>
      <c r="P790" t="s">
        <v>8330</v>
      </c>
      <c r="Q790" s="8">
        <f t="shared" si="48"/>
        <v>2.03505</v>
      </c>
      <c r="R790" s="20">
        <f t="shared" si="49"/>
        <v>59.85441176470588</v>
      </c>
      <c r="S790" s="15">
        <f t="shared" si="50"/>
        <v>41059.006805555553</v>
      </c>
      <c r="T790" s="15">
        <f t="shared" si="51"/>
        <v>41097.165972222225</v>
      </c>
    </row>
    <row r="791" spans="1:20" ht="75" x14ac:dyDescent="0.3">
      <c r="A791" s="4">
        <v>789</v>
      </c>
      <c r="B791" s="5" t="s">
        <v>789</v>
      </c>
      <c r="C791" s="5" t="s">
        <v>4898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t="s">
        <v>8275</v>
      </c>
      <c r="O791" t="s">
        <v>8329</v>
      </c>
      <c r="P791" t="s">
        <v>8330</v>
      </c>
      <c r="Q791" s="8">
        <f t="shared" si="48"/>
        <v>1.0941176470588236</v>
      </c>
      <c r="R791" s="20">
        <f t="shared" si="49"/>
        <v>132.85714285714286</v>
      </c>
      <c r="S791" s="15">
        <f t="shared" si="50"/>
        <v>41277.186111111114</v>
      </c>
      <c r="T791" s="15">
        <f t="shared" si="51"/>
        <v>41295.332638888889</v>
      </c>
    </row>
    <row r="792" spans="1:20" ht="93.75" x14ac:dyDescent="0.3">
      <c r="A792" s="4">
        <v>790</v>
      </c>
      <c r="B792" s="5" t="s">
        <v>790</v>
      </c>
      <c r="C792" s="5" t="s">
        <v>4899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t="s">
        <v>8275</v>
      </c>
      <c r="O792" t="s">
        <v>8329</v>
      </c>
      <c r="P792" t="s">
        <v>8330</v>
      </c>
      <c r="Q792" s="8">
        <f t="shared" si="48"/>
        <v>1.443746</v>
      </c>
      <c r="R792" s="20">
        <f t="shared" si="49"/>
        <v>92.547820512820508</v>
      </c>
      <c r="S792" s="15">
        <f t="shared" si="50"/>
        <v>41276.047905092593</v>
      </c>
      <c r="T792" s="15">
        <f t="shared" si="51"/>
        <v>41306.047905092593</v>
      </c>
    </row>
    <row r="793" spans="1:20" ht="93.75" x14ac:dyDescent="0.3">
      <c r="A793" s="4">
        <v>791</v>
      </c>
      <c r="B793" s="5" t="s">
        <v>791</v>
      </c>
      <c r="C793" s="5" t="s">
        <v>4900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t="s">
        <v>8275</v>
      </c>
      <c r="O793" t="s">
        <v>8329</v>
      </c>
      <c r="P793" t="s">
        <v>8330</v>
      </c>
      <c r="Q793" s="8">
        <f t="shared" si="48"/>
        <v>1.0386666666666666</v>
      </c>
      <c r="R793" s="20">
        <f t="shared" si="49"/>
        <v>60.859375</v>
      </c>
      <c r="S793" s="15">
        <f t="shared" si="50"/>
        <v>41557.780624999999</v>
      </c>
      <c r="T793" s="15">
        <f t="shared" si="51"/>
        <v>41591.249305555553</v>
      </c>
    </row>
    <row r="794" spans="1:20" ht="56.25" x14ac:dyDescent="0.3">
      <c r="A794" s="4">
        <v>792</v>
      </c>
      <c r="B794" s="5" t="s">
        <v>792</v>
      </c>
      <c r="C794" s="5" t="s">
        <v>4901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t="s">
        <v>8275</v>
      </c>
      <c r="O794" t="s">
        <v>8329</v>
      </c>
      <c r="P794" t="s">
        <v>8330</v>
      </c>
      <c r="Q794" s="8">
        <f t="shared" si="48"/>
        <v>1.0044440000000001</v>
      </c>
      <c r="R794" s="20">
        <f t="shared" si="49"/>
        <v>41.851833333333339</v>
      </c>
      <c r="S794" s="15">
        <f t="shared" si="50"/>
        <v>41555.873645833337</v>
      </c>
      <c r="T794" s="15">
        <f t="shared" si="51"/>
        <v>41585.915312500001</v>
      </c>
    </row>
    <row r="795" spans="1:20" ht="93.75" x14ac:dyDescent="0.3">
      <c r="A795" s="4">
        <v>793</v>
      </c>
      <c r="B795" s="5" t="s">
        <v>793</v>
      </c>
      <c r="C795" s="5" t="s">
        <v>4902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t="s">
        <v>8275</v>
      </c>
      <c r="O795" t="s">
        <v>8329</v>
      </c>
      <c r="P795" t="s">
        <v>8330</v>
      </c>
      <c r="Q795" s="8">
        <f t="shared" si="48"/>
        <v>1.0277927272727272</v>
      </c>
      <c r="R795" s="20">
        <f t="shared" si="49"/>
        <v>88.325937499999995</v>
      </c>
      <c r="S795" s="15">
        <f t="shared" si="50"/>
        <v>41442.741249999999</v>
      </c>
      <c r="T795" s="15">
        <f t="shared" si="51"/>
        <v>41458.207638888889</v>
      </c>
    </row>
    <row r="796" spans="1:20" ht="75" x14ac:dyDescent="0.3">
      <c r="A796" s="4">
        <v>794</v>
      </c>
      <c r="B796" s="5" t="s">
        <v>794</v>
      </c>
      <c r="C796" s="5" t="s">
        <v>4903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t="s">
        <v>8275</v>
      </c>
      <c r="O796" t="s">
        <v>8329</v>
      </c>
      <c r="P796" t="s">
        <v>8330</v>
      </c>
      <c r="Q796" s="8">
        <f t="shared" si="48"/>
        <v>1.0531250000000001</v>
      </c>
      <c r="R796" s="20">
        <f t="shared" si="49"/>
        <v>158.96226415094338</v>
      </c>
      <c r="S796" s="15">
        <f t="shared" si="50"/>
        <v>40736.115011574075</v>
      </c>
      <c r="T796" s="15">
        <f t="shared" si="51"/>
        <v>40791.712500000001</v>
      </c>
    </row>
    <row r="797" spans="1:20" ht="75" x14ac:dyDescent="0.3">
      <c r="A797" s="4">
        <v>795</v>
      </c>
      <c r="B797" s="5" t="s">
        <v>795</v>
      </c>
      <c r="C797" s="5" t="s">
        <v>4904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t="s">
        <v>8275</v>
      </c>
      <c r="O797" t="s">
        <v>8329</v>
      </c>
      <c r="P797" t="s">
        <v>8330</v>
      </c>
      <c r="Q797" s="8">
        <f t="shared" si="48"/>
        <v>1.1178571428571429</v>
      </c>
      <c r="R797" s="20">
        <f t="shared" si="49"/>
        <v>85.054347826086953</v>
      </c>
      <c r="S797" s="15">
        <f t="shared" si="50"/>
        <v>40963.613032407404</v>
      </c>
      <c r="T797" s="15">
        <f t="shared" si="51"/>
        <v>41006.207638888889</v>
      </c>
    </row>
    <row r="798" spans="1:20" ht="75" x14ac:dyDescent="0.3">
      <c r="A798" s="4">
        <v>796</v>
      </c>
      <c r="B798" s="5" t="s">
        <v>796</v>
      </c>
      <c r="C798" s="5" t="s">
        <v>4905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t="s">
        <v>8275</v>
      </c>
      <c r="O798" t="s">
        <v>8329</v>
      </c>
      <c r="P798" t="s">
        <v>8330</v>
      </c>
      <c r="Q798" s="8">
        <f t="shared" si="48"/>
        <v>1.0135000000000001</v>
      </c>
      <c r="R798" s="20">
        <f t="shared" si="49"/>
        <v>112.61111111111111</v>
      </c>
      <c r="S798" s="15">
        <f t="shared" si="50"/>
        <v>41502.882928240739</v>
      </c>
      <c r="T798" s="15">
        <f t="shared" si="51"/>
        <v>41532.881944444445</v>
      </c>
    </row>
    <row r="799" spans="1:20" ht="75" x14ac:dyDescent="0.3">
      <c r="A799" s="4">
        <v>797</v>
      </c>
      <c r="B799" s="5" t="s">
        <v>797</v>
      </c>
      <c r="C799" s="5" t="s">
        <v>4906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t="s">
        <v>8275</v>
      </c>
      <c r="O799" t="s">
        <v>8329</v>
      </c>
      <c r="P799" t="s">
        <v>8330</v>
      </c>
      <c r="Q799" s="8">
        <f t="shared" si="48"/>
        <v>1.0753333333333333</v>
      </c>
      <c r="R799" s="20">
        <f t="shared" si="49"/>
        <v>45.436619718309856</v>
      </c>
      <c r="S799" s="15">
        <f t="shared" si="50"/>
        <v>40996.994074074071</v>
      </c>
      <c r="T799" s="15">
        <f t="shared" si="51"/>
        <v>41028.166666666664</v>
      </c>
    </row>
    <row r="800" spans="1:20" ht="75" x14ac:dyDescent="0.3">
      <c r="A800" s="4">
        <v>798</v>
      </c>
      <c r="B800" s="5" t="s">
        <v>798</v>
      </c>
      <c r="C800" s="5" t="s">
        <v>4907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t="s">
        <v>8275</v>
      </c>
      <c r="O800" t="s">
        <v>8329</v>
      </c>
      <c r="P800" t="s">
        <v>8330</v>
      </c>
      <c r="Q800" s="8">
        <f t="shared" si="48"/>
        <v>1.1488571428571428</v>
      </c>
      <c r="R800" s="20">
        <f t="shared" si="49"/>
        <v>46.218390804597703</v>
      </c>
      <c r="S800" s="15">
        <f t="shared" si="50"/>
        <v>41882.590127314819</v>
      </c>
      <c r="T800" s="15">
        <f t="shared" si="51"/>
        <v>41912.590127314819</v>
      </c>
    </row>
    <row r="801" spans="1:20" ht="75" x14ac:dyDescent="0.3">
      <c r="A801" s="4">
        <v>799</v>
      </c>
      <c r="B801" s="5" t="s">
        <v>799</v>
      </c>
      <c r="C801" s="5" t="s">
        <v>4908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t="s">
        <v>8275</v>
      </c>
      <c r="O801" t="s">
        <v>8329</v>
      </c>
      <c r="P801" t="s">
        <v>8330</v>
      </c>
      <c r="Q801" s="8">
        <f t="shared" si="48"/>
        <v>1.0002</v>
      </c>
      <c r="R801" s="20">
        <f t="shared" si="49"/>
        <v>178.60714285714286</v>
      </c>
      <c r="S801" s="15">
        <f t="shared" si="50"/>
        <v>40996.667199074072</v>
      </c>
      <c r="T801" s="15">
        <f t="shared" si="51"/>
        <v>41026.667199074072</v>
      </c>
    </row>
    <row r="802" spans="1:20" ht="75" x14ac:dyDescent="0.3">
      <c r="A802" s="4">
        <v>800</v>
      </c>
      <c r="B802" s="5" t="s">
        <v>800</v>
      </c>
      <c r="C802" s="5" t="s">
        <v>4909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t="s">
        <v>8275</v>
      </c>
      <c r="O802" t="s">
        <v>8329</v>
      </c>
      <c r="P802" t="s">
        <v>8330</v>
      </c>
      <c r="Q802" s="8">
        <f t="shared" si="48"/>
        <v>1.5213333333333334</v>
      </c>
      <c r="R802" s="20">
        <f t="shared" si="49"/>
        <v>40.75</v>
      </c>
      <c r="S802" s="15">
        <f t="shared" si="50"/>
        <v>41863.433495370373</v>
      </c>
      <c r="T802" s="15">
        <f t="shared" si="51"/>
        <v>41893.433495370373</v>
      </c>
    </row>
    <row r="803" spans="1:20" ht="75" x14ac:dyDescent="0.3">
      <c r="A803" s="4">
        <v>801</v>
      </c>
      <c r="B803" s="5" t="s">
        <v>801</v>
      </c>
      <c r="C803" s="5" t="s">
        <v>4910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t="s">
        <v>8275</v>
      </c>
      <c r="O803" t="s">
        <v>8329</v>
      </c>
      <c r="P803" t="s">
        <v>8330</v>
      </c>
      <c r="Q803" s="8">
        <f t="shared" si="48"/>
        <v>1.1152149999999998</v>
      </c>
      <c r="R803" s="20">
        <f t="shared" si="49"/>
        <v>43.733921568627444</v>
      </c>
      <c r="S803" s="15">
        <f t="shared" si="50"/>
        <v>40695.795370370368</v>
      </c>
      <c r="T803" s="15">
        <f t="shared" si="51"/>
        <v>40725.795370370368</v>
      </c>
    </row>
    <row r="804" spans="1:20" ht="93.75" x14ac:dyDescent="0.3">
      <c r="A804" s="4">
        <v>802</v>
      </c>
      <c r="B804" s="5" t="s">
        <v>802</v>
      </c>
      <c r="C804" s="5" t="s">
        <v>4911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t="s">
        <v>8275</v>
      </c>
      <c r="O804" t="s">
        <v>8329</v>
      </c>
      <c r="P804" t="s">
        <v>8330</v>
      </c>
      <c r="Q804" s="8">
        <f t="shared" si="48"/>
        <v>1.0133333333333334</v>
      </c>
      <c r="R804" s="20">
        <f t="shared" si="49"/>
        <v>81.066666666666663</v>
      </c>
      <c r="S804" s="15">
        <f t="shared" si="50"/>
        <v>41123.022268518522</v>
      </c>
      <c r="T804" s="15">
        <f t="shared" si="51"/>
        <v>41169.170138888891</v>
      </c>
    </row>
    <row r="805" spans="1:20" ht="75" x14ac:dyDescent="0.3">
      <c r="A805" s="4">
        <v>803</v>
      </c>
      <c r="B805" s="5" t="s">
        <v>803</v>
      </c>
      <c r="C805" s="5" t="s">
        <v>4912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t="s">
        <v>8275</v>
      </c>
      <c r="O805" t="s">
        <v>8329</v>
      </c>
      <c r="P805" t="s">
        <v>8330</v>
      </c>
      <c r="Q805" s="8">
        <f t="shared" si="48"/>
        <v>1.232608695652174</v>
      </c>
      <c r="R805" s="20">
        <f t="shared" si="49"/>
        <v>74.60526315789474</v>
      </c>
      <c r="S805" s="15">
        <f t="shared" si="50"/>
        <v>40665.949976851851</v>
      </c>
      <c r="T805" s="15">
        <f t="shared" si="51"/>
        <v>40692.041666666664</v>
      </c>
    </row>
    <row r="806" spans="1:20" ht="75" x14ac:dyDescent="0.3">
      <c r="A806" s="4">
        <v>804</v>
      </c>
      <c r="B806" s="5" t="s">
        <v>804</v>
      </c>
      <c r="C806" s="5" t="s">
        <v>4913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t="s">
        <v>8275</v>
      </c>
      <c r="O806" t="s">
        <v>8329</v>
      </c>
      <c r="P806" t="s">
        <v>8330</v>
      </c>
      <c r="Q806" s="8">
        <f t="shared" si="48"/>
        <v>1</v>
      </c>
      <c r="R806" s="20">
        <f t="shared" si="49"/>
        <v>305.55555555555554</v>
      </c>
      <c r="S806" s="15">
        <f t="shared" si="50"/>
        <v>40730.105625000004</v>
      </c>
      <c r="T806" s="15">
        <f t="shared" si="51"/>
        <v>40747.165972222225</v>
      </c>
    </row>
    <row r="807" spans="1:20" ht="75" x14ac:dyDescent="0.3">
      <c r="A807" s="4">
        <v>805</v>
      </c>
      <c r="B807" s="5" t="s">
        <v>805</v>
      </c>
      <c r="C807" s="5" t="s">
        <v>4914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t="s">
        <v>8275</v>
      </c>
      <c r="O807" t="s">
        <v>8329</v>
      </c>
      <c r="P807" t="s">
        <v>8330</v>
      </c>
      <c r="Q807" s="8">
        <f t="shared" si="48"/>
        <v>1.05</v>
      </c>
      <c r="R807" s="20">
        <f t="shared" si="49"/>
        <v>58.333333333333336</v>
      </c>
      <c r="S807" s="15">
        <f t="shared" si="50"/>
        <v>40690.823055555556</v>
      </c>
      <c r="T807" s="15">
        <f t="shared" si="51"/>
        <v>40740.958333333336</v>
      </c>
    </row>
    <row r="808" spans="1:20" ht="37.5" x14ac:dyDescent="0.3">
      <c r="A808" s="4">
        <v>806</v>
      </c>
      <c r="B808" s="5" t="s">
        <v>806</v>
      </c>
      <c r="C808" s="5" t="s">
        <v>4915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t="s">
        <v>8275</v>
      </c>
      <c r="O808" t="s">
        <v>8329</v>
      </c>
      <c r="P808" t="s">
        <v>8330</v>
      </c>
      <c r="Q808" s="8">
        <f t="shared" si="48"/>
        <v>1.0443750000000001</v>
      </c>
      <c r="R808" s="20">
        <f t="shared" si="49"/>
        <v>117.67605633802818</v>
      </c>
      <c r="S808" s="15">
        <f t="shared" si="50"/>
        <v>40763.691423611112</v>
      </c>
      <c r="T808" s="15">
        <f t="shared" si="51"/>
        <v>40793.691423611112</v>
      </c>
    </row>
    <row r="809" spans="1:20" ht="37.5" x14ac:dyDescent="0.3">
      <c r="A809" s="4">
        <v>807</v>
      </c>
      <c r="B809" s="5" t="s">
        <v>807</v>
      </c>
      <c r="C809" s="5" t="s">
        <v>4916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t="s">
        <v>8275</v>
      </c>
      <c r="O809" t="s">
        <v>8329</v>
      </c>
      <c r="P809" t="s">
        <v>8330</v>
      </c>
      <c r="Q809" s="8">
        <f t="shared" si="48"/>
        <v>1.05125</v>
      </c>
      <c r="R809" s="20">
        <f t="shared" si="49"/>
        <v>73.771929824561397</v>
      </c>
      <c r="S809" s="15">
        <f t="shared" si="50"/>
        <v>42759.628599537042</v>
      </c>
      <c r="T809" s="15">
        <f t="shared" si="51"/>
        <v>42795.083333333328</v>
      </c>
    </row>
    <row r="810" spans="1:20" ht="75" x14ac:dyDescent="0.3">
      <c r="A810" s="4">
        <v>808</v>
      </c>
      <c r="B810" s="5" t="s">
        <v>808</v>
      </c>
      <c r="C810" s="5" t="s">
        <v>4917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t="s">
        <v>8275</v>
      </c>
      <c r="O810" t="s">
        <v>8329</v>
      </c>
      <c r="P810" t="s">
        <v>8330</v>
      </c>
      <c r="Q810" s="8">
        <f t="shared" si="48"/>
        <v>1</v>
      </c>
      <c r="R810" s="20">
        <f t="shared" si="49"/>
        <v>104.65116279069767</v>
      </c>
      <c r="S810" s="15">
        <f t="shared" si="50"/>
        <v>41962.100532407407</v>
      </c>
      <c r="T810" s="15">
        <f t="shared" si="51"/>
        <v>41995.207638888889</v>
      </c>
    </row>
    <row r="811" spans="1:20" ht="56.25" x14ac:dyDescent="0.3">
      <c r="A811" s="4">
        <v>809</v>
      </c>
      <c r="B811" s="5" t="s">
        <v>809</v>
      </c>
      <c r="C811" s="5" t="s">
        <v>4918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t="s">
        <v>8275</v>
      </c>
      <c r="O811" t="s">
        <v>8329</v>
      </c>
      <c r="P811" t="s">
        <v>8330</v>
      </c>
      <c r="Q811" s="8">
        <f t="shared" si="48"/>
        <v>1.03775</v>
      </c>
      <c r="R811" s="20">
        <f t="shared" si="49"/>
        <v>79.82692307692308</v>
      </c>
      <c r="S811" s="15">
        <f t="shared" si="50"/>
        <v>41628.833680555559</v>
      </c>
      <c r="T811" s="15">
        <f t="shared" si="51"/>
        <v>41658.833680555559</v>
      </c>
    </row>
    <row r="812" spans="1:20" ht="75" x14ac:dyDescent="0.3">
      <c r="A812" s="4">
        <v>810</v>
      </c>
      <c r="B812" s="5" t="s">
        <v>810</v>
      </c>
      <c r="C812" s="5" t="s">
        <v>4919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t="s">
        <v>8275</v>
      </c>
      <c r="O812" t="s">
        <v>8329</v>
      </c>
      <c r="P812" t="s">
        <v>8330</v>
      </c>
      <c r="Q812" s="8">
        <f t="shared" si="48"/>
        <v>1.05</v>
      </c>
      <c r="R812" s="20">
        <f t="shared" si="49"/>
        <v>58.333333333333336</v>
      </c>
      <c r="S812" s="15">
        <f t="shared" si="50"/>
        <v>41123.056273148148</v>
      </c>
      <c r="T812" s="15">
        <f t="shared" si="51"/>
        <v>41153.056273148148</v>
      </c>
    </row>
    <row r="813" spans="1:20" ht="56.25" x14ac:dyDescent="0.3">
      <c r="A813" s="4">
        <v>811</v>
      </c>
      <c r="B813" s="5" t="s">
        <v>811</v>
      </c>
      <c r="C813" s="5" t="s">
        <v>4920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t="s">
        <v>8275</v>
      </c>
      <c r="O813" t="s">
        <v>8329</v>
      </c>
      <c r="P813" t="s">
        <v>8330</v>
      </c>
      <c r="Q813" s="8">
        <f t="shared" si="48"/>
        <v>1.04</v>
      </c>
      <c r="R813" s="20">
        <f t="shared" si="49"/>
        <v>86.666666666666671</v>
      </c>
      <c r="S813" s="15">
        <f t="shared" si="50"/>
        <v>41443.643541666665</v>
      </c>
      <c r="T813" s="15">
        <f t="shared" si="51"/>
        <v>41465.702777777777</v>
      </c>
    </row>
    <row r="814" spans="1:20" ht="93.75" x14ac:dyDescent="0.3">
      <c r="A814" s="4">
        <v>812</v>
      </c>
      <c r="B814" s="5" t="s">
        <v>812</v>
      </c>
      <c r="C814" s="5" t="s">
        <v>4921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t="s">
        <v>8275</v>
      </c>
      <c r="O814" t="s">
        <v>8329</v>
      </c>
      <c r="P814" t="s">
        <v>8330</v>
      </c>
      <c r="Q814" s="8">
        <f t="shared" si="48"/>
        <v>1.5183333333333333</v>
      </c>
      <c r="R814" s="20">
        <f t="shared" si="49"/>
        <v>27.606060606060606</v>
      </c>
      <c r="S814" s="15">
        <f t="shared" si="50"/>
        <v>41282.017962962964</v>
      </c>
      <c r="T814" s="15">
        <f t="shared" si="51"/>
        <v>41334.581944444442</v>
      </c>
    </row>
    <row r="815" spans="1:20" ht="56.25" x14ac:dyDescent="0.3">
      <c r="A815" s="4">
        <v>813</v>
      </c>
      <c r="B815" s="5" t="s">
        <v>813</v>
      </c>
      <c r="C815" s="5" t="s">
        <v>4922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t="s">
        <v>8275</v>
      </c>
      <c r="O815" t="s">
        <v>8329</v>
      </c>
      <c r="P815" t="s">
        <v>8330</v>
      </c>
      <c r="Q815" s="8">
        <f t="shared" si="48"/>
        <v>1.59996</v>
      </c>
      <c r="R815" s="20">
        <f t="shared" si="49"/>
        <v>24.999375000000001</v>
      </c>
      <c r="S815" s="15">
        <f t="shared" si="50"/>
        <v>41080.960243055553</v>
      </c>
      <c r="T815" s="15">
        <f t="shared" si="51"/>
        <v>41110.960243055553</v>
      </c>
    </row>
    <row r="816" spans="1:20" ht="93.75" x14ac:dyDescent="0.3">
      <c r="A816" s="4">
        <v>814</v>
      </c>
      <c r="B816" s="5" t="s">
        <v>814</v>
      </c>
      <c r="C816" s="5" t="s">
        <v>4923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t="s">
        <v>8275</v>
      </c>
      <c r="O816" t="s">
        <v>8329</v>
      </c>
      <c r="P816" t="s">
        <v>8330</v>
      </c>
      <c r="Q816" s="8">
        <f t="shared" si="48"/>
        <v>1.2729999999999999</v>
      </c>
      <c r="R816" s="20">
        <f t="shared" si="49"/>
        <v>45.464285714285715</v>
      </c>
      <c r="S816" s="15">
        <f t="shared" si="50"/>
        <v>40679.743067129632</v>
      </c>
      <c r="T816" s="15">
        <f t="shared" si="51"/>
        <v>40694.75277777778</v>
      </c>
    </row>
    <row r="817" spans="1:20" ht="37.5" x14ac:dyDescent="0.3">
      <c r="A817" s="4">
        <v>815</v>
      </c>
      <c r="B817" s="5" t="s">
        <v>815</v>
      </c>
      <c r="C817" s="5" t="s">
        <v>4924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t="s">
        <v>8275</v>
      </c>
      <c r="O817" t="s">
        <v>8329</v>
      </c>
      <c r="P817" t="s">
        <v>8330</v>
      </c>
      <c r="Q817" s="8">
        <f t="shared" si="48"/>
        <v>1.07</v>
      </c>
      <c r="R817" s="20">
        <f t="shared" si="49"/>
        <v>99.534883720930239</v>
      </c>
      <c r="S817" s="15">
        <f t="shared" si="50"/>
        <v>41914.917858796296</v>
      </c>
      <c r="T817" s="15">
        <f t="shared" si="51"/>
        <v>41944.917858796296</v>
      </c>
    </row>
    <row r="818" spans="1:20" ht="56.25" x14ac:dyDescent="0.3">
      <c r="A818" s="4">
        <v>816</v>
      </c>
      <c r="B818" s="5" t="s">
        <v>816</v>
      </c>
      <c r="C818" s="5" t="s">
        <v>4925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t="s">
        <v>8275</v>
      </c>
      <c r="O818" t="s">
        <v>8329</v>
      </c>
      <c r="P818" t="s">
        <v>8330</v>
      </c>
      <c r="Q818" s="8">
        <f t="shared" si="48"/>
        <v>1.1512214285714286</v>
      </c>
      <c r="R818" s="20">
        <f t="shared" si="49"/>
        <v>39.31</v>
      </c>
      <c r="S818" s="15">
        <f t="shared" si="50"/>
        <v>41341.870868055557</v>
      </c>
      <c r="T818" s="15">
        <f t="shared" si="51"/>
        <v>41373.270833333336</v>
      </c>
    </row>
    <row r="819" spans="1:20" ht="75" x14ac:dyDescent="0.3">
      <c r="A819" s="4">
        <v>817</v>
      </c>
      <c r="B819" s="5" t="s">
        <v>817</v>
      </c>
      <c r="C819" s="5" t="s">
        <v>4926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t="s">
        <v>8275</v>
      </c>
      <c r="O819" t="s">
        <v>8329</v>
      </c>
      <c r="P819" t="s">
        <v>8330</v>
      </c>
      <c r="Q819" s="8">
        <f t="shared" si="48"/>
        <v>1.3711066666666665</v>
      </c>
      <c r="R819" s="20">
        <f t="shared" si="49"/>
        <v>89.419999999999987</v>
      </c>
      <c r="S819" s="15">
        <f t="shared" si="50"/>
        <v>40925.599664351852</v>
      </c>
      <c r="T819" s="15">
        <f t="shared" si="51"/>
        <v>40979.207638888889</v>
      </c>
    </row>
    <row r="820" spans="1:20" ht="75" x14ac:dyDescent="0.3">
      <c r="A820" s="4">
        <v>818</v>
      </c>
      <c r="B820" s="5" t="s">
        <v>818</v>
      </c>
      <c r="C820" s="5" t="s">
        <v>4927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t="s">
        <v>8275</v>
      </c>
      <c r="O820" t="s">
        <v>8329</v>
      </c>
      <c r="P820" t="s">
        <v>8330</v>
      </c>
      <c r="Q820" s="8">
        <f t="shared" si="48"/>
        <v>1.5571428571428572</v>
      </c>
      <c r="R820" s="20">
        <f t="shared" si="49"/>
        <v>28.684210526315791</v>
      </c>
      <c r="S820" s="15">
        <f t="shared" si="50"/>
        <v>41120.882881944446</v>
      </c>
      <c r="T820" s="15">
        <f t="shared" si="51"/>
        <v>41128.709027777775</v>
      </c>
    </row>
    <row r="821" spans="1:20" ht="37.5" x14ac:dyDescent="0.3">
      <c r="A821" s="4">
        <v>819</v>
      </c>
      <c r="B821" s="5" t="s">
        <v>819</v>
      </c>
      <c r="C821" s="5" t="s">
        <v>4928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t="s">
        <v>8275</v>
      </c>
      <c r="O821" t="s">
        <v>8329</v>
      </c>
      <c r="P821" t="s">
        <v>8330</v>
      </c>
      <c r="Q821" s="8">
        <f t="shared" si="48"/>
        <v>1.0874999999999999</v>
      </c>
      <c r="R821" s="20">
        <f t="shared" si="49"/>
        <v>31.071428571428573</v>
      </c>
      <c r="S821" s="15">
        <f t="shared" si="50"/>
        <v>41619.998310185183</v>
      </c>
      <c r="T821" s="15">
        <f t="shared" si="51"/>
        <v>41629.197222222225</v>
      </c>
    </row>
    <row r="822" spans="1:20" ht="75" x14ac:dyDescent="0.3">
      <c r="A822" s="4">
        <v>820</v>
      </c>
      <c r="B822" s="5" t="s">
        <v>820</v>
      </c>
      <c r="C822" s="5" t="s">
        <v>4929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t="s">
        <v>8275</v>
      </c>
      <c r="O822" t="s">
        <v>8329</v>
      </c>
      <c r="P822" t="s">
        <v>8330</v>
      </c>
      <c r="Q822" s="8">
        <f t="shared" si="48"/>
        <v>1.3405</v>
      </c>
      <c r="R822" s="20">
        <f t="shared" si="49"/>
        <v>70.55263157894737</v>
      </c>
      <c r="S822" s="15">
        <f t="shared" si="50"/>
        <v>41768.841921296298</v>
      </c>
      <c r="T822" s="15">
        <f t="shared" si="51"/>
        <v>41799.208333333336</v>
      </c>
    </row>
    <row r="823" spans="1:20" ht="75" x14ac:dyDescent="0.3">
      <c r="A823" s="4">
        <v>821</v>
      </c>
      <c r="B823" s="5" t="s">
        <v>821</v>
      </c>
      <c r="C823" s="5" t="s">
        <v>4930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t="s">
        <v>8275</v>
      </c>
      <c r="O823" t="s">
        <v>8329</v>
      </c>
      <c r="P823" t="s">
        <v>8330</v>
      </c>
      <c r="Q823" s="8">
        <f t="shared" si="48"/>
        <v>1</v>
      </c>
      <c r="R823" s="20">
        <f t="shared" si="49"/>
        <v>224.12820512820514</v>
      </c>
      <c r="S823" s="15">
        <f t="shared" si="50"/>
        <v>42093.922048611115</v>
      </c>
      <c r="T823" s="15">
        <f t="shared" si="51"/>
        <v>42128.167361111111</v>
      </c>
    </row>
    <row r="824" spans="1:20" ht="56.25" x14ac:dyDescent="0.3">
      <c r="A824" s="4">
        <v>822</v>
      </c>
      <c r="B824" s="5" t="s">
        <v>822</v>
      </c>
      <c r="C824" s="5" t="s">
        <v>4931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t="s">
        <v>8275</v>
      </c>
      <c r="O824" t="s">
        <v>8329</v>
      </c>
      <c r="P824" t="s">
        <v>8330</v>
      </c>
      <c r="Q824" s="8">
        <f t="shared" si="48"/>
        <v>1.1916666666666667</v>
      </c>
      <c r="R824" s="20">
        <f t="shared" si="49"/>
        <v>51.811594202898547</v>
      </c>
      <c r="S824" s="15">
        <f t="shared" si="50"/>
        <v>41157.947337962964</v>
      </c>
      <c r="T824" s="15">
        <f t="shared" si="51"/>
        <v>41187.947337962964</v>
      </c>
    </row>
    <row r="825" spans="1:20" ht="75" x14ac:dyDescent="0.3">
      <c r="A825" s="4">
        <v>823</v>
      </c>
      <c r="B825" s="5" t="s">
        <v>823</v>
      </c>
      <c r="C825" s="5" t="s">
        <v>4932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t="s">
        <v>8275</v>
      </c>
      <c r="O825" t="s">
        <v>8329</v>
      </c>
      <c r="P825" t="s">
        <v>8330</v>
      </c>
      <c r="Q825" s="8">
        <f t="shared" si="48"/>
        <v>1.7949999999999999</v>
      </c>
      <c r="R825" s="20">
        <f t="shared" si="49"/>
        <v>43.515151515151516</v>
      </c>
      <c r="S825" s="15">
        <f t="shared" si="50"/>
        <v>42055.972824074073</v>
      </c>
      <c r="T825" s="15">
        <f t="shared" si="51"/>
        <v>42085.931157407409</v>
      </c>
    </row>
    <row r="826" spans="1:20" ht="93.75" x14ac:dyDescent="0.3">
      <c r="A826" s="4">
        <v>824</v>
      </c>
      <c r="B826" s="5" t="s">
        <v>824</v>
      </c>
      <c r="C826" s="5" t="s">
        <v>4933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t="s">
        <v>8275</v>
      </c>
      <c r="O826" t="s">
        <v>8329</v>
      </c>
      <c r="P826" t="s">
        <v>8330</v>
      </c>
      <c r="Q826" s="8">
        <f t="shared" si="48"/>
        <v>1.3438124999999999</v>
      </c>
      <c r="R826" s="20">
        <f t="shared" si="49"/>
        <v>39.816666666666663</v>
      </c>
      <c r="S826" s="15">
        <f t="shared" si="50"/>
        <v>40250.242106481484</v>
      </c>
      <c r="T826" s="15">
        <f t="shared" si="51"/>
        <v>40286.290972222225</v>
      </c>
    </row>
    <row r="827" spans="1:20" ht="56.25" x14ac:dyDescent="0.3">
      <c r="A827" s="4">
        <v>825</v>
      </c>
      <c r="B827" s="5" t="s">
        <v>825</v>
      </c>
      <c r="C827" s="5" t="s">
        <v>4934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t="s">
        <v>8275</v>
      </c>
      <c r="O827" t="s">
        <v>8329</v>
      </c>
      <c r="P827" t="s">
        <v>8330</v>
      </c>
      <c r="Q827" s="8">
        <f t="shared" si="48"/>
        <v>1.0043200000000001</v>
      </c>
      <c r="R827" s="20">
        <f t="shared" si="49"/>
        <v>126.8080808080808</v>
      </c>
      <c r="S827" s="15">
        <f t="shared" si="50"/>
        <v>41186.306527777779</v>
      </c>
      <c r="T827" s="15">
        <f t="shared" si="51"/>
        <v>41211.306527777779</v>
      </c>
    </row>
    <row r="828" spans="1:20" ht="75" x14ac:dyDescent="0.3">
      <c r="A828" s="4">
        <v>826</v>
      </c>
      <c r="B828" s="5" t="s">
        <v>826</v>
      </c>
      <c r="C828" s="5" t="s">
        <v>4935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t="s">
        <v>8275</v>
      </c>
      <c r="O828" t="s">
        <v>8329</v>
      </c>
      <c r="P828" t="s">
        <v>8330</v>
      </c>
      <c r="Q828" s="8">
        <f t="shared" si="48"/>
        <v>1.0145454545454546</v>
      </c>
      <c r="R828" s="20">
        <f t="shared" si="49"/>
        <v>113.87755102040816</v>
      </c>
      <c r="S828" s="15">
        <f t="shared" si="50"/>
        <v>40973.038541666669</v>
      </c>
      <c r="T828" s="15">
        <f t="shared" si="51"/>
        <v>40993.996874999997</v>
      </c>
    </row>
    <row r="829" spans="1:20" ht="93.75" x14ac:dyDescent="0.3">
      <c r="A829" s="4">
        <v>827</v>
      </c>
      <c r="B829" s="5" t="s">
        <v>827</v>
      </c>
      <c r="C829" s="5" t="s">
        <v>4936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t="s">
        <v>8275</v>
      </c>
      <c r="O829" t="s">
        <v>8329</v>
      </c>
      <c r="P829" t="s">
        <v>8330</v>
      </c>
      <c r="Q829" s="8">
        <f t="shared" si="48"/>
        <v>1.0333333333333334</v>
      </c>
      <c r="R829" s="20">
        <f t="shared" si="49"/>
        <v>28.181818181818183</v>
      </c>
      <c r="S829" s="15">
        <f t="shared" si="50"/>
        <v>40927.473460648151</v>
      </c>
      <c r="T829" s="15">
        <f t="shared" si="51"/>
        <v>40953.825694444444</v>
      </c>
    </row>
    <row r="830" spans="1:20" ht="75" x14ac:dyDescent="0.3">
      <c r="A830" s="4">
        <v>828</v>
      </c>
      <c r="B830" s="5" t="s">
        <v>828</v>
      </c>
      <c r="C830" s="5" t="s">
        <v>4937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t="s">
        <v>8275</v>
      </c>
      <c r="O830" t="s">
        <v>8329</v>
      </c>
      <c r="P830" t="s">
        <v>8330</v>
      </c>
      <c r="Q830" s="8">
        <f t="shared" si="48"/>
        <v>1.07</v>
      </c>
      <c r="R830" s="20">
        <f t="shared" si="49"/>
        <v>36.60526315789474</v>
      </c>
      <c r="S830" s="15">
        <f t="shared" si="50"/>
        <v>41073.050717592596</v>
      </c>
      <c r="T830" s="15">
        <f t="shared" si="51"/>
        <v>41085.683333333334</v>
      </c>
    </row>
    <row r="831" spans="1:20" ht="93.75" x14ac:dyDescent="0.3">
      <c r="A831" s="4">
        <v>829</v>
      </c>
      <c r="B831" s="5" t="s">
        <v>829</v>
      </c>
      <c r="C831" s="5" t="s">
        <v>4938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t="s">
        <v>8275</v>
      </c>
      <c r="O831" t="s">
        <v>8329</v>
      </c>
      <c r="P831" t="s">
        <v>8330</v>
      </c>
      <c r="Q831" s="8">
        <f t="shared" si="48"/>
        <v>1.04</v>
      </c>
      <c r="R831" s="20">
        <f t="shared" si="49"/>
        <v>32.5</v>
      </c>
      <c r="S831" s="15">
        <f t="shared" si="50"/>
        <v>42504.801388888889</v>
      </c>
      <c r="T831" s="15">
        <f t="shared" si="51"/>
        <v>42564.801388888889</v>
      </c>
    </row>
    <row r="832" spans="1:20" ht="75" x14ac:dyDescent="0.3">
      <c r="A832" s="4">
        <v>830</v>
      </c>
      <c r="B832" s="5" t="s">
        <v>830</v>
      </c>
      <c r="C832" s="5" t="s">
        <v>4939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t="s">
        <v>8275</v>
      </c>
      <c r="O832" t="s">
        <v>8329</v>
      </c>
      <c r="P832" t="s">
        <v>8330</v>
      </c>
      <c r="Q832" s="8">
        <f t="shared" si="48"/>
        <v>1.0783333333333334</v>
      </c>
      <c r="R832" s="20">
        <f t="shared" si="49"/>
        <v>60.65625</v>
      </c>
      <c r="S832" s="15">
        <f t="shared" si="50"/>
        <v>41325.525752314818</v>
      </c>
      <c r="T832" s="15">
        <f t="shared" si="51"/>
        <v>41355.484085648146</v>
      </c>
    </row>
    <row r="833" spans="1:20" ht="56.25" x14ac:dyDescent="0.3">
      <c r="A833" s="4">
        <v>831</v>
      </c>
      <c r="B833" s="5" t="s">
        <v>831</v>
      </c>
      <c r="C833" s="5" t="s">
        <v>4940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t="s">
        <v>8275</v>
      </c>
      <c r="O833" t="s">
        <v>8329</v>
      </c>
      <c r="P833" t="s">
        <v>8330</v>
      </c>
      <c r="Q833" s="8">
        <f t="shared" si="48"/>
        <v>2.3333333333333335</v>
      </c>
      <c r="R833" s="20">
        <f t="shared" si="49"/>
        <v>175</v>
      </c>
      <c r="S833" s="15">
        <f t="shared" si="50"/>
        <v>40996.646921296298</v>
      </c>
      <c r="T833" s="15">
        <f t="shared" si="51"/>
        <v>41026.646921296298</v>
      </c>
    </row>
    <row r="834" spans="1:20" ht="75" x14ac:dyDescent="0.3">
      <c r="A834" s="4">
        <v>832</v>
      </c>
      <c r="B834" s="5" t="s">
        <v>832</v>
      </c>
      <c r="C834" s="5" t="s">
        <v>4941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t="s">
        <v>8275</v>
      </c>
      <c r="O834" t="s">
        <v>8329</v>
      </c>
      <c r="P834" t="s">
        <v>8330</v>
      </c>
      <c r="Q834" s="8">
        <f t="shared" ref="Q834:Q897" si="52">E834/D834</f>
        <v>1.0060706666666666</v>
      </c>
      <c r="R834" s="20">
        <f t="shared" ref="R834:R897" si="53">E834/L834</f>
        <v>97.993896103896105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x14ac:dyDescent="0.3">
      <c r="A835" s="4">
        <v>833</v>
      </c>
      <c r="B835" s="5" t="s">
        <v>833</v>
      </c>
      <c r="C835" s="5" t="s">
        <v>4942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t="s">
        <v>8275</v>
      </c>
      <c r="O835" t="s">
        <v>8329</v>
      </c>
      <c r="P835" t="s">
        <v>8330</v>
      </c>
      <c r="Q835" s="8">
        <f t="shared" si="52"/>
        <v>1.0166666666666666</v>
      </c>
      <c r="R835" s="20">
        <f t="shared" si="53"/>
        <v>148.78048780487805</v>
      </c>
      <c r="S835" s="15">
        <f t="shared" si="54"/>
        <v>41718.878182870372</v>
      </c>
      <c r="T835" s="15">
        <f t="shared" si="55"/>
        <v>41748.878182870372</v>
      </c>
    </row>
    <row r="836" spans="1:20" ht="93.75" x14ac:dyDescent="0.3">
      <c r="A836" s="4">
        <v>834</v>
      </c>
      <c r="B836" s="5" t="s">
        <v>834</v>
      </c>
      <c r="C836" s="5" t="s">
        <v>4943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t="s">
        <v>8275</v>
      </c>
      <c r="O836" t="s">
        <v>8329</v>
      </c>
      <c r="P836" t="s">
        <v>8330</v>
      </c>
      <c r="Q836" s="8">
        <f t="shared" si="52"/>
        <v>1.3101818181818181</v>
      </c>
      <c r="R836" s="20">
        <f t="shared" si="53"/>
        <v>96.08</v>
      </c>
      <c r="S836" s="15">
        <f t="shared" si="54"/>
        <v>41422.822824074072</v>
      </c>
      <c r="T836" s="15">
        <f t="shared" si="55"/>
        <v>41456.165972222225</v>
      </c>
    </row>
    <row r="837" spans="1:20" ht="93.75" x14ac:dyDescent="0.3">
      <c r="A837" s="4">
        <v>835</v>
      </c>
      <c r="B837" s="5" t="s">
        <v>835</v>
      </c>
      <c r="C837" s="5" t="s">
        <v>4944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t="s">
        <v>8275</v>
      </c>
      <c r="O837" t="s">
        <v>8329</v>
      </c>
      <c r="P837" t="s">
        <v>8330</v>
      </c>
      <c r="Q837" s="8">
        <f t="shared" si="52"/>
        <v>1.1725000000000001</v>
      </c>
      <c r="R837" s="20">
        <f t="shared" si="53"/>
        <v>58.625</v>
      </c>
      <c r="S837" s="15">
        <f t="shared" si="54"/>
        <v>41005.45784722222</v>
      </c>
      <c r="T837" s="15">
        <f t="shared" si="55"/>
        <v>41048.125</v>
      </c>
    </row>
    <row r="838" spans="1:20" ht="37.5" x14ac:dyDescent="0.3">
      <c r="A838" s="4">
        <v>836</v>
      </c>
      <c r="B838" s="5" t="s">
        <v>836</v>
      </c>
      <c r="C838" s="5" t="s">
        <v>4945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t="s">
        <v>8275</v>
      </c>
      <c r="O838" t="s">
        <v>8329</v>
      </c>
      <c r="P838" t="s">
        <v>8330</v>
      </c>
      <c r="Q838" s="8">
        <f t="shared" si="52"/>
        <v>1.009304</v>
      </c>
      <c r="R838" s="20">
        <f t="shared" si="53"/>
        <v>109.70695652173914</v>
      </c>
      <c r="S838" s="15">
        <f t="shared" si="54"/>
        <v>41524.056921296295</v>
      </c>
      <c r="T838" s="15">
        <f t="shared" si="55"/>
        <v>41554.056921296295</v>
      </c>
    </row>
    <row r="839" spans="1:20" ht="56.25" x14ac:dyDescent="0.3">
      <c r="A839" s="4">
        <v>837</v>
      </c>
      <c r="B839" s="5" t="s">
        <v>837</v>
      </c>
      <c r="C839" s="5" t="s">
        <v>4946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t="s">
        <v>8275</v>
      </c>
      <c r="O839" t="s">
        <v>8329</v>
      </c>
      <c r="P839" t="s">
        <v>8330</v>
      </c>
      <c r="Q839" s="8">
        <f t="shared" si="52"/>
        <v>1.218</v>
      </c>
      <c r="R839" s="20">
        <f t="shared" si="53"/>
        <v>49.112903225806448</v>
      </c>
      <c r="S839" s="15">
        <f t="shared" si="54"/>
        <v>41730.998402777775</v>
      </c>
      <c r="T839" s="15">
        <f t="shared" si="55"/>
        <v>41760.998402777775</v>
      </c>
    </row>
    <row r="840" spans="1:20" ht="75" x14ac:dyDescent="0.3">
      <c r="A840" s="4">
        <v>838</v>
      </c>
      <c r="B840" s="5" t="s">
        <v>838</v>
      </c>
      <c r="C840" s="5" t="s">
        <v>4947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t="s">
        <v>8275</v>
      </c>
      <c r="O840" t="s">
        <v>8329</v>
      </c>
      <c r="P840" t="s">
        <v>8330</v>
      </c>
      <c r="Q840" s="8">
        <f t="shared" si="52"/>
        <v>1.454</v>
      </c>
      <c r="R840" s="20">
        <f t="shared" si="53"/>
        <v>47.672131147540981</v>
      </c>
      <c r="S840" s="15">
        <f t="shared" si="54"/>
        <v>40895.897974537038</v>
      </c>
      <c r="T840" s="15">
        <f t="shared" si="55"/>
        <v>40925.897974537038</v>
      </c>
    </row>
    <row r="841" spans="1:20" ht="75" x14ac:dyDescent="0.3">
      <c r="A841" s="4">
        <v>839</v>
      </c>
      <c r="B841" s="5" t="s">
        <v>839</v>
      </c>
      <c r="C841" s="5" t="s">
        <v>4948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t="s">
        <v>8275</v>
      </c>
      <c r="O841" t="s">
        <v>8329</v>
      </c>
      <c r="P841" t="s">
        <v>8330</v>
      </c>
      <c r="Q841" s="8">
        <f t="shared" si="52"/>
        <v>1.166166</v>
      </c>
      <c r="R841" s="20">
        <f t="shared" si="53"/>
        <v>60.737812499999997</v>
      </c>
      <c r="S841" s="15">
        <f t="shared" si="54"/>
        <v>41144.763379629629</v>
      </c>
      <c r="T841" s="15">
        <f t="shared" si="55"/>
        <v>41174.763379629629</v>
      </c>
    </row>
    <row r="842" spans="1:20" ht="56.25" x14ac:dyDescent="0.3">
      <c r="A842" s="4">
        <v>840</v>
      </c>
      <c r="B842" s="5" t="s">
        <v>840</v>
      </c>
      <c r="C842" s="5" t="s">
        <v>4949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t="s">
        <v>8276</v>
      </c>
      <c r="O842" t="s">
        <v>8329</v>
      </c>
      <c r="P842" t="s">
        <v>8331</v>
      </c>
      <c r="Q842" s="8">
        <f t="shared" si="52"/>
        <v>1.2041660000000001</v>
      </c>
      <c r="R842" s="20">
        <f t="shared" si="53"/>
        <v>63.37715789473684</v>
      </c>
      <c r="S842" s="15">
        <f t="shared" si="54"/>
        <v>42607.226701388892</v>
      </c>
      <c r="T842" s="15">
        <f t="shared" si="55"/>
        <v>42637.226701388892</v>
      </c>
    </row>
    <row r="843" spans="1:20" ht="93.75" x14ac:dyDescent="0.3">
      <c r="A843" s="4">
        <v>841</v>
      </c>
      <c r="B843" s="5" t="s">
        <v>841</v>
      </c>
      <c r="C843" s="5" t="s">
        <v>4950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t="s">
        <v>8276</v>
      </c>
      <c r="O843" t="s">
        <v>8329</v>
      </c>
      <c r="P843" t="s">
        <v>8331</v>
      </c>
      <c r="Q843" s="8">
        <f t="shared" si="52"/>
        <v>1.0132000000000001</v>
      </c>
      <c r="R843" s="20">
        <f t="shared" si="53"/>
        <v>53.893617021276597</v>
      </c>
      <c r="S843" s="15">
        <f t="shared" si="54"/>
        <v>41923.838692129626</v>
      </c>
      <c r="T843" s="15">
        <f t="shared" si="55"/>
        <v>41953.88035879629</v>
      </c>
    </row>
    <row r="844" spans="1:20" ht="75" x14ac:dyDescent="0.3">
      <c r="A844" s="4">
        <v>842</v>
      </c>
      <c r="B844" s="5" t="s">
        <v>842</v>
      </c>
      <c r="C844" s="5" t="s">
        <v>4951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t="s">
        <v>8276</v>
      </c>
      <c r="O844" t="s">
        <v>8329</v>
      </c>
      <c r="P844" t="s">
        <v>8331</v>
      </c>
      <c r="Q844" s="8">
        <f t="shared" si="52"/>
        <v>1.0431999999999999</v>
      </c>
      <c r="R844" s="20">
        <f t="shared" si="53"/>
        <v>66.871794871794876</v>
      </c>
      <c r="S844" s="15">
        <f t="shared" si="54"/>
        <v>41526.592395833337</v>
      </c>
      <c r="T844" s="15">
        <f t="shared" si="55"/>
        <v>41561.165972222225</v>
      </c>
    </row>
    <row r="845" spans="1:20" ht="93.75" x14ac:dyDescent="0.3">
      <c r="A845" s="4">
        <v>843</v>
      </c>
      <c r="B845" s="5" t="s">
        <v>843</v>
      </c>
      <c r="C845" s="5" t="s">
        <v>4952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t="s">
        <v>8276</v>
      </c>
      <c r="O845" t="s">
        <v>8329</v>
      </c>
      <c r="P845" t="s">
        <v>8331</v>
      </c>
      <c r="Q845" s="8">
        <f t="shared" si="52"/>
        <v>2.6713333333333331</v>
      </c>
      <c r="R845" s="20">
        <f t="shared" si="53"/>
        <v>63.102362204724407</v>
      </c>
      <c r="S845" s="15">
        <f t="shared" si="54"/>
        <v>42695.257870370369</v>
      </c>
      <c r="T845" s="15">
        <f t="shared" si="55"/>
        <v>42712.333333333328</v>
      </c>
    </row>
    <row r="846" spans="1:20" ht="93.75" x14ac:dyDescent="0.3">
      <c r="A846" s="4">
        <v>844</v>
      </c>
      <c r="B846" s="5" t="s">
        <v>844</v>
      </c>
      <c r="C846" s="5" t="s">
        <v>4953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t="s">
        <v>8276</v>
      </c>
      <c r="O846" t="s">
        <v>8329</v>
      </c>
      <c r="P846" t="s">
        <v>8331</v>
      </c>
      <c r="Q846" s="8">
        <f t="shared" si="52"/>
        <v>1.9413333333333334</v>
      </c>
      <c r="R846" s="20">
        <f t="shared" si="53"/>
        <v>36.628930817610062</v>
      </c>
      <c r="S846" s="15">
        <f t="shared" si="54"/>
        <v>41905.684629629628</v>
      </c>
      <c r="T846" s="15">
        <f t="shared" si="55"/>
        <v>41944.207638888889</v>
      </c>
    </row>
    <row r="847" spans="1:20" ht="75" x14ac:dyDescent="0.3">
      <c r="A847" s="4">
        <v>845</v>
      </c>
      <c r="B847" s="5" t="s">
        <v>845</v>
      </c>
      <c r="C847" s="5" t="s">
        <v>4954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t="s">
        <v>8276</v>
      </c>
      <c r="O847" t="s">
        <v>8329</v>
      </c>
      <c r="P847" t="s">
        <v>8331</v>
      </c>
      <c r="Q847" s="8">
        <f t="shared" si="52"/>
        <v>1.203802</v>
      </c>
      <c r="R847" s="20">
        <f t="shared" si="53"/>
        <v>34.005706214689269</v>
      </c>
      <c r="S847" s="15">
        <f t="shared" si="54"/>
        <v>42578.205972222218</v>
      </c>
      <c r="T847" s="15">
        <f t="shared" si="55"/>
        <v>42618.165972222225</v>
      </c>
    </row>
    <row r="848" spans="1:20" ht="56.25" x14ac:dyDescent="0.3">
      <c r="A848" s="4">
        <v>846</v>
      </c>
      <c r="B848" s="5" t="s">
        <v>846</v>
      </c>
      <c r="C848" s="5" t="s">
        <v>4955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t="s">
        <v>8276</v>
      </c>
      <c r="O848" t="s">
        <v>8329</v>
      </c>
      <c r="P848" t="s">
        <v>8331</v>
      </c>
      <c r="Q848" s="8">
        <f t="shared" si="52"/>
        <v>1.2200090909090908</v>
      </c>
      <c r="R848" s="20">
        <f t="shared" si="53"/>
        <v>28.553404255319148</v>
      </c>
      <c r="S848" s="15">
        <f t="shared" si="54"/>
        <v>41694.391840277778</v>
      </c>
      <c r="T848" s="15">
        <f t="shared" si="55"/>
        <v>41708.583333333336</v>
      </c>
    </row>
    <row r="849" spans="1:20" ht="37.5" x14ac:dyDescent="0.3">
      <c r="A849" s="4">
        <v>847</v>
      </c>
      <c r="B849" s="5" t="s">
        <v>847</v>
      </c>
      <c r="C849" s="5" t="s">
        <v>4956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t="s">
        <v>8276</v>
      </c>
      <c r="O849" t="s">
        <v>8329</v>
      </c>
      <c r="P849" t="s">
        <v>8331</v>
      </c>
      <c r="Q849" s="8">
        <f t="shared" si="52"/>
        <v>1</v>
      </c>
      <c r="R849" s="20">
        <f t="shared" si="53"/>
        <v>10</v>
      </c>
      <c r="S849" s="15">
        <f t="shared" si="54"/>
        <v>42165.79833333334</v>
      </c>
      <c r="T849" s="15">
        <f t="shared" si="55"/>
        <v>42195.79833333334</v>
      </c>
    </row>
    <row r="850" spans="1:20" ht="75" x14ac:dyDescent="0.3">
      <c r="A850" s="4">
        <v>848</v>
      </c>
      <c r="B850" s="5" t="s">
        <v>848</v>
      </c>
      <c r="C850" s="5" t="s">
        <v>4957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t="s">
        <v>8276</v>
      </c>
      <c r="O850" t="s">
        <v>8329</v>
      </c>
      <c r="P850" t="s">
        <v>8331</v>
      </c>
      <c r="Q850" s="8">
        <f t="shared" si="52"/>
        <v>1</v>
      </c>
      <c r="R850" s="20">
        <f t="shared" si="53"/>
        <v>18.75</v>
      </c>
      <c r="S850" s="15">
        <f t="shared" si="54"/>
        <v>42078.792048611111</v>
      </c>
      <c r="T850" s="15">
        <f t="shared" si="55"/>
        <v>42108.792048611111</v>
      </c>
    </row>
    <row r="851" spans="1:20" ht="75" x14ac:dyDescent="0.3">
      <c r="A851" s="4">
        <v>849</v>
      </c>
      <c r="B851" s="5" t="s">
        <v>849</v>
      </c>
      <c r="C851" s="5" t="s">
        <v>4958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t="s">
        <v>8276</v>
      </c>
      <c r="O851" t="s">
        <v>8329</v>
      </c>
      <c r="P851" t="s">
        <v>8331</v>
      </c>
      <c r="Q851" s="8">
        <f t="shared" si="52"/>
        <v>1.1990000000000001</v>
      </c>
      <c r="R851" s="20">
        <f t="shared" si="53"/>
        <v>41.704347826086959</v>
      </c>
      <c r="S851" s="15">
        <f t="shared" si="54"/>
        <v>42051.148888888885</v>
      </c>
      <c r="T851" s="15">
        <f t="shared" si="55"/>
        <v>42079.107222222221</v>
      </c>
    </row>
    <row r="852" spans="1:20" ht="75" x14ac:dyDescent="0.3">
      <c r="A852" s="4">
        <v>850</v>
      </c>
      <c r="B852" s="5" t="s">
        <v>850</v>
      </c>
      <c r="C852" s="5" t="s">
        <v>4959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t="s">
        <v>8276</v>
      </c>
      <c r="O852" t="s">
        <v>8329</v>
      </c>
      <c r="P852" t="s">
        <v>8331</v>
      </c>
      <c r="Q852" s="8">
        <f t="shared" si="52"/>
        <v>1.55175</v>
      </c>
      <c r="R852" s="20">
        <f t="shared" si="53"/>
        <v>46.669172932330824</v>
      </c>
      <c r="S852" s="15">
        <f t="shared" si="54"/>
        <v>42452.827743055561</v>
      </c>
      <c r="T852" s="15">
        <f t="shared" si="55"/>
        <v>42485.207638888889</v>
      </c>
    </row>
    <row r="853" spans="1:20" ht="75" x14ac:dyDescent="0.3">
      <c r="A853" s="4">
        <v>851</v>
      </c>
      <c r="B853" s="5" t="s">
        <v>851</v>
      </c>
      <c r="C853" s="5" t="s">
        <v>4960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t="s">
        <v>8276</v>
      </c>
      <c r="O853" t="s">
        <v>8329</v>
      </c>
      <c r="P853" t="s">
        <v>8331</v>
      </c>
      <c r="Q853" s="8">
        <f t="shared" si="52"/>
        <v>1.3045</v>
      </c>
      <c r="R853" s="20">
        <f t="shared" si="53"/>
        <v>37.271428571428572</v>
      </c>
      <c r="S853" s="15">
        <f t="shared" si="54"/>
        <v>42522.880243055552</v>
      </c>
      <c r="T853" s="15">
        <f t="shared" si="55"/>
        <v>42582.822916666672</v>
      </c>
    </row>
    <row r="854" spans="1:20" ht="56.25" x14ac:dyDescent="0.3">
      <c r="A854" s="4">
        <v>852</v>
      </c>
      <c r="B854" s="5" t="s">
        <v>852</v>
      </c>
      <c r="C854" s="5" t="s">
        <v>4961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t="s">
        <v>8276</v>
      </c>
      <c r="O854" t="s">
        <v>8329</v>
      </c>
      <c r="P854" t="s">
        <v>8331</v>
      </c>
      <c r="Q854" s="8">
        <f t="shared" si="52"/>
        <v>1.0497142857142858</v>
      </c>
      <c r="R854" s="20">
        <f t="shared" si="53"/>
        <v>59.258064516129032</v>
      </c>
      <c r="S854" s="15">
        <f t="shared" si="54"/>
        <v>42656.805497685185</v>
      </c>
      <c r="T854" s="15">
        <f t="shared" si="55"/>
        <v>42667.875</v>
      </c>
    </row>
    <row r="855" spans="1:20" ht="75" x14ac:dyDescent="0.3">
      <c r="A855" s="4">
        <v>853</v>
      </c>
      <c r="B855" s="5" t="s">
        <v>853</v>
      </c>
      <c r="C855" s="5" t="s">
        <v>4962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t="s">
        <v>8276</v>
      </c>
      <c r="O855" t="s">
        <v>8329</v>
      </c>
      <c r="P855" t="s">
        <v>8331</v>
      </c>
      <c r="Q855" s="8">
        <f t="shared" si="52"/>
        <v>1</v>
      </c>
      <c r="R855" s="20">
        <f t="shared" si="53"/>
        <v>30</v>
      </c>
      <c r="S855" s="15">
        <f t="shared" si="54"/>
        <v>42021.832280092596</v>
      </c>
      <c r="T855" s="15">
        <f t="shared" si="55"/>
        <v>42051.832280092596</v>
      </c>
    </row>
    <row r="856" spans="1:20" ht="75" x14ac:dyDescent="0.3">
      <c r="A856" s="4">
        <v>854</v>
      </c>
      <c r="B856" s="5" t="s">
        <v>854</v>
      </c>
      <c r="C856" s="5" t="s">
        <v>4963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t="s">
        <v>8276</v>
      </c>
      <c r="O856" t="s">
        <v>8329</v>
      </c>
      <c r="P856" t="s">
        <v>8331</v>
      </c>
      <c r="Q856" s="8">
        <f t="shared" si="52"/>
        <v>1.1822050359712231</v>
      </c>
      <c r="R856" s="20">
        <f t="shared" si="53"/>
        <v>65.8623246492986</v>
      </c>
      <c r="S856" s="15">
        <f t="shared" si="54"/>
        <v>42702.212337962963</v>
      </c>
      <c r="T856" s="15">
        <f t="shared" si="55"/>
        <v>42732.212337962963</v>
      </c>
    </row>
    <row r="857" spans="1:20" ht="56.25" x14ac:dyDescent="0.3">
      <c r="A857" s="4">
        <v>855</v>
      </c>
      <c r="B857" s="5" t="s">
        <v>855</v>
      </c>
      <c r="C857" s="5" t="s">
        <v>4964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t="s">
        <v>8276</v>
      </c>
      <c r="O857" t="s">
        <v>8329</v>
      </c>
      <c r="P857" t="s">
        <v>8331</v>
      </c>
      <c r="Q857" s="8">
        <f t="shared" si="52"/>
        <v>1.0344827586206897</v>
      </c>
      <c r="R857" s="20">
        <f t="shared" si="53"/>
        <v>31.914893617021278</v>
      </c>
      <c r="S857" s="15">
        <f t="shared" si="54"/>
        <v>42545.125196759262</v>
      </c>
      <c r="T857" s="15">
        <f t="shared" si="55"/>
        <v>42575.125196759262</v>
      </c>
    </row>
    <row r="858" spans="1:20" ht="93.75" x14ac:dyDescent="0.3">
      <c r="A858" s="4">
        <v>856</v>
      </c>
      <c r="B858" s="5" t="s">
        <v>856</v>
      </c>
      <c r="C858" s="5" t="s">
        <v>4965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t="s">
        <v>8276</v>
      </c>
      <c r="O858" t="s">
        <v>8329</v>
      </c>
      <c r="P858" t="s">
        <v>8331</v>
      </c>
      <c r="Q858" s="8">
        <f t="shared" si="52"/>
        <v>2.1800000000000002</v>
      </c>
      <c r="R858" s="20">
        <f t="shared" si="53"/>
        <v>19.464285714285715</v>
      </c>
      <c r="S858" s="15">
        <f t="shared" si="54"/>
        <v>42609.311990740738</v>
      </c>
      <c r="T858" s="15">
        <f t="shared" si="55"/>
        <v>42668.791666666672</v>
      </c>
    </row>
    <row r="859" spans="1:20" ht="56.25" x14ac:dyDescent="0.3">
      <c r="A859" s="4">
        <v>857</v>
      </c>
      <c r="B859" s="5" t="s">
        <v>857</v>
      </c>
      <c r="C859" s="5" t="s">
        <v>4966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t="s">
        <v>8276</v>
      </c>
      <c r="O859" t="s">
        <v>8329</v>
      </c>
      <c r="P859" t="s">
        <v>8331</v>
      </c>
      <c r="Q859" s="8">
        <f t="shared" si="52"/>
        <v>1</v>
      </c>
      <c r="R859" s="20">
        <f t="shared" si="53"/>
        <v>50</v>
      </c>
      <c r="S859" s="15">
        <f t="shared" si="54"/>
        <v>42291.581377314811</v>
      </c>
      <c r="T859" s="15">
        <f t="shared" si="55"/>
        <v>42333.623043981483</v>
      </c>
    </row>
    <row r="860" spans="1:20" ht="93.75" x14ac:dyDescent="0.3">
      <c r="A860" s="4">
        <v>858</v>
      </c>
      <c r="B860" s="5" t="s">
        <v>858</v>
      </c>
      <c r="C860" s="5" t="s">
        <v>4967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t="s">
        <v>8276</v>
      </c>
      <c r="O860" t="s">
        <v>8329</v>
      </c>
      <c r="P860" t="s">
        <v>8331</v>
      </c>
      <c r="Q860" s="8">
        <f t="shared" si="52"/>
        <v>1.4400583333333332</v>
      </c>
      <c r="R860" s="20">
        <f t="shared" si="53"/>
        <v>22.737763157894737</v>
      </c>
      <c r="S860" s="15">
        <f t="shared" si="54"/>
        <v>42079.745578703703</v>
      </c>
      <c r="T860" s="15">
        <f t="shared" si="55"/>
        <v>42109.957638888889</v>
      </c>
    </row>
    <row r="861" spans="1:20" ht="56.25" x14ac:dyDescent="0.3">
      <c r="A861" s="4">
        <v>859</v>
      </c>
      <c r="B861" s="5" t="s">
        <v>859</v>
      </c>
      <c r="C861" s="5" t="s">
        <v>4968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t="s">
        <v>8276</v>
      </c>
      <c r="O861" t="s">
        <v>8329</v>
      </c>
      <c r="P861" t="s">
        <v>8331</v>
      </c>
      <c r="Q861" s="8">
        <f t="shared" si="52"/>
        <v>1.0467500000000001</v>
      </c>
      <c r="R861" s="20">
        <f t="shared" si="53"/>
        <v>42.724489795918366</v>
      </c>
      <c r="S861" s="15">
        <f t="shared" si="54"/>
        <v>42128.820231481484</v>
      </c>
      <c r="T861" s="15">
        <f t="shared" si="55"/>
        <v>42159</v>
      </c>
    </row>
    <row r="862" spans="1:20" ht="75" x14ac:dyDescent="0.3">
      <c r="A862" s="4">
        <v>860</v>
      </c>
      <c r="B862" s="5" t="s">
        <v>860</v>
      </c>
      <c r="C862" s="5" t="s">
        <v>4969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t="s">
        <v>8277</v>
      </c>
      <c r="O862" t="s">
        <v>8329</v>
      </c>
      <c r="P862" t="s">
        <v>8332</v>
      </c>
      <c r="Q862" s="8">
        <f t="shared" si="52"/>
        <v>0.18142857142857144</v>
      </c>
      <c r="R862" s="20">
        <f t="shared" si="53"/>
        <v>52.916666666666664</v>
      </c>
      <c r="S862" s="15">
        <f t="shared" si="54"/>
        <v>41570.482789351852</v>
      </c>
      <c r="T862" s="15">
        <f t="shared" si="55"/>
        <v>41600.524456018517</v>
      </c>
    </row>
    <row r="863" spans="1:20" ht="75" x14ac:dyDescent="0.3">
      <c r="A863" s="4">
        <v>861</v>
      </c>
      <c r="B863" s="5" t="s">
        <v>861</v>
      </c>
      <c r="C863" s="5" t="s">
        <v>4970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t="s">
        <v>8277</v>
      </c>
      <c r="O863" t="s">
        <v>8329</v>
      </c>
      <c r="P863" t="s">
        <v>8332</v>
      </c>
      <c r="Q863" s="8">
        <f t="shared" si="52"/>
        <v>2.2444444444444444E-2</v>
      </c>
      <c r="R863" s="20">
        <f t="shared" si="53"/>
        <v>50.5</v>
      </c>
      <c r="S863" s="15">
        <f t="shared" si="54"/>
        <v>42599.965324074074</v>
      </c>
      <c r="T863" s="15">
        <f t="shared" si="55"/>
        <v>42629.965324074074</v>
      </c>
    </row>
    <row r="864" spans="1:20" ht="75" x14ac:dyDescent="0.3">
      <c r="A864" s="4">
        <v>862</v>
      </c>
      <c r="B864" s="5" t="s">
        <v>862</v>
      </c>
      <c r="C864" s="5" t="s">
        <v>4971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t="s">
        <v>8277</v>
      </c>
      <c r="O864" t="s">
        <v>8329</v>
      </c>
      <c r="P864" t="s">
        <v>8332</v>
      </c>
      <c r="Q864" s="8">
        <f t="shared" si="52"/>
        <v>3.3999999999999998E-3</v>
      </c>
      <c r="R864" s="20">
        <f t="shared" si="53"/>
        <v>42.5</v>
      </c>
      <c r="S864" s="15">
        <f t="shared" si="54"/>
        <v>41559.5549537037</v>
      </c>
      <c r="T864" s="15">
        <f t="shared" si="55"/>
        <v>41589.596620370372</v>
      </c>
    </row>
    <row r="865" spans="1:20" ht="56.25" x14ac:dyDescent="0.3">
      <c r="A865" s="4">
        <v>863</v>
      </c>
      <c r="B865" s="5" t="s">
        <v>863</v>
      </c>
      <c r="C865" s="5" t="s">
        <v>4972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t="s">
        <v>8277</v>
      </c>
      <c r="O865" t="s">
        <v>8329</v>
      </c>
      <c r="P865" t="s">
        <v>8332</v>
      </c>
      <c r="Q865" s="8">
        <f t="shared" si="52"/>
        <v>4.4999999999999998E-2</v>
      </c>
      <c r="R865" s="20">
        <f t="shared" si="53"/>
        <v>18</v>
      </c>
      <c r="S865" s="15">
        <f t="shared" si="54"/>
        <v>40921.117662037039</v>
      </c>
      <c r="T865" s="15">
        <f t="shared" si="55"/>
        <v>40951.117662037039</v>
      </c>
    </row>
    <row r="866" spans="1:20" ht="75" x14ac:dyDescent="0.3">
      <c r="A866" s="4">
        <v>864</v>
      </c>
      <c r="B866" s="5" t="s">
        <v>864</v>
      </c>
      <c r="C866" s="5" t="s">
        <v>4973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t="s">
        <v>8277</v>
      </c>
      <c r="O866" t="s">
        <v>8329</v>
      </c>
      <c r="P866" t="s">
        <v>8332</v>
      </c>
      <c r="Q866" s="8">
        <f t="shared" si="52"/>
        <v>0.41538461538461541</v>
      </c>
      <c r="R866" s="20">
        <f t="shared" si="53"/>
        <v>34.177215189873415</v>
      </c>
      <c r="S866" s="15">
        <f t="shared" si="54"/>
        <v>41541.106921296298</v>
      </c>
      <c r="T866" s="15">
        <f t="shared" si="55"/>
        <v>41563.415972222225</v>
      </c>
    </row>
    <row r="867" spans="1:20" ht="75" x14ac:dyDescent="0.3">
      <c r="A867" s="4">
        <v>865</v>
      </c>
      <c r="B867" s="5" t="s">
        <v>865</v>
      </c>
      <c r="C867" s="5" t="s">
        <v>4974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t="s">
        <v>8277</v>
      </c>
      <c r="O867" t="s">
        <v>8329</v>
      </c>
      <c r="P867" t="s">
        <v>8332</v>
      </c>
      <c r="Q867" s="8">
        <f t="shared" si="52"/>
        <v>2.0454545454545454E-2</v>
      </c>
      <c r="R867" s="20">
        <f t="shared" si="53"/>
        <v>22.5</v>
      </c>
      <c r="S867" s="15">
        <f t="shared" si="54"/>
        <v>41230.77311342593</v>
      </c>
      <c r="T867" s="15">
        <f t="shared" si="55"/>
        <v>41290.77311342593</v>
      </c>
    </row>
    <row r="868" spans="1:20" ht="75" x14ac:dyDescent="0.3">
      <c r="A868" s="4">
        <v>866</v>
      </c>
      <c r="B868" s="5" t="s">
        <v>866</v>
      </c>
      <c r="C868" s="5" t="s">
        <v>4975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t="s">
        <v>8277</v>
      </c>
      <c r="O868" t="s">
        <v>8329</v>
      </c>
      <c r="P868" t="s">
        <v>8332</v>
      </c>
      <c r="Q868" s="8">
        <f t="shared" si="52"/>
        <v>0.18285714285714286</v>
      </c>
      <c r="R868" s="20">
        <f t="shared" si="53"/>
        <v>58.18181818181818</v>
      </c>
      <c r="S868" s="15">
        <f t="shared" si="54"/>
        <v>42025.637939814813</v>
      </c>
      <c r="T868" s="15">
        <f t="shared" si="55"/>
        <v>42063.631944444445</v>
      </c>
    </row>
    <row r="869" spans="1:20" ht="93.75" x14ac:dyDescent="0.3">
      <c r="A869" s="4">
        <v>867</v>
      </c>
      <c r="B869" s="5" t="s">
        <v>867</v>
      </c>
      <c r="C869" s="5" t="s">
        <v>4976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t="s">
        <v>8277</v>
      </c>
      <c r="O869" t="s">
        <v>8329</v>
      </c>
      <c r="P869" t="s">
        <v>8332</v>
      </c>
      <c r="Q869" s="8">
        <f t="shared" si="52"/>
        <v>0.2402</v>
      </c>
      <c r="R869" s="20">
        <f t="shared" si="53"/>
        <v>109.18181818181819</v>
      </c>
      <c r="S869" s="15">
        <f t="shared" si="54"/>
        <v>40088.105393518519</v>
      </c>
      <c r="T869" s="15">
        <f t="shared" si="55"/>
        <v>40148.207638888889</v>
      </c>
    </row>
    <row r="870" spans="1:20" ht="93.75" x14ac:dyDescent="0.3">
      <c r="A870" s="4">
        <v>868</v>
      </c>
      <c r="B870" s="5" t="s">
        <v>868</v>
      </c>
      <c r="C870" s="5" t="s">
        <v>4977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t="s">
        <v>8277</v>
      </c>
      <c r="O870" t="s">
        <v>8329</v>
      </c>
      <c r="P870" t="s">
        <v>8332</v>
      </c>
      <c r="Q870" s="8">
        <f t="shared" si="52"/>
        <v>1.1111111111111111E-3</v>
      </c>
      <c r="R870" s="20">
        <f t="shared" si="53"/>
        <v>50</v>
      </c>
      <c r="S870" s="15">
        <f t="shared" si="54"/>
        <v>41616.027754629627</v>
      </c>
      <c r="T870" s="15">
        <f t="shared" si="55"/>
        <v>41646.027754629627</v>
      </c>
    </row>
    <row r="871" spans="1:20" ht="93.75" x14ac:dyDescent="0.3">
      <c r="A871" s="4">
        <v>869</v>
      </c>
      <c r="B871" s="5" t="s">
        <v>869</v>
      </c>
      <c r="C871" s="5" t="s">
        <v>4978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t="s">
        <v>8277</v>
      </c>
      <c r="O871" t="s">
        <v>8329</v>
      </c>
      <c r="P871" t="s">
        <v>8332</v>
      </c>
      <c r="Q871" s="8">
        <f t="shared" si="52"/>
        <v>0.11818181818181818</v>
      </c>
      <c r="R871" s="20">
        <f t="shared" si="53"/>
        <v>346.66666666666669</v>
      </c>
      <c r="S871" s="15">
        <f t="shared" si="54"/>
        <v>41342.845567129632</v>
      </c>
      <c r="T871" s="15">
        <f t="shared" si="55"/>
        <v>41372.803900462961</v>
      </c>
    </row>
    <row r="872" spans="1:20" ht="75" x14ac:dyDescent="0.3">
      <c r="A872" s="4">
        <v>870</v>
      </c>
      <c r="B872" s="5" t="s">
        <v>870</v>
      </c>
      <c r="C872" s="5" t="s">
        <v>4979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t="s">
        <v>8277</v>
      </c>
      <c r="O872" t="s">
        <v>8329</v>
      </c>
      <c r="P872" t="s">
        <v>8332</v>
      </c>
      <c r="Q872" s="8">
        <f t="shared" si="52"/>
        <v>3.0999999999999999E-3</v>
      </c>
      <c r="R872" s="20">
        <f t="shared" si="53"/>
        <v>12.4</v>
      </c>
      <c r="S872" s="15">
        <f t="shared" si="54"/>
        <v>41488.022256944445</v>
      </c>
      <c r="T872" s="15">
        <f t="shared" si="55"/>
        <v>41518.022256944445</v>
      </c>
    </row>
    <row r="873" spans="1:20" ht="93.75" x14ac:dyDescent="0.3">
      <c r="A873" s="4">
        <v>871</v>
      </c>
      <c r="B873" s="5" t="s">
        <v>871</v>
      </c>
      <c r="C873" s="5" t="s">
        <v>4980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t="s">
        <v>8277</v>
      </c>
      <c r="O873" t="s">
        <v>8329</v>
      </c>
      <c r="P873" t="s">
        <v>8332</v>
      </c>
      <c r="Q873" s="8">
        <f t="shared" si="52"/>
        <v>5.4166666666666669E-2</v>
      </c>
      <c r="R873" s="20">
        <f t="shared" si="53"/>
        <v>27.083333333333332</v>
      </c>
      <c r="S873" s="15">
        <f t="shared" si="54"/>
        <v>41577.561284722222</v>
      </c>
      <c r="T873" s="15">
        <f t="shared" si="55"/>
        <v>41607.602951388886</v>
      </c>
    </row>
    <row r="874" spans="1:20" ht="75" x14ac:dyDescent="0.3">
      <c r="A874" s="4">
        <v>872</v>
      </c>
      <c r="B874" s="5" t="s">
        <v>872</v>
      </c>
      <c r="C874" s="5" t="s">
        <v>4981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t="s">
        <v>8277</v>
      </c>
      <c r="O874" t="s">
        <v>8329</v>
      </c>
      <c r="P874" t="s">
        <v>8332</v>
      </c>
      <c r="Q874" s="8">
        <f t="shared" si="52"/>
        <v>8.1250000000000003E-3</v>
      </c>
      <c r="R874" s="20">
        <f t="shared" si="53"/>
        <v>32.5</v>
      </c>
      <c r="S874" s="15">
        <f t="shared" si="54"/>
        <v>40567.825543981482</v>
      </c>
      <c r="T874" s="15">
        <f t="shared" si="55"/>
        <v>40612.825543981482</v>
      </c>
    </row>
    <row r="875" spans="1:20" ht="56.25" x14ac:dyDescent="0.3">
      <c r="A875" s="4">
        <v>873</v>
      </c>
      <c r="B875" s="5" t="s">
        <v>873</v>
      </c>
      <c r="C875" s="5" t="s">
        <v>4982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t="s">
        <v>8277</v>
      </c>
      <c r="O875" t="s">
        <v>8329</v>
      </c>
      <c r="P875" t="s">
        <v>8332</v>
      </c>
      <c r="Q875" s="8">
        <f t="shared" si="52"/>
        <v>1.2857142857142857E-2</v>
      </c>
      <c r="R875" s="20">
        <f t="shared" si="53"/>
        <v>9</v>
      </c>
      <c r="S875" s="15">
        <f t="shared" si="54"/>
        <v>41184.167129629634</v>
      </c>
      <c r="T875" s="15">
        <f t="shared" si="55"/>
        <v>41224.208796296298</v>
      </c>
    </row>
    <row r="876" spans="1:20" ht="75" x14ac:dyDescent="0.3">
      <c r="A876" s="4">
        <v>874</v>
      </c>
      <c r="B876" s="5" t="s">
        <v>874</v>
      </c>
      <c r="C876" s="5" t="s">
        <v>4983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t="s">
        <v>8277</v>
      </c>
      <c r="O876" t="s">
        <v>8329</v>
      </c>
      <c r="P876" t="s">
        <v>8332</v>
      </c>
      <c r="Q876" s="8">
        <f t="shared" si="52"/>
        <v>0.24333333333333335</v>
      </c>
      <c r="R876" s="20">
        <f t="shared" si="53"/>
        <v>34.761904761904759</v>
      </c>
      <c r="S876" s="15">
        <f t="shared" si="54"/>
        <v>41368.583726851852</v>
      </c>
      <c r="T876" s="15">
        <f t="shared" si="55"/>
        <v>41398.583726851852</v>
      </c>
    </row>
    <row r="877" spans="1:20" ht="93.75" x14ac:dyDescent="0.3">
      <c r="A877" s="4">
        <v>875</v>
      </c>
      <c r="B877" s="5" t="s">
        <v>875</v>
      </c>
      <c r="C877" s="5" t="s">
        <v>4984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t="s">
        <v>8277</v>
      </c>
      <c r="O877" t="s">
        <v>8329</v>
      </c>
      <c r="P877" t="s">
        <v>8332</v>
      </c>
      <c r="Q877" s="8">
        <f t="shared" si="52"/>
        <v>0</v>
      </c>
      <c r="R877" s="20" t="e">
        <f t="shared" si="53"/>
        <v>#DIV/0!</v>
      </c>
      <c r="S877" s="15">
        <f t="shared" si="54"/>
        <v>42248.723738425921</v>
      </c>
      <c r="T877" s="15">
        <f t="shared" si="55"/>
        <v>42268.723738425921</v>
      </c>
    </row>
    <row r="878" spans="1:20" ht="37.5" x14ac:dyDescent="0.3">
      <c r="A878" s="4">
        <v>876</v>
      </c>
      <c r="B878" s="5" t="s">
        <v>876</v>
      </c>
      <c r="C878" s="5" t="s">
        <v>4985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t="s">
        <v>8277</v>
      </c>
      <c r="O878" t="s">
        <v>8329</v>
      </c>
      <c r="P878" t="s">
        <v>8332</v>
      </c>
      <c r="Q878" s="8">
        <f t="shared" si="52"/>
        <v>0.40799492385786801</v>
      </c>
      <c r="R878" s="20">
        <f t="shared" si="53"/>
        <v>28.577777777777779</v>
      </c>
      <c r="S878" s="15">
        <f t="shared" si="54"/>
        <v>41276.496840277774</v>
      </c>
      <c r="T878" s="15">
        <f t="shared" si="55"/>
        <v>41309.496840277774</v>
      </c>
    </row>
    <row r="879" spans="1:20" ht="93.75" x14ac:dyDescent="0.3">
      <c r="A879" s="4">
        <v>877</v>
      </c>
      <c r="B879" s="5" t="s">
        <v>877</v>
      </c>
      <c r="C879" s="5" t="s">
        <v>4986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t="s">
        <v>8277</v>
      </c>
      <c r="O879" t="s">
        <v>8329</v>
      </c>
      <c r="P879" t="s">
        <v>8332</v>
      </c>
      <c r="Q879" s="8">
        <f t="shared" si="52"/>
        <v>0.67549999999999999</v>
      </c>
      <c r="R879" s="20">
        <f t="shared" si="53"/>
        <v>46.586206896551722</v>
      </c>
      <c r="S879" s="15">
        <f t="shared" si="54"/>
        <v>41597.788888888892</v>
      </c>
      <c r="T879" s="15">
        <f t="shared" si="55"/>
        <v>41627.788888888892</v>
      </c>
    </row>
    <row r="880" spans="1:20" ht="75" x14ac:dyDescent="0.3">
      <c r="A880" s="4">
        <v>878</v>
      </c>
      <c r="B880" s="5" t="s">
        <v>878</v>
      </c>
      <c r="C880" s="5" t="s">
        <v>4987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t="s">
        <v>8277</v>
      </c>
      <c r="O880" t="s">
        <v>8329</v>
      </c>
      <c r="P880" t="s">
        <v>8332</v>
      </c>
      <c r="Q880" s="8">
        <f t="shared" si="52"/>
        <v>1.2999999999999999E-2</v>
      </c>
      <c r="R880" s="20">
        <f t="shared" si="53"/>
        <v>32.5</v>
      </c>
      <c r="S880" s="15">
        <f t="shared" si="54"/>
        <v>40505.232916666668</v>
      </c>
      <c r="T880" s="15">
        <f t="shared" si="55"/>
        <v>40535.232916666668</v>
      </c>
    </row>
    <row r="881" spans="1:20" ht="75" x14ac:dyDescent="0.3">
      <c r="A881" s="4">
        <v>879</v>
      </c>
      <c r="B881" s="5" t="s">
        <v>879</v>
      </c>
      <c r="C881" s="5" t="s">
        <v>4988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t="s">
        <v>8277</v>
      </c>
      <c r="O881" t="s">
        <v>8329</v>
      </c>
      <c r="P881" t="s">
        <v>8332</v>
      </c>
      <c r="Q881" s="8">
        <f t="shared" si="52"/>
        <v>0.30666666666666664</v>
      </c>
      <c r="R881" s="20">
        <f t="shared" si="53"/>
        <v>21.466666666666665</v>
      </c>
      <c r="S881" s="15">
        <f t="shared" si="54"/>
        <v>41037.829918981479</v>
      </c>
      <c r="T881" s="15">
        <f t="shared" si="55"/>
        <v>41058.829918981479</v>
      </c>
    </row>
    <row r="882" spans="1:20" ht="75" x14ac:dyDescent="0.3">
      <c r="A882" s="4">
        <v>880</v>
      </c>
      <c r="B882" s="5" t="s">
        <v>880</v>
      </c>
      <c r="C882" s="5" t="s">
        <v>4989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t="s">
        <v>8278</v>
      </c>
      <c r="O882" t="s">
        <v>8329</v>
      </c>
      <c r="P882" t="s">
        <v>8333</v>
      </c>
      <c r="Q882" s="8">
        <f t="shared" si="52"/>
        <v>2.9894179894179893E-2</v>
      </c>
      <c r="R882" s="20">
        <f t="shared" si="53"/>
        <v>14.125</v>
      </c>
      <c r="S882" s="15">
        <f t="shared" si="54"/>
        <v>41179.32104166667</v>
      </c>
      <c r="T882" s="15">
        <f t="shared" si="55"/>
        <v>41212.32104166667</v>
      </c>
    </row>
    <row r="883" spans="1:20" ht="75" x14ac:dyDescent="0.3">
      <c r="A883" s="4">
        <v>881</v>
      </c>
      <c r="B883" s="5" t="s">
        <v>881</v>
      </c>
      <c r="C883" s="5" t="s">
        <v>4990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t="s">
        <v>8278</v>
      </c>
      <c r="O883" t="s">
        <v>8329</v>
      </c>
      <c r="P883" t="s">
        <v>8333</v>
      </c>
      <c r="Q883" s="8">
        <f t="shared" si="52"/>
        <v>8.0000000000000002E-3</v>
      </c>
      <c r="R883" s="20">
        <f t="shared" si="53"/>
        <v>30</v>
      </c>
      <c r="S883" s="15">
        <f t="shared" si="54"/>
        <v>40877.25099537037</v>
      </c>
      <c r="T883" s="15">
        <f t="shared" si="55"/>
        <v>40922.25099537037</v>
      </c>
    </row>
    <row r="884" spans="1:20" ht="75" x14ac:dyDescent="0.3">
      <c r="A884" s="4">
        <v>882</v>
      </c>
      <c r="B884" s="5" t="s">
        <v>882</v>
      </c>
      <c r="C884" s="5" t="s">
        <v>4991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t="s">
        <v>8278</v>
      </c>
      <c r="O884" t="s">
        <v>8329</v>
      </c>
      <c r="P884" t="s">
        <v>8333</v>
      </c>
      <c r="Q884" s="8">
        <f t="shared" si="52"/>
        <v>0.20133333333333334</v>
      </c>
      <c r="R884" s="20">
        <f t="shared" si="53"/>
        <v>21.571428571428573</v>
      </c>
      <c r="S884" s="15">
        <f t="shared" si="54"/>
        <v>40759.860532407409</v>
      </c>
      <c r="T884" s="15">
        <f t="shared" si="55"/>
        <v>40792.860532407409</v>
      </c>
    </row>
    <row r="885" spans="1:20" ht="75" x14ac:dyDescent="0.3">
      <c r="A885" s="4">
        <v>883</v>
      </c>
      <c r="B885" s="5" t="s">
        <v>883</v>
      </c>
      <c r="C885" s="5" t="s">
        <v>4992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t="s">
        <v>8278</v>
      </c>
      <c r="O885" t="s">
        <v>8329</v>
      </c>
      <c r="P885" t="s">
        <v>8333</v>
      </c>
      <c r="Q885" s="8">
        <f t="shared" si="52"/>
        <v>0.4002</v>
      </c>
      <c r="R885" s="20">
        <f t="shared" si="53"/>
        <v>83.375</v>
      </c>
      <c r="S885" s="15">
        <f t="shared" si="54"/>
        <v>42371.935590277775</v>
      </c>
      <c r="T885" s="15">
        <f t="shared" si="55"/>
        <v>42431.935590277775</v>
      </c>
    </row>
    <row r="886" spans="1:20" ht="75" x14ac:dyDescent="0.3">
      <c r="A886" s="4">
        <v>884</v>
      </c>
      <c r="B886" s="5" t="s">
        <v>884</v>
      </c>
      <c r="C886" s="5" t="s">
        <v>4993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t="s">
        <v>8278</v>
      </c>
      <c r="O886" t="s">
        <v>8329</v>
      </c>
      <c r="P886" t="s">
        <v>8333</v>
      </c>
      <c r="Q886" s="8">
        <f t="shared" si="52"/>
        <v>0.01</v>
      </c>
      <c r="R886" s="20">
        <f t="shared" si="53"/>
        <v>10</v>
      </c>
      <c r="S886" s="15">
        <f t="shared" si="54"/>
        <v>40981.802615740737</v>
      </c>
      <c r="T886" s="15">
        <f t="shared" si="55"/>
        <v>41041.104861111111</v>
      </c>
    </row>
    <row r="887" spans="1:20" ht="75" x14ac:dyDescent="0.3">
      <c r="A887" s="4">
        <v>885</v>
      </c>
      <c r="B887" s="5" t="s">
        <v>885</v>
      </c>
      <c r="C887" s="5" t="s">
        <v>4994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t="s">
        <v>8278</v>
      </c>
      <c r="O887" t="s">
        <v>8329</v>
      </c>
      <c r="P887" t="s">
        <v>8333</v>
      </c>
      <c r="Q887" s="8">
        <f t="shared" si="52"/>
        <v>0.75</v>
      </c>
      <c r="R887" s="20">
        <f t="shared" si="53"/>
        <v>35.714285714285715</v>
      </c>
      <c r="S887" s="15">
        <f t="shared" si="54"/>
        <v>42713.941099537042</v>
      </c>
      <c r="T887" s="15">
        <f t="shared" si="55"/>
        <v>42734.941099537042</v>
      </c>
    </row>
    <row r="888" spans="1:20" ht="93.75" x14ac:dyDescent="0.3">
      <c r="A888" s="4">
        <v>886</v>
      </c>
      <c r="B888" s="5" t="s">
        <v>886</v>
      </c>
      <c r="C888" s="5" t="s">
        <v>4995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t="s">
        <v>8278</v>
      </c>
      <c r="O888" t="s">
        <v>8329</v>
      </c>
      <c r="P888" t="s">
        <v>8333</v>
      </c>
      <c r="Q888" s="8">
        <f t="shared" si="52"/>
        <v>0.41</v>
      </c>
      <c r="R888" s="20">
        <f t="shared" si="53"/>
        <v>29.285714285714285</v>
      </c>
      <c r="S888" s="15">
        <f t="shared" si="54"/>
        <v>42603.870520833334</v>
      </c>
      <c r="T888" s="15">
        <f t="shared" si="55"/>
        <v>42628.870520833334</v>
      </c>
    </row>
    <row r="889" spans="1:20" ht="93.75" x14ac:dyDescent="0.3">
      <c r="A889" s="4">
        <v>887</v>
      </c>
      <c r="B889" s="5" t="s">
        <v>887</v>
      </c>
      <c r="C889" s="5" t="s">
        <v>4996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t="s">
        <v>8278</v>
      </c>
      <c r="O889" t="s">
        <v>8329</v>
      </c>
      <c r="P889" t="s">
        <v>8333</v>
      </c>
      <c r="Q889" s="8">
        <f t="shared" si="52"/>
        <v>0</v>
      </c>
      <c r="R889" s="20" t="e">
        <f t="shared" si="53"/>
        <v>#DIV/0!</v>
      </c>
      <c r="S889" s="15">
        <f t="shared" si="54"/>
        <v>41026.958969907406</v>
      </c>
      <c r="T889" s="15">
        <f t="shared" si="55"/>
        <v>41056.958969907406</v>
      </c>
    </row>
    <row r="890" spans="1:20" ht="93.75" x14ac:dyDescent="0.3">
      <c r="A890" s="4">
        <v>888</v>
      </c>
      <c r="B890" s="5" t="s">
        <v>888</v>
      </c>
      <c r="C890" s="5" t="s">
        <v>4997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t="s">
        <v>8278</v>
      </c>
      <c r="O890" t="s">
        <v>8329</v>
      </c>
      <c r="P890" t="s">
        <v>8333</v>
      </c>
      <c r="Q890" s="8">
        <f t="shared" si="52"/>
        <v>7.1999999999999995E-2</v>
      </c>
      <c r="R890" s="20">
        <f t="shared" si="53"/>
        <v>18</v>
      </c>
      <c r="S890" s="15">
        <f t="shared" si="54"/>
        <v>40751.753298611111</v>
      </c>
      <c r="T890" s="15">
        <f t="shared" si="55"/>
        <v>40787.25</v>
      </c>
    </row>
    <row r="891" spans="1:20" ht="75" x14ac:dyDescent="0.3">
      <c r="A891" s="4">
        <v>889</v>
      </c>
      <c r="B891" s="5" t="s">
        <v>889</v>
      </c>
      <c r="C891" s="5" t="s">
        <v>4998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t="s">
        <v>8278</v>
      </c>
      <c r="O891" t="s">
        <v>8329</v>
      </c>
      <c r="P891" t="s">
        <v>8333</v>
      </c>
      <c r="Q891" s="8">
        <f t="shared" si="52"/>
        <v>9.4412800000000005E-2</v>
      </c>
      <c r="R891" s="20">
        <f t="shared" si="53"/>
        <v>73.760000000000005</v>
      </c>
      <c r="S891" s="15">
        <f t="shared" si="54"/>
        <v>41887.784062500003</v>
      </c>
      <c r="T891" s="15">
        <f t="shared" si="55"/>
        <v>41917.784062500003</v>
      </c>
    </row>
    <row r="892" spans="1:20" ht="75" x14ac:dyDescent="0.3">
      <c r="A892" s="4">
        <v>890</v>
      </c>
      <c r="B892" s="5" t="s">
        <v>890</v>
      </c>
      <c r="C892" s="5" t="s">
        <v>4999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t="s">
        <v>8278</v>
      </c>
      <c r="O892" t="s">
        <v>8329</v>
      </c>
      <c r="P892" t="s">
        <v>8333</v>
      </c>
      <c r="Q892" s="8">
        <f t="shared" si="52"/>
        <v>4.1666666666666664E-2</v>
      </c>
      <c r="R892" s="20">
        <f t="shared" si="53"/>
        <v>31.25</v>
      </c>
      <c r="S892" s="15">
        <f t="shared" si="54"/>
        <v>41569.698831018519</v>
      </c>
      <c r="T892" s="15">
        <f t="shared" si="55"/>
        <v>41599.740497685183</v>
      </c>
    </row>
    <row r="893" spans="1:20" ht="75" x14ac:dyDescent="0.3">
      <c r="A893" s="4">
        <v>891</v>
      </c>
      <c r="B893" s="5" t="s">
        <v>891</v>
      </c>
      <c r="C893" s="5" t="s">
        <v>5000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t="s">
        <v>8278</v>
      </c>
      <c r="O893" t="s">
        <v>8329</v>
      </c>
      <c r="P893" t="s">
        <v>8333</v>
      </c>
      <c r="Q893" s="8">
        <f t="shared" si="52"/>
        <v>3.2500000000000001E-2</v>
      </c>
      <c r="R893" s="20">
        <f t="shared" si="53"/>
        <v>28.888888888888889</v>
      </c>
      <c r="S893" s="15">
        <f t="shared" si="54"/>
        <v>41842.031597222223</v>
      </c>
      <c r="T893" s="15">
        <f t="shared" si="55"/>
        <v>41872.031597222223</v>
      </c>
    </row>
    <row r="894" spans="1:20" ht="75" x14ac:dyDescent="0.3">
      <c r="A894" s="4">
        <v>892</v>
      </c>
      <c r="B894" s="5" t="s">
        <v>892</v>
      </c>
      <c r="C894" s="5" t="s">
        <v>5001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t="s">
        <v>8278</v>
      </c>
      <c r="O894" t="s">
        <v>8329</v>
      </c>
      <c r="P894" t="s">
        <v>8333</v>
      </c>
      <c r="Q894" s="8">
        <f t="shared" si="52"/>
        <v>0.40749999999999997</v>
      </c>
      <c r="R894" s="20">
        <f t="shared" si="53"/>
        <v>143.8235294117647</v>
      </c>
      <c r="S894" s="15">
        <f t="shared" si="54"/>
        <v>40304.20003472222</v>
      </c>
      <c r="T894" s="15">
        <f t="shared" si="55"/>
        <v>40391.166666666664</v>
      </c>
    </row>
    <row r="895" spans="1:20" ht="75" x14ac:dyDescent="0.3">
      <c r="A895" s="4">
        <v>893</v>
      </c>
      <c r="B895" s="5" t="s">
        <v>893</v>
      </c>
      <c r="C895" s="5" t="s">
        <v>5002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t="s">
        <v>8278</v>
      </c>
      <c r="O895" t="s">
        <v>8329</v>
      </c>
      <c r="P895" t="s">
        <v>8333</v>
      </c>
      <c r="Q895" s="8">
        <f t="shared" si="52"/>
        <v>0.1</v>
      </c>
      <c r="R895" s="20">
        <f t="shared" si="53"/>
        <v>40</v>
      </c>
      <c r="S895" s="15">
        <f t="shared" si="54"/>
        <v>42065.897719907407</v>
      </c>
      <c r="T895" s="15">
        <f t="shared" si="55"/>
        <v>42095.856053240743</v>
      </c>
    </row>
    <row r="896" spans="1:20" ht="93.75" x14ac:dyDescent="0.3">
      <c r="A896" s="4">
        <v>894</v>
      </c>
      <c r="B896" s="5" t="s">
        <v>894</v>
      </c>
      <c r="C896" s="5" t="s">
        <v>5003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t="s">
        <v>8278</v>
      </c>
      <c r="O896" t="s">
        <v>8329</v>
      </c>
      <c r="P896" t="s">
        <v>8333</v>
      </c>
      <c r="Q896" s="8">
        <f t="shared" si="52"/>
        <v>0.39169999999999999</v>
      </c>
      <c r="R896" s="20">
        <f t="shared" si="53"/>
        <v>147.81132075471697</v>
      </c>
      <c r="S896" s="15">
        <f t="shared" si="54"/>
        <v>42496.981597222228</v>
      </c>
      <c r="T896" s="15">
        <f t="shared" si="55"/>
        <v>42526.981597222228</v>
      </c>
    </row>
    <row r="897" spans="1:20" ht="93.75" x14ac:dyDescent="0.3">
      <c r="A897" s="4">
        <v>895</v>
      </c>
      <c r="B897" s="5" t="s">
        <v>895</v>
      </c>
      <c r="C897" s="5" t="s">
        <v>5004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t="s">
        <v>8278</v>
      </c>
      <c r="O897" t="s">
        <v>8329</v>
      </c>
      <c r="P897" t="s">
        <v>8333</v>
      </c>
      <c r="Q897" s="8">
        <f t="shared" si="52"/>
        <v>2.4375000000000001E-2</v>
      </c>
      <c r="R897" s="20">
        <f t="shared" si="53"/>
        <v>27.857142857142858</v>
      </c>
      <c r="S897" s="15">
        <f t="shared" si="54"/>
        <v>40431.127650462964</v>
      </c>
      <c r="T897" s="15">
        <f t="shared" si="55"/>
        <v>40476.127650462964</v>
      </c>
    </row>
    <row r="898" spans="1:20" ht="93.75" x14ac:dyDescent="0.3">
      <c r="A898" s="4">
        <v>896</v>
      </c>
      <c r="B898" s="5" t="s">
        <v>896</v>
      </c>
      <c r="C898" s="5" t="s">
        <v>5005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t="s">
        <v>8278</v>
      </c>
      <c r="O898" t="s">
        <v>8329</v>
      </c>
      <c r="P898" t="s">
        <v>8333</v>
      </c>
      <c r="Q898" s="8">
        <f t="shared" ref="Q898:Q961" si="56">E898/D898</f>
        <v>0.4</v>
      </c>
      <c r="R898" s="20">
        <f t="shared" ref="R898:R961" si="57">E898/L898</f>
        <v>44.444444444444443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93.75" x14ac:dyDescent="0.3">
      <c r="A899" s="4">
        <v>897</v>
      </c>
      <c r="B899" s="5" t="s">
        <v>897</v>
      </c>
      <c r="C899" s="5" t="s">
        <v>5006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t="s">
        <v>8278</v>
      </c>
      <c r="O899" t="s">
        <v>8329</v>
      </c>
      <c r="P899" t="s">
        <v>8333</v>
      </c>
      <c r="Q899" s="8">
        <f t="shared" si="56"/>
        <v>0</v>
      </c>
      <c r="R899" s="20" t="e">
        <f t="shared" si="57"/>
        <v>#DIV/0!</v>
      </c>
      <c r="S899" s="15">
        <f t="shared" si="58"/>
        <v>41211.688750000001</v>
      </c>
      <c r="T899" s="15">
        <f t="shared" si="59"/>
        <v>41241.730416666665</v>
      </c>
    </row>
    <row r="900" spans="1:20" ht="75" x14ac:dyDescent="0.3">
      <c r="A900" s="4">
        <v>898</v>
      </c>
      <c r="B900" s="5" t="s">
        <v>898</v>
      </c>
      <c r="C900" s="5" t="s">
        <v>5007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t="s">
        <v>8278</v>
      </c>
      <c r="O900" t="s">
        <v>8329</v>
      </c>
      <c r="P900" t="s">
        <v>8333</v>
      </c>
      <c r="Q900" s="8">
        <f t="shared" si="56"/>
        <v>2.8000000000000001E-2</v>
      </c>
      <c r="R900" s="20">
        <f t="shared" si="57"/>
        <v>35</v>
      </c>
      <c r="S900" s="15">
        <f t="shared" si="58"/>
        <v>40878.758217592593</v>
      </c>
      <c r="T900" s="15">
        <f t="shared" si="59"/>
        <v>40923.758217592593</v>
      </c>
    </row>
    <row r="901" spans="1:20" ht="75" x14ac:dyDescent="0.3">
      <c r="A901" s="4">
        <v>899</v>
      </c>
      <c r="B901" s="5" t="s">
        <v>899</v>
      </c>
      <c r="C901" s="5" t="s">
        <v>5008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t="s">
        <v>8278</v>
      </c>
      <c r="O901" t="s">
        <v>8329</v>
      </c>
      <c r="P901" t="s">
        <v>8333</v>
      </c>
      <c r="Q901" s="8">
        <f t="shared" si="56"/>
        <v>0.37333333333333335</v>
      </c>
      <c r="R901" s="20">
        <f t="shared" si="57"/>
        <v>35</v>
      </c>
      <c r="S901" s="15">
        <f t="shared" si="58"/>
        <v>40646.099097222221</v>
      </c>
      <c r="T901" s="15">
        <f t="shared" si="59"/>
        <v>40691.099097222221</v>
      </c>
    </row>
    <row r="902" spans="1:20" ht="56.25" x14ac:dyDescent="0.3">
      <c r="A902" s="4">
        <v>900</v>
      </c>
      <c r="B902" s="5" t="s">
        <v>900</v>
      </c>
      <c r="C902" s="5" t="s">
        <v>5009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t="s">
        <v>8277</v>
      </c>
      <c r="O902" t="s">
        <v>8329</v>
      </c>
      <c r="P902" t="s">
        <v>8332</v>
      </c>
      <c r="Q902" s="8">
        <f t="shared" si="56"/>
        <v>4.1999999999999997E-3</v>
      </c>
      <c r="R902" s="20">
        <f t="shared" si="57"/>
        <v>10.5</v>
      </c>
      <c r="S902" s="15">
        <f t="shared" si="58"/>
        <v>42429.84956018519</v>
      </c>
      <c r="T902" s="15">
        <f t="shared" si="59"/>
        <v>42459.807893518519</v>
      </c>
    </row>
    <row r="903" spans="1:20" ht="93.75" x14ac:dyDescent="0.3">
      <c r="A903" s="4">
        <v>901</v>
      </c>
      <c r="B903" s="5" t="s">
        <v>901</v>
      </c>
      <c r="C903" s="5" t="s">
        <v>5010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t="s">
        <v>8277</v>
      </c>
      <c r="O903" t="s">
        <v>8329</v>
      </c>
      <c r="P903" t="s">
        <v>8332</v>
      </c>
      <c r="Q903" s="8">
        <f t="shared" si="56"/>
        <v>0</v>
      </c>
      <c r="R903" s="20" t="e">
        <f t="shared" si="57"/>
        <v>#DIV/0!</v>
      </c>
      <c r="S903" s="15">
        <f t="shared" si="58"/>
        <v>40291.81150462963</v>
      </c>
      <c r="T903" s="15">
        <f t="shared" si="59"/>
        <v>40337.799305555556</v>
      </c>
    </row>
    <row r="904" spans="1:20" ht="93.75" x14ac:dyDescent="0.3">
      <c r="A904" s="4">
        <v>902</v>
      </c>
      <c r="B904" s="5" t="s">
        <v>902</v>
      </c>
      <c r="C904" s="5" t="s">
        <v>5011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t="s">
        <v>8277</v>
      </c>
      <c r="O904" t="s">
        <v>8329</v>
      </c>
      <c r="P904" t="s">
        <v>8332</v>
      </c>
      <c r="Q904" s="8">
        <f t="shared" si="56"/>
        <v>3.0000000000000001E-3</v>
      </c>
      <c r="R904" s="20">
        <f t="shared" si="57"/>
        <v>30</v>
      </c>
      <c r="S904" s="15">
        <f t="shared" si="58"/>
        <v>41829.965532407405</v>
      </c>
      <c r="T904" s="15">
        <f t="shared" si="59"/>
        <v>41881.645833333336</v>
      </c>
    </row>
    <row r="905" spans="1:20" ht="75" x14ac:dyDescent="0.3">
      <c r="A905" s="4">
        <v>903</v>
      </c>
      <c r="B905" s="5" t="s">
        <v>903</v>
      </c>
      <c r="C905" s="5" t="s">
        <v>5012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t="s">
        <v>8277</v>
      </c>
      <c r="O905" t="s">
        <v>8329</v>
      </c>
      <c r="P905" t="s">
        <v>8332</v>
      </c>
      <c r="Q905" s="8">
        <f t="shared" si="56"/>
        <v>3.2000000000000001E-2</v>
      </c>
      <c r="R905" s="20">
        <f t="shared" si="57"/>
        <v>40</v>
      </c>
      <c r="S905" s="15">
        <f t="shared" si="58"/>
        <v>41149.796064814815</v>
      </c>
      <c r="T905" s="15">
        <f t="shared" si="59"/>
        <v>41175.100694444445</v>
      </c>
    </row>
    <row r="906" spans="1:20" ht="75" x14ac:dyDescent="0.3">
      <c r="A906" s="4">
        <v>904</v>
      </c>
      <c r="B906" s="5" t="s">
        <v>904</v>
      </c>
      <c r="C906" s="5" t="s">
        <v>5013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t="s">
        <v>8277</v>
      </c>
      <c r="O906" t="s">
        <v>8329</v>
      </c>
      <c r="P906" t="s">
        <v>8332</v>
      </c>
      <c r="Q906" s="8">
        <f t="shared" si="56"/>
        <v>3.0200000000000001E-3</v>
      </c>
      <c r="R906" s="20">
        <f t="shared" si="57"/>
        <v>50.333333333333336</v>
      </c>
      <c r="S906" s="15">
        <f t="shared" si="58"/>
        <v>42342.080289351856</v>
      </c>
      <c r="T906" s="15">
        <f t="shared" si="59"/>
        <v>42372.080289351856</v>
      </c>
    </row>
    <row r="907" spans="1:20" ht="75" x14ac:dyDescent="0.3">
      <c r="A907" s="4">
        <v>905</v>
      </c>
      <c r="B907" s="5" t="s">
        <v>905</v>
      </c>
      <c r="C907" s="5" t="s">
        <v>5014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t="s">
        <v>8277</v>
      </c>
      <c r="O907" t="s">
        <v>8329</v>
      </c>
      <c r="P907" t="s">
        <v>8332</v>
      </c>
      <c r="Q907" s="8">
        <f t="shared" si="56"/>
        <v>3.0153846153846153E-2</v>
      </c>
      <c r="R907" s="20">
        <f t="shared" si="57"/>
        <v>32.666666666666664</v>
      </c>
      <c r="S907" s="15">
        <f t="shared" si="58"/>
        <v>40507.239884259259</v>
      </c>
      <c r="T907" s="15">
        <f t="shared" si="59"/>
        <v>40567.239884259259</v>
      </c>
    </row>
    <row r="908" spans="1:20" ht="56.25" x14ac:dyDescent="0.3">
      <c r="A908" s="4">
        <v>906</v>
      </c>
      <c r="B908" s="5" t="s">
        <v>906</v>
      </c>
      <c r="C908" s="5" t="s">
        <v>5015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t="s">
        <v>8277</v>
      </c>
      <c r="O908" t="s">
        <v>8329</v>
      </c>
      <c r="P908" t="s">
        <v>8332</v>
      </c>
      <c r="Q908" s="8">
        <f t="shared" si="56"/>
        <v>0</v>
      </c>
      <c r="R908" s="20" t="e">
        <f t="shared" si="57"/>
        <v>#DIV/0!</v>
      </c>
      <c r="S908" s="15">
        <f t="shared" si="58"/>
        <v>41681.189699074072</v>
      </c>
      <c r="T908" s="15">
        <f t="shared" si="59"/>
        <v>41711.148032407407</v>
      </c>
    </row>
    <row r="909" spans="1:20" ht="75" x14ac:dyDescent="0.3">
      <c r="A909" s="4">
        <v>907</v>
      </c>
      <c r="B909" s="5" t="s">
        <v>907</v>
      </c>
      <c r="C909" s="5" t="s">
        <v>5016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t="s">
        <v>8277</v>
      </c>
      <c r="O909" t="s">
        <v>8329</v>
      </c>
      <c r="P909" t="s">
        <v>8332</v>
      </c>
      <c r="Q909" s="8">
        <f t="shared" si="56"/>
        <v>0</v>
      </c>
      <c r="R909" s="20" t="e">
        <f t="shared" si="57"/>
        <v>#DIV/0!</v>
      </c>
      <c r="S909" s="15">
        <f t="shared" si="58"/>
        <v>40767.192395833335</v>
      </c>
      <c r="T909" s="15">
        <f t="shared" si="59"/>
        <v>40797.192395833335</v>
      </c>
    </row>
    <row r="910" spans="1:20" ht="56.25" x14ac:dyDescent="0.3">
      <c r="A910" s="4">
        <v>908</v>
      </c>
      <c r="B910" s="5" t="s">
        <v>908</v>
      </c>
      <c r="C910" s="5" t="s">
        <v>5017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t="s">
        <v>8277</v>
      </c>
      <c r="O910" t="s">
        <v>8329</v>
      </c>
      <c r="P910" t="s">
        <v>8332</v>
      </c>
      <c r="Q910" s="8">
        <f t="shared" si="56"/>
        <v>0</v>
      </c>
      <c r="R910" s="20" t="e">
        <f t="shared" si="57"/>
        <v>#DIV/0!</v>
      </c>
      <c r="S910" s="15">
        <f t="shared" si="58"/>
        <v>40340.801562499997</v>
      </c>
      <c r="T910" s="15">
        <f t="shared" si="59"/>
        <v>40386.207638888889</v>
      </c>
    </row>
    <row r="911" spans="1:20" ht="93.75" x14ac:dyDescent="0.3">
      <c r="A911" s="4">
        <v>909</v>
      </c>
      <c r="B911" s="5" t="s">
        <v>909</v>
      </c>
      <c r="C911" s="5" t="s">
        <v>5018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t="s">
        <v>8277</v>
      </c>
      <c r="O911" t="s">
        <v>8329</v>
      </c>
      <c r="P911" t="s">
        <v>8332</v>
      </c>
      <c r="Q911" s="8">
        <f t="shared" si="56"/>
        <v>3.2500000000000001E-2</v>
      </c>
      <c r="R911" s="20">
        <f t="shared" si="57"/>
        <v>65</v>
      </c>
      <c r="S911" s="15">
        <f t="shared" si="58"/>
        <v>41081.69027777778</v>
      </c>
      <c r="T911" s="15">
        <f t="shared" si="59"/>
        <v>41113.166666666664</v>
      </c>
    </row>
    <row r="912" spans="1:20" ht="93.75" x14ac:dyDescent="0.3">
      <c r="A912" s="4">
        <v>910</v>
      </c>
      <c r="B912" s="5" t="s">
        <v>910</v>
      </c>
      <c r="C912" s="5" t="s">
        <v>5019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t="s">
        <v>8277</v>
      </c>
      <c r="O912" t="s">
        <v>8329</v>
      </c>
      <c r="P912" t="s">
        <v>8332</v>
      </c>
      <c r="Q912" s="8">
        <f t="shared" si="56"/>
        <v>0.22363636363636363</v>
      </c>
      <c r="R912" s="20">
        <f t="shared" si="57"/>
        <v>24.6</v>
      </c>
      <c r="S912" s="15">
        <f t="shared" si="58"/>
        <v>42737.545358796298</v>
      </c>
      <c r="T912" s="15">
        <f t="shared" si="59"/>
        <v>42797.545358796298</v>
      </c>
    </row>
    <row r="913" spans="1:20" ht="93.75" x14ac:dyDescent="0.3">
      <c r="A913" s="4">
        <v>911</v>
      </c>
      <c r="B913" s="5" t="s">
        <v>911</v>
      </c>
      <c r="C913" s="5" t="s">
        <v>5020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t="s">
        <v>8277</v>
      </c>
      <c r="O913" t="s">
        <v>8329</v>
      </c>
      <c r="P913" t="s">
        <v>8332</v>
      </c>
      <c r="Q913" s="8">
        <f t="shared" si="56"/>
        <v>0</v>
      </c>
      <c r="R913" s="20" t="e">
        <f t="shared" si="57"/>
        <v>#DIV/0!</v>
      </c>
      <c r="S913" s="15">
        <f t="shared" si="58"/>
        <v>41642.005150462966</v>
      </c>
      <c r="T913" s="15">
        <f t="shared" si="59"/>
        <v>41663.005150462966</v>
      </c>
    </row>
    <row r="914" spans="1:20" ht="75" x14ac:dyDescent="0.3">
      <c r="A914" s="4">
        <v>912</v>
      </c>
      <c r="B914" s="5" t="s">
        <v>912</v>
      </c>
      <c r="C914" s="5" t="s">
        <v>5021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t="s">
        <v>8277</v>
      </c>
      <c r="O914" t="s">
        <v>8329</v>
      </c>
      <c r="P914" t="s">
        <v>8332</v>
      </c>
      <c r="Q914" s="8">
        <f t="shared" si="56"/>
        <v>8.5714285714285719E-3</v>
      </c>
      <c r="R914" s="20">
        <f t="shared" si="57"/>
        <v>15</v>
      </c>
      <c r="S914" s="15">
        <f t="shared" si="58"/>
        <v>41194.109340277777</v>
      </c>
      <c r="T914" s="15">
        <f t="shared" si="59"/>
        <v>41254.151006944441</v>
      </c>
    </row>
    <row r="915" spans="1:20" ht="93.75" x14ac:dyDescent="0.3">
      <c r="A915" s="4">
        <v>913</v>
      </c>
      <c r="B915" s="5" t="s">
        <v>913</v>
      </c>
      <c r="C915" s="5" t="s">
        <v>5022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t="s">
        <v>8277</v>
      </c>
      <c r="O915" t="s">
        <v>8329</v>
      </c>
      <c r="P915" t="s">
        <v>8332</v>
      </c>
      <c r="Q915" s="8">
        <f t="shared" si="56"/>
        <v>6.6066666666666662E-2</v>
      </c>
      <c r="R915" s="20">
        <f t="shared" si="57"/>
        <v>82.583333333333329</v>
      </c>
      <c r="S915" s="15">
        <f t="shared" si="58"/>
        <v>41004.139108796298</v>
      </c>
      <c r="T915" s="15">
        <f t="shared" si="59"/>
        <v>41034.139108796298</v>
      </c>
    </row>
    <row r="916" spans="1:20" ht="75" x14ac:dyDescent="0.3">
      <c r="A916" s="4">
        <v>914</v>
      </c>
      <c r="B916" s="5" t="s">
        <v>914</v>
      </c>
      <c r="C916" s="5" t="s">
        <v>5023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t="s">
        <v>8277</v>
      </c>
      <c r="O916" t="s">
        <v>8329</v>
      </c>
      <c r="P916" t="s">
        <v>8332</v>
      </c>
      <c r="Q916" s="8">
        <f t="shared" si="56"/>
        <v>0</v>
      </c>
      <c r="R916" s="20" t="e">
        <f t="shared" si="57"/>
        <v>#DIV/0!</v>
      </c>
      <c r="S916" s="15">
        <f t="shared" si="58"/>
        <v>41116.763275462967</v>
      </c>
      <c r="T916" s="15">
        <f t="shared" si="59"/>
        <v>41146.763275462967</v>
      </c>
    </row>
    <row r="917" spans="1:20" ht="75" x14ac:dyDescent="0.3">
      <c r="A917" s="4">
        <v>915</v>
      </c>
      <c r="B917" s="5" t="s">
        <v>915</v>
      </c>
      <c r="C917" s="5" t="s">
        <v>5024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t="s">
        <v>8277</v>
      </c>
      <c r="O917" t="s">
        <v>8329</v>
      </c>
      <c r="P917" t="s">
        <v>8332</v>
      </c>
      <c r="Q917" s="8">
        <f t="shared" si="56"/>
        <v>5.7692307692307696E-2</v>
      </c>
      <c r="R917" s="20">
        <f t="shared" si="57"/>
        <v>41.666666666666664</v>
      </c>
      <c r="S917" s="15">
        <f t="shared" si="58"/>
        <v>40937.679560185185</v>
      </c>
      <c r="T917" s="15">
        <f t="shared" si="59"/>
        <v>40969.207638888889</v>
      </c>
    </row>
    <row r="918" spans="1:20" ht="75" x14ac:dyDescent="0.3">
      <c r="A918" s="4">
        <v>916</v>
      </c>
      <c r="B918" s="5" t="s">
        <v>916</v>
      </c>
      <c r="C918" s="5" t="s">
        <v>5025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t="s">
        <v>8277</v>
      </c>
      <c r="O918" t="s">
        <v>8329</v>
      </c>
      <c r="P918" t="s">
        <v>8332</v>
      </c>
      <c r="Q918" s="8">
        <f t="shared" si="56"/>
        <v>0</v>
      </c>
      <c r="R918" s="20" t="e">
        <f t="shared" si="57"/>
        <v>#DIV/0!</v>
      </c>
      <c r="S918" s="15">
        <f t="shared" si="58"/>
        <v>40434.853402777779</v>
      </c>
      <c r="T918" s="15">
        <f t="shared" si="59"/>
        <v>40473.208333333336</v>
      </c>
    </row>
    <row r="919" spans="1:20" ht="93.75" x14ac:dyDescent="0.3">
      <c r="A919" s="4">
        <v>917</v>
      </c>
      <c r="B919" s="5" t="s">
        <v>917</v>
      </c>
      <c r="C919" s="5" t="s">
        <v>5026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t="s">
        <v>8277</v>
      </c>
      <c r="O919" t="s">
        <v>8329</v>
      </c>
      <c r="P919" t="s">
        <v>8332</v>
      </c>
      <c r="Q919" s="8">
        <f t="shared" si="56"/>
        <v>6.0000000000000001E-3</v>
      </c>
      <c r="R919" s="20">
        <f t="shared" si="57"/>
        <v>30</v>
      </c>
      <c r="S919" s="15">
        <f t="shared" si="58"/>
        <v>41802.94363425926</v>
      </c>
      <c r="T919" s="15">
        <f t="shared" si="59"/>
        <v>41834.104166666664</v>
      </c>
    </row>
    <row r="920" spans="1:20" ht="93.75" x14ac:dyDescent="0.3">
      <c r="A920" s="4">
        <v>918</v>
      </c>
      <c r="B920" s="5" t="s">
        <v>918</v>
      </c>
      <c r="C920" s="5" t="s">
        <v>5027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t="s">
        <v>8277</v>
      </c>
      <c r="O920" t="s">
        <v>8329</v>
      </c>
      <c r="P920" t="s">
        <v>8332</v>
      </c>
      <c r="Q920" s="8">
        <f t="shared" si="56"/>
        <v>5.0256410256410255E-2</v>
      </c>
      <c r="R920" s="20">
        <f t="shared" si="57"/>
        <v>19.600000000000001</v>
      </c>
      <c r="S920" s="15">
        <f t="shared" si="58"/>
        <v>41944.916215277779</v>
      </c>
      <c r="T920" s="15">
        <f t="shared" si="59"/>
        <v>41974.957881944443</v>
      </c>
    </row>
    <row r="921" spans="1:20" ht="37.5" x14ac:dyDescent="0.3">
      <c r="A921" s="4">
        <v>919</v>
      </c>
      <c r="B921" s="5" t="s">
        <v>919</v>
      </c>
      <c r="C921" s="5" t="s">
        <v>5028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t="s">
        <v>8277</v>
      </c>
      <c r="O921" t="s">
        <v>8329</v>
      </c>
      <c r="P921" t="s">
        <v>8332</v>
      </c>
      <c r="Q921" s="8">
        <f t="shared" si="56"/>
        <v>5.0000000000000001E-3</v>
      </c>
      <c r="R921" s="20">
        <f t="shared" si="57"/>
        <v>100</v>
      </c>
      <c r="S921" s="15">
        <f t="shared" si="58"/>
        <v>41227.641724537039</v>
      </c>
      <c r="T921" s="15">
        <f t="shared" si="59"/>
        <v>41262.641724537039</v>
      </c>
    </row>
    <row r="922" spans="1:20" ht="75" x14ac:dyDescent="0.3">
      <c r="A922" s="4">
        <v>920</v>
      </c>
      <c r="B922" s="5" t="s">
        <v>920</v>
      </c>
      <c r="C922" s="5" t="s">
        <v>5029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t="s">
        <v>8277</v>
      </c>
      <c r="O922" t="s">
        <v>8329</v>
      </c>
      <c r="P922" t="s">
        <v>8332</v>
      </c>
      <c r="Q922" s="8">
        <f t="shared" si="56"/>
        <v>0</v>
      </c>
      <c r="R922" s="20" t="e">
        <f t="shared" si="57"/>
        <v>#DIV/0!</v>
      </c>
      <c r="S922" s="15">
        <f t="shared" si="58"/>
        <v>41562.67155092593</v>
      </c>
      <c r="T922" s="15">
        <f t="shared" si="59"/>
        <v>41592.713217592594</v>
      </c>
    </row>
    <row r="923" spans="1:20" ht="93.75" x14ac:dyDescent="0.3">
      <c r="A923" s="4">
        <v>921</v>
      </c>
      <c r="B923" s="5" t="s">
        <v>921</v>
      </c>
      <c r="C923" s="5" t="s">
        <v>5030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t="s">
        <v>8277</v>
      </c>
      <c r="O923" t="s">
        <v>8329</v>
      </c>
      <c r="P923" t="s">
        <v>8332</v>
      </c>
      <c r="Q923" s="8">
        <f t="shared" si="56"/>
        <v>0.309</v>
      </c>
      <c r="R923" s="20">
        <f t="shared" si="57"/>
        <v>231.75</v>
      </c>
      <c r="S923" s="15">
        <f t="shared" si="58"/>
        <v>40847.171018518515</v>
      </c>
      <c r="T923" s="15">
        <f t="shared" si="59"/>
        <v>40889.212685185186</v>
      </c>
    </row>
    <row r="924" spans="1:20" ht="75" x14ac:dyDescent="0.3">
      <c r="A924" s="4">
        <v>922</v>
      </c>
      <c r="B924" s="5" t="s">
        <v>922</v>
      </c>
      <c r="C924" s="5" t="s">
        <v>5031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t="s">
        <v>8277</v>
      </c>
      <c r="O924" t="s">
        <v>8329</v>
      </c>
      <c r="P924" t="s">
        <v>8332</v>
      </c>
      <c r="Q924" s="8">
        <f t="shared" si="56"/>
        <v>0.21037037037037037</v>
      </c>
      <c r="R924" s="20">
        <f t="shared" si="57"/>
        <v>189.33333333333334</v>
      </c>
      <c r="S924" s="15">
        <f t="shared" si="58"/>
        <v>41878.530011574076</v>
      </c>
      <c r="T924" s="15">
        <f t="shared" si="59"/>
        <v>41913.530011574076</v>
      </c>
    </row>
    <row r="925" spans="1:20" ht="93.75" x14ac:dyDescent="0.3">
      <c r="A925" s="4">
        <v>923</v>
      </c>
      <c r="B925" s="5" t="s">
        <v>923</v>
      </c>
      <c r="C925" s="5" t="s">
        <v>5032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t="s">
        <v>8277</v>
      </c>
      <c r="O925" t="s">
        <v>8329</v>
      </c>
      <c r="P925" t="s">
        <v>8332</v>
      </c>
      <c r="Q925" s="8">
        <f t="shared" si="56"/>
        <v>2.1999999999999999E-2</v>
      </c>
      <c r="R925" s="20">
        <f t="shared" si="57"/>
        <v>55</v>
      </c>
      <c r="S925" s="15">
        <f t="shared" si="58"/>
        <v>41934.959756944445</v>
      </c>
      <c r="T925" s="15">
        <f t="shared" si="59"/>
        <v>41965.001423611116</v>
      </c>
    </row>
    <row r="926" spans="1:20" ht="75" x14ac:dyDescent="0.3">
      <c r="A926" s="4">
        <v>924</v>
      </c>
      <c r="B926" s="5" t="s">
        <v>924</v>
      </c>
      <c r="C926" s="5" t="s">
        <v>5033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t="s">
        <v>8277</v>
      </c>
      <c r="O926" t="s">
        <v>8329</v>
      </c>
      <c r="P926" t="s">
        <v>8332</v>
      </c>
      <c r="Q926" s="8">
        <f t="shared" si="56"/>
        <v>0.109</v>
      </c>
      <c r="R926" s="20">
        <f t="shared" si="57"/>
        <v>21.8</v>
      </c>
      <c r="S926" s="15">
        <f t="shared" si="58"/>
        <v>41288.942928240744</v>
      </c>
      <c r="T926" s="15">
        <f t="shared" si="59"/>
        <v>41318.942928240744</v>
      </c>
    </row>
    <row r="927" spans="1:20" ht="75" x14ac:dyDescent="0.3">
      <c r="A927" s="4">
        <v>925</v>
      </c>
      <c r="B927" s="5" t="s">
        <v>925</v>
      </c>
      <c r="C927" s="5" t="s">
        <v>5034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t="s">
        <v>8277</v>
      </c>
      <c r="O927" t="s">
        <v>8329</v>
      </c>
      <c r="P927" t="s">
        <v>8332</v>
      </c>
      <c r="Q927" s="8">
        <f t="shared" si="56"/>
        <v>2.6666666666666668E-2</v>
      </c>
      <c r="R927" s="20">
        <f t="shared" si="57"/>
        <v>32</v>
      </c>
      <c r="S927" s="15">
        <f t="shared" si="58"/>
        <v>41575.880914351852</v>
      </c>
      <c r="T927" s="15">
        <f t="shared" si="59"/>
        <v>41605.922581018516</v>
      </c>
    </row>
    <row r="928" spans="1:20" ht="93.75" x14ac:dyDescent="0.3">
      <c r="A928" s="4">
        <v>926</v>
      </c>
      <c r="B928" s="5" t="s">
        <v>926</v>
      </c>
      <c r="C928" s="5" t="s">
        <v>5035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t="s">
        <v>8277</v>
      </c>
      <c r="O928" t="s">
        <v>8329</v>
      </c>
      <c r="P928" t="s">
        <v>8332</v>
      </c>
      <c r="Q928" s="8">
        <f t="shared" si="56"/>
        <v>0</v>
      </c>
      <c r="R928" s="20" t="e">
        <f t="shared" si="57"/>
        <v>#DIV/0!</v>
      </c>
      <c r="S928" s="15">
        <f t="shared" si="58"/>
        <v>40338.02002314815</v>
      </c>
      <c r="T928" s="15">
        <f t="shared" si="59"/>
        <v>40367.944444444445</v>
      </c>
    </row>
    <row r="929" spans="1:20" ht="56.25" x14ac:dyDescent="0.3">
      <c r="A929" s="4">
        <v>927</v>
      </c>
      <c r="B929" s="5" t="s">
        <v>927</v>
      </c>
      <c r="C929" s="5" t="s">
        <v>5036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t="s">
        <v>8277</v>
      </c>
      <c r="O929" t="s">
        <v>8329</v>
      </c>
      <c r="P929" t="s">
        <v>8332</v>
      </c>
      <c r="Q929" s="8">
        <f t="shared" si="56"/>
        <v>0</v>
      </c>
      <c r="R929" s="20" t="e">
        <f t="shared" si="57"/>
        <v>#DIV/0!</v>
      </c>
      <c r="S929" s="15">
        <f t="shared" si="58"/>
        <v>41013.822858796295</v>
      </c>
      <c r="T929" s="15">
        <f t="shared" si="59"/>
        <v>41043.822858796295</v>
      </c>
    </row>
    <row r="930" spans="1:20" ht="75" x14ac:dyDescent="0.3">
      <c r="A930" s="4">
        <v>928</v>
      </c>
      <c r="B930" s="5" t="s">
        <v>928</v>
      </c>
      <c r="C930" s="5" t="s">
        <v>5037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t="s">
        <v>8277</v>
      </c>
      <c r="O930" t="s">
        <v>8329</v>
      </c>
      <c r="P930" t="s">
        <v>8332</v>
      </c>
      <c r="Q930" s="8">
        <f t="shared" si="56"/>
        <v>0.10862068965517241</v>
      </c>
      <c r="R930" s="20">
        <f t="shared" si="57"/>
        <v>56.25</v>
      </c>
      <c r="S930" s="15">
        <f t="shared" si="58"/>
        <v>41180.86241898148</v>
      </c>
      <c r="T930" s="15">
        <f t="shared" si="59"/>
        <v>41231</v>
      </c>
    </row>
    <row r="931" spans="1:20" ht="75" x14ac:dyDescent="0.3">
      <c r="A931" s="4">
        <v>929</v>
      </c>
      <c r="B931" s="5" t="s">
        <v>929</v>
      </c>
      <c r="C931" s="5" t="s">
        <v>5038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t="s">
        <v>8277</v>
      </c>
      <c r="O931" t="s">
        <v>8329</v>
      </c>
      <c r="P931" t="s">
        <v>8332</v>
      </c>
      <c r="Q931" s="8">
        <f t="shared" si="56"/>
        <v>0</v>
      </c>
      <c r="R931" s="20" t="e">
        <f t="shared" si="57"/>
        <v>#DIV/0!</v>
      </c>
      <c r="S931" s="15">
        <f t="shared" si="58"/>
        <v>40978.238067129627</v>
      </c>
      <c r="T931" s="15">
        <f t="shared" si="59"/>
        <v>41008.196400462963</v>
      </c>
    </row>
    <row r="932" spans="1:20" ht="93.75" x14ac:dyDescent="0.3">
      <c r="A932" s="4">
        <v>930</v>
      </c>
      <c r="B932" s="5" t="s">
        <v>930</v>
      </c>
      <c r="C932" s="5" t="s">
        <v>5039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t="s">
        <v>8277</v>
      </c>
      <c r="O932" t="s">
        <v>8329</v>
      </c>
      <c r="P932" t="s">
        <v>8332</v>
      </c>
      <c r="Q932" s="8">
        <f t="shared" si="56"/>
        <v>0.38333333333333336</v>
      </c>
      <c r="R932" s="20">
        <f t="shared" si="57"/>
        <v>69</v>
      </c>
      <c r="S932" s="15">
        <f t="shared" si="58"/>
        <v>40312.915578703702</v>
      </c>
      <c r="T932" s="15">
        <f t="shared" si="59"/>
        <v>40354.897222222222</v>
      </c>
    </row>
    <row r="933" spans="1:20" ht="75" x14ac:dyDescent="0.3">
      <c r="A933" s="4">
        <v>931</v>
      </c>
      <c r="B933" s="5" t="s">
        <v>931</v>
      </c>
      <c r="C933" s="5" t="s">
        <v>5040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t="s">
        <v>8277</v>
      </c>
      <c r="O933" t="s">
        <v>8329</v>
      </c>
      <c r="P933" t="s">
        <v>8332</v>
      </c>
      <c r="Q933" s="8">
        <f t="shared" si="56"/>
        <v>6.5500000000000003E-2</v>
      </c>
      <c r="R933" s="20">
        <f t="shared" si="57"/>
        <v>18.714285714285715</v>
      </c>
      <c r="S933" s="15">
        <f t="shared" si="58"/>
        <v>41680.359976851854</v>
      </c>
      <c r="T933" s="15">
        <f t="shared" si="59"/>
        <v>41714.916666666664</v>
      </c>
    </row>
    <row r="934" spans="1:20" ht="56.25" x14ac:dyDescent="0.3">
      <c r="A934" s="4">
        <v>932</v>
      </c>
      <c r="B934" s="5" t="s">
        <v>932</v>
      </c>
      <c r="C934" s="5" t="s">
        <v>5041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t="s">
        <v>8277</v>
      </c>
      <c r="O934" t="s">
        <v>8329</v>
      </c>
      <c r="P934" t="s">
        <v>8332</v>
      </c>
      <c r="Q934" s="8">
        <f t="shared" si="56"/>
        <v>0.14536842105263159</v>
      </c>
      <c r="R934" s="20">
        <f t="shared" si="57"/>
        <v>46.033333333333331</v>
      </c>
      <c r="S934" s="15">
        <f t="shared" si="58"/>
        <v>41310.969270833331</v>
      </c>
      <c r="T934" s="15">
        <f t="shared" si="59"/>
        <v>41355.927604166667</v>
      </c>
    </row>
    <row r="935" spans="1:20" ht="75" x14ac:dyDescent="0.3">
      <c r="A935" s="4">
        <v>933</v>
      </c>
      <c r="B935" s="5" t="s">
        <v>933</v>
      </c>
      <c r="C935" s="5" t="s">
        <v>5042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t="s">
        <v>8277</v>
      </c>
      <c r="O935" t="s">
        <v>8329</v>
      </c>
      <c r="P935" t="s">
        <v>8332</v>
      </c>
      <c r="Q935" s="8">
        <f t="shared" si="56"/>
        <v>0.06</v>
      </c>
      <c r="R935" s="20">
        <f t="shared" si="57"/>
        <v>60</v>
      </c>
      <c r="S935" s="15">
        <f t="shared" si="58"/>
        <v>41711.169085648151</v>
      </c>
      <c r="T935" s="15">
        <f t="shared" si="59"/>
        <v>41771.169085648151</v>
      </c>
    </row>
    <row r="936" spans="1:20" ht="75" x14ac:dyDescent="0.3">
      <c r="A936" s="4">
        <v>934</v>
      </c>
      <c r="B936" s="5" t="s">
        <v>934</v>
      </c>
      <c r="C936" s="5" t="s">
        <v>5043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t="s">
        <v>8277</v>
      </c>
      <c r="O936" t="s">
        <v>8329</v>
      </c>
      <c r="P936" t="s">
        <v>8332</v>
      </c>
      <c r="Q936" s="8">
        <f t="shared" si="56"/>
        <v>0.30399999999999999</v>
      </c>
      <c r="R936" s="20">
        <f t="shared" si="57"/>
        <v>50.666666666666664</v>
      </c>
      <c r="S936" s="15">
        <f t="shared" si="58"/>
        <v>41733.737083333333</v>
      </c>
      <c r="T936" s="15">
        <f t="shared" si="59"/>
        <v>41763.25</v>
      </c>
    </row>
    <row r="937" spans="1:20" ht="93.75" x14ac:dyDescent="0.3">
      <c r="A937" s="4">
        <v>935</v>
      </c>
      <c r="B937" s="5" t="s">
        <v>935</v>
      </c>
      <c r="C937" s="5" t="s">
        <v>5044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t="s">
        <v>8277</v>
      </c>
      <c r="O937" t="s">
        <v>8329</v>
      </c>
      <c r="P937" t="s">
        <v>8332</v>
      </c>
      <c r="Q937" s="8">
        <f t="shared" si="56"/>
        <v>1.4285714285714285E-2</v>
      </c>
      <c r="R937" s="20">
        <f t="shared" si="57"/>
        <v>25</v>
      </c>
      <c r="S937" s="15">
        <f t="shared" si="58"/>
        <v>42368.333668981482</v>
      </c>
      <c r="T937" s="15">
        <f t="shared" si="59"/>
        <v>42398.333668981482</v>
      </c>
    </row>
    <row r="938" spans="1:20" ht="75" x14ac:dyDescent="0.3">
      <c r="A938" s="4">
        <v>936</v>
      </c>
      <c r="B938" s="5" t="s">
        <v>936</v>
      </c>
      <c r="C938" s="5" t="s">
        <v>5045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t="s">
        <v>8277</v>
      </c>
      <c r="O938" t="s">
        <v>8329</v>
      </c>
      <c r="P938" t="s">
        <v>8332</v>
      </c>
      <c r="Q938" s="8">
        <f t="shared" si="56"/>
        <v>0</v>
      </c>
      <c r="R938" s="20" t="e">
        <f t="shared" si="57"/>
        <v>#DIV/0!</v>
      </c>
      <c r="S938" s="15">
        <f t="shared" si="58"/>
        <v>40883.024178240739</v>
      </c>
      <c r="T938" s="15">
        <f t="shared" si="59"/>
        <v>40926.833333333336</v>
      </c>
    </row>
    <row r="939" spans="1:20" ht="75" x14ac:dyDescent="0.3">
      <c r="A939" s="4">
        <v>937</v>
      </c>
      <c r="B939" s="5" t="s">
        <v>937</v>
      </c>
      <c r="C939" s="5" t="s">
        <v>5046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t="s">
        <v>8277</v>
      </c>
      <c r="O939" t="s">
        <v>8329</v>
      </c>
      <c r="P939" t="s">
        <v>8332</v>
      </c>
      <c r="Q939" s="8">
        <f t="shared" si="56"/>
        <v>1.1428571428571429E-2</v>
      </c>
      <c r="R939" s="20">
        <f t="shared" si="57"/>
        <v>20</v>
      </c>
      <c r="S939" s="15">
        <f t="shared" si="58"/>
        <v>41551.798113425924</v>
      </c>
      <c r="T939" s="15">
        <f t="shared" si="59"/>
        <v>41581.839780092596</v>
      </c>
    </row>
    <row r="940" spans="1:20" ht="56.25" x14ac:dyDescent="0.3">
      <c r="A940" s="4">
        <v>938</v>
      </c>
      <c r="B940" s="5" t="s">
        <v>938</v>
      </c>
      <c r="C940" s="5" t="s">
        <v>5047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t="s">
        <v>8277</v>
      </c>
      <c r="O940" t="s">
        <v>8329</v>
      </c>
      <c r="P940" t="s">
        <v>8332</v>
      </c>
      <c r="Q940" s="8">
        <f t="shared" si="56"/>
        <v>3.5714285714285713E-3</v>
      </c>
      <c r="R940" s="20">
        <f t="shared" si="57"/>
        <v>25</v>
      </c>
      <c r="S940" s="15">
        <f t="shared" si="58"/>
        <v>41124.479722222226</v>
      </c>
      <c r="T940" s="15">
        <f t="shared" si="59"/>
        <v>41154.479722222226</v>
      </c>
    </row>
    <row r="941" spans="1:20" ht="75" x14ac:dyDescent="0.3">
      <c r="A941" s="4">
        <v>939</v>
      </c>
      <c r="B941" s="5" t="s">
        <v>939</v>
      </c>
      <c r="C941" s="5" t="s">
        <v>5048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t="s">
        <v>8277</v>
      </c>
      <c r="O941" t="s">
        <v>8329</v>
      </c>
      <c r="P941" t="s">
        <v>8332</v>
      </c>
      <c r="Q941" s="8">
        <f t="shared" si="56"/>
        <v>1.4545454545454545E-2</v>
      </c>
      <c r="R941" s="20">
        <f t="shared" si="57"/>
        <v>20</v>
      </c>
      <c r="S941" s="15">
        <f t="shared" si="58"/>
        <v>41416.763171296298</v>
      </c>
      <c r="T941" s="15">
        <f t="shared" si="59"/>
        <v>41455.831944444442</v>
      </c>
    </row>
    <row r="942" spans="1:20" ht="75" x14ac:dyDescent="0.3">
      <c r="A942" s="4">
        <v>940</v>
      </c>
      <c r="B942" s="5" t="s">
        <v>940</v>
      </c>
      <c r="C942" s="5" t="s">
        <v>5049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t="s">
        <v>8272</v>
      </c>
      <c r="O942" t="s">
        <v>8323</v>
      </c>
      <c r="P942" t="s">
        <v>8325</v>
      </c>
      <c r="Q942" s="8">
        <f t="shared" si="56"/>
        <v>0.17155555555555554</v>
      </c>
      <c r="R942" s="20">
        <f t="shared" si="57"/>
        <v>110.28571428571429</v>
      </c>
      <c r="S942" s="15">
        <f t="shared" si="58"/>
        <v>42182.008402777778</v>
      </c>
      <c r="T942" s="15">
        <f t="shared" si="59"/>
        <v>42227.008402777778</v>
      </c>
    </row>
    <row r="943" spans="1:20" ht="75" x14ac:dyDescent="0.3">
      <c r="A943" s="4">
        <v>941</v>
      </c>
      <c r="B943" s="5" t="s">
        <v>941</v>
      </c>
      <c r="C943" s="5" t="s">
        <v>5050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t="s">
        <v>8272</v>
      </c>
      <c r="O943" t="s">
        <v>8323</v>
      </c>
      <c r="P943" t="s">
        <v>8325</v>
      </c>
      <c r="Q943" s="8">
        <f t="shared" si="56"/>
        <v>2.3220000000000001E-2</v>
      </c>
      <c r="R943" s="20">
        <f t="shared" si="57"/>
        <v>37.451612903225808</v>
      </c>
      <c r="S943" s="15">
        <f t="shared" si="58"/>
        <v>42746.096585648149</v>
      </c>
      <c r="T943" s="15">
        <f t="shared" si="59"/>
        <v>42776.096585648149</v>
      </c>
    </row>
    <row r="944" spans="1:20" ht="93.75" x14ac:dyDescent="0.3">
      <c r="A944" s="4">
        <v>942</v>
      </c>
      <c r="B944" s="5" t="s">
        <v>942</v>
      </c>
      <c r="C944" s="5" t="s">
        <v>5051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t="s">
        <v>8272</v>
      </c>
      <c r="O944" t="s">
        <v>8323</v>
      </c>
      <c r="P944" t="s">
        <v>8325</v>
      </c>
      <c r="Q944" s="8">
        <f t="shared" si="56"/>
        <v>8.9066666666666669E-2</v>
      </c>
      <c r="R944" s="20">
        <f t="shared" si="57"/>
        <v>41.75</v>
      </c>
      <c r="S944" s="15">
        <f t="shared" si="58"/>
        <v>42382.843287037031</v>
      </c>
      <c r="T944" s="15">
        <f t="shared" si="59"/>
        <v>42418.843287037031</v>
      </c>
    </row>
    <row r="945" spans="1:20" ht="56.25" x14ac:dyDescent="0.3">
      <c r="A945" s="4">
        <v>943</v>
      </c>
      <c r="B945" s="5" t="s">
        <v>943</v>
      </c>
      <c r="C945" s="5" t="s">
        <v>5052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t="s">
        <v>8272</v>
      </c>
      <c r="O945" t="s">
        <v>8323</v>
      </c>
      <c r="P945" t="s">
        <v>8325</v>
      </c>
      <c r="Q945" s="8">
        <f t="shared" si="56"/>
        <v>9.633333333333334E-2</v>
      </c>
      <c r="R945" s="20">
        <f t="shared" si="57"/>
        <v>24.083333333333332</v>
      </c>
      <c r="S945" s="15">
        <f t="shared" si="58"/>
        <v>42673.66788194445</v>
      </c>
      <c r="T945" s="15">
        <f t="shared" si="59"/>
        <v>42703.709548611107</v>
      </c>
    </row>
    <row r="946" spans="1:20" ht="75" x14ac:dyDescent="0.3">
      <c r="A946" s="4">
        <v>944</v>
      </c>
      <c r="B946" s="5" t="s">
        <v>944</v>
      </c>
      <c r="C946" s="5" t="s">
        <v>5053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t="s">
        <v>8272</v>
      </c>
      <c r="O946" t="s">
        <v>8323</v>
      </c>
      <c r="P946" t="s">
        <v>8325</v>
      </c>
      <c r="Q946" s="8">
        <f t="shared" si="56"/>
        <v>0.13325999999999999</v>
      </c>
      <c r="R946" s="20">
        <f t="shared" si="57"/>
        <v>69.40625</v>
      </c>
      <c r="S946" s="15">
        <f t="shared" si="58"/>
        <v>42444.583912037036</v>
      </c>
      <c r="T946" s="15">
        <f t="shared" si="59"/>
        <v>42478.583333333328</v>
      </c>
    </row>
    <row r="947" spans="1:20" ht="75" x14ac:dyDescent="0.3">
      <c r="A947" s="4">
        <v>945</v>
      </c>
      <c r="B947" s="5" t="s">
        <v>945</v>
      </c>
      <c r="C947" s="5" t="s">
        <v>5054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t="s">
        <v>8272</v>
      </c>
      <c r="O947" t="s">
        <v>8323</v>
      </c>
      <c r="P947" t="s">
        <v>8325</v>
      </c>
      <c r="Q947" s="8">
        <f t="shared" si="56"/>
        <v>2.4840000000000001E-2</v>
      </c>
      <c r="R947" s="20">
        <f t="shared" si="57"/>
        <v>155.25</v>
      </c>
      <c r="S947" s="15">
        <f t="shared" si="58"/>
        <v>42732.872986111113</v>
      </c>
      <c r="T947" s="15">
        <f t="shared" si="59"/>
        <v>42784.999305555553</v>
      </c>
    </row>
    <row r="948" spans="1:20" ht="56.25" x14ac:dyDescent="0.3">
      <c r="A948" s="4">
        <v>946</v>
      </c>
      <c r="B948" s="5" t="s">
        <v>946</v>
      </c>
      <c r="C948" s="5" t="s">
        <v>5055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t="s">
        <v>8272</v>
      </c>
      <c r="O948" t="s">
        <v>8323</v>
      </c>
      <c r="P948" t="s">
        <v>8325</v>
      </c>
      <c r="Q948" s="8">
        <f t="shared" si="56"/>
        <v>1.9066666666666666E-2</v>
      </c>
      <c r="R948" s="20">
        <f t="shared" si="57"/>
        <v>57.2</v>
      </c>
      <c r="S948" s="15">
        <f t="shared" si="58"/>
        <v>42592.750555555554</v>
      </c>
      <c r="T948" s="15">
        <f t="shared" si="59"/>
        <v>42622.750555555554</v>
      </c>
    </row>
    <row r="949" spans="1:20" ht="75" x14ac:dyDescent="0.3">
      <c r="A949" s="4">
        <v>947</v>
      </c>
      <c r="B949" s="5" t="s">
        <v>947</v>
      </c>
      <c r="C949" s="5" t="s">
        <v>5056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t="s">
        <v>8272</v>
      </c>
      <c r="O949" t="s">
        <v>8323</v>
      </c>
      <c r="P949" t="s">
        <v>8325</v>
      </c>
      <c r="Q949" s="8">
        <f t="shared" si="56"/>
        <v>0</v>
      </c>
      <c r="R949" s="20" t="e">
        <f t="shared" si="57"/>
        <v>#DIV/0!</v>
      </c>
      <c r="S949" s="15">
        <f t="shared" si="58"/>
        <v>42491.781319444446</v>
      </c>
      <c r="T949" s="15">
        <f t="shared" si="59"/>
        <v>42551.781319444446</v>
      </c>
    </row>
    <row r="950" spans="1:20" ht="75" x14ac:dyDescent="0.3">
      <c r="A950" s="4">
        <v>948</v>
      </c>
      <c r="B950" s="5" t="s">
        <v>948</v>
      </c>
      <c r="C950" s="5" t="s">
        <v>5057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t="s">
        <v>8272</v>
      </c>
      <c r="O950" t="s">
        <v>8323</v>
      </c>
      <c r="P950" t="s">
        <v>8325</v>
      </c>
      <c r="Q950" s="8">
        <f t="shared" si="56"/>
        <v>0.12</v>
      </c>
      <c r="R950" s="20">
        <f t="shared" si="57"/>
        <v>60</v>
      </c>
      <c r="S950" s="15">
        <f t="shared" si="58"/>
        <v>42411.828287037039</v>
      </c>
      <c r="T950" s="15">
        <f t="shared" si="59"/>
        <v>42441.828287037039</v>
      </c>
    </row>
    <row r="951" spans="1:20" ht="75" x14ac:dyDescent="0.3">
      <c r="A951" s="4">
        <v>949</v>
      </c>
      <c r="B951" s="5" t="s">
        <v>949</v>
      </c>
      <c r="C951" s="5" t="s">
        <v>5058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t="s">
        <v>8272</v>
      </c>
      <c r="O951" t="s">
        <v>8323</v>
      </c>
      <c r="P951" t="s">
        <v>8325</v>
      </c>
      <c r="Q951" s="8">
        <f t="shared" si="56"/>
        <v>1.3650000000000001E-2</v>
      </c>
      <c r="R951" s="20">
        <f t="shared" si="57"/>
        <v>39</v>
      </c>
      <c r="S951" s="15">
        <f t="shared" si="58"/>
        <v>42361.043703703705</v>
      </c>
      <c r="T951" s="15">
        <f t="shared" si="59"/>
        <v>42421.043703703705</v>
      </c>
    </row>
    <row r="952" spans="1:20" ht="75" x14ac:dyDescent="0.3">
      <c r="A952" s="4">
        <v>950</v>
      </c>
      <c r="B952" s="5" t="s">
        <v>950</v>
      </c>
      <c r="C952" s="5" t="s">
        <v>5059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t="s">
        <v>8272</v>
      </c>
      <c r="O952" t="s">
        <v>8323</v>
      </c>
      <c r="P952" t="s">
        <v>8325</v>
      </c>
      <c r="Q952" s="8">
        <f t="shared" si="56"/>
        <v>0.28039999999999998</v>
      </c>
      <c r="R952" s="20">
        <f t="shared" si="57"/>
        <v>58.416666666666664</v>
      </c>
      <c r="S952" s="15">
        <f t="shared" si="58"/>
        <v>42356.750706018516</v>
      </c>
      <c r="T952" s="15">
        <f t="shared" si="59"/>
        <v>42386.750706018516</v>
      </c>
    </row>
    <row r="953" spans="1:20" ht="37.5" x14ac:dyDescent="0.3">
      <c r="A953" s="4">
        <v>951</v>
      </c>
      <c r="B953" s="5" t="s">
        <v>951</v>
      </c>
      <c r="C953" s="5" t="s">
        <v>5060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t="s">
        <v>8272</v>
      </c>
      <c r="O953" t="s">
        <v>8323</v>
      </c>
      <c r="P953" t="s">
        <v>8325</v>
      </c>
      <c r="Q953" s="8">
        <f t="shared" si="56"/>
        <v>0.38390000000000002</v>
      </c>
      <c r="R953" s="20">
        <f t="shared" si="57"/>
        <v>158.63636363636363</v>
      </c>
      <c r="S953" s="15">
        <f t="shared" si="58"/>
        <v>42480.653611111105</v>
      </c>
      <c r="T953" s="15">
        <f t="shared" si="59"/>
        <v>42525.653611111105</v>
      </c>
    </row>
    <row r="954" spans="1:20" ht="56.25" x14ac:dyDescent="0.3">
      <c r="A954" s="4">
        <v>952</v>
      </c>
      <c r="B954" s="5" t="s">
        <v>952</v>
      </c>
      <c r="C954" s="5" t="s">
        <v>5061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t="s">
        <v>8272</v>
      </c>
      <c r="O954" t="s">
        <v>8323</v>
      </c>
      <c r="P954" t="s">
        <v>8325</v>
      </c>
      <c r="Q954" s="8">
        <f t="shared" si="56"/>
        <v>0.39942857142857141</v>
      </c>
      <c r="R954" s="20">
        <f t="shared" si="57"/>
        <v>99.857142857142861</v>
      </c>
      <c r="S954" s="15">
        <f t="shared" si="58"/>
        <v>42662.613564814819</v>
      </c>
      <c r="T954" s="15">
        <f t="shared" si="59"/>
        <v>42692.655231481483</v>
      </c>
    </row>
    <row r="955" spans="1:20" ht="75" x14ac:dyDescent="0.3">
      <c r="A955" s="4">
        <v>953</v>
      </c>
      <c r="B955" s="5" t="s">
        <v>953</v>
      </c>
      <c r="C955" s="5" t="s">
        <v>5062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t="s">
        <v>8272</v>
      </c>
      <c r="O955" t="s">
        <v>8323</v>
      </c>
      <c r="P955" t="s">
        <v>8325</v>
      </c>
      <c r="Q955" s="8">
        <f t="shared" si="56"/>
        <v>8.3999999999999995E-3</v>
      </c>
      <c r="R955" s="20">
        <f t="shared" si="57"/>
        <v>25.2</v>
      </c>
      <c r="S955" s="15">
        <f t="shared" si="58"/>
        <v>41999.164340277777</v>
      </c>
      <c r="T955" s="15">
        <f t="shared" si="59"/>
        <v>42029.164340277777</v>
      </c>
    </row>
    <row r="956" spans="1:20" ht="75" x14ac:dyDescent="0.3">
      <c r="A956" s="4">
        <v>954</v>
      </c>
      <c r="B956" s="5" t="s">
        <v>954</v>
      </c>
      <c r="C956" s="5" t="s">
        <v>5063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t="s">
        <v>8272</v>
      </c>
      <c r="O956" t="s">
        <v>8323</v>
      </c>
      <c r="P956" t="s">
        <v>8325</v>
      </c>
      <c r="Q956" s="8">
        <f t="shared" si="56"/>
        <v>0.43406666666666666</v>
      </c>
      <c r="R956" s="20">
        <f t="shared" si="57"/>
        <v>89.191780821917803</v>
      </c>
      <c r="S956" s="15">
        <f t="shared" si="58"/>
        <v>42194.833784722221</v>
      </c>
      <c r="T956" s="15">
        <f t="shared" si="59"/>
        <v>42236.833784722221</v>
      </c>
    </row>
    <row r="957" spans="1:20" ht="75" x14ac:dyDescent="0.3">
      <c r="A957" s="4">
        <v>955</v>
      </c>
      <c r="B957" s="5" t="s">
        <v>955</v>
      </c>
      <c r="C957" s="5" t="s">
        <v>5064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t="s">
        <v>8272</v>
      </c>
      <c r="O957" t="s">
        <v>8323</v>
      </c>
      <c r="P957" t="s">
        <v>8325</v>
      </c>
      <c r="Q957" s="8">
        <f t="shared" si="56"/>
        <v>5.6613333333333335E-2</v>
      </c>
      <c r="R957" s="20">
        <f t="shared" si="57"/>
        <v>182.6236559139785</v>
      </c>
      <c r="S957" s="15">
        <f t="shared" si="58"/>
        <v>42586.295138888891</v>
      </c>
      <c r="T957" s="15">
        <f t="shared" si="59"/>
        <v>42626.295138888891</v>
      </c>
    </row>
    <row r="958" spans="1:20" ht="112.5" x14ac:dyDescent="0.3">
      <c r="A958" s="4">
        <v>956</v>
      </c>
      <c r="B958" s="5" t="s">
        <v>956</v>
      </c>
      <c r="C958" s="5" t="s">
        <v>5065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t="s">
        <v>8272</v>
      </c>
      <c r="O958" t="s">
        <v>8323</v>
      </c>
      <c r="P958" t="s">
        <v>8325</v>
      </c>
      <c r="Q958" s="8">
        <f t="shared" si="56"/>
        <v>1.7219999999999999E-2</v>
      </c>
      <c r="R958" s="20">
        <f t="shared" si="57"/>
        <v>50.647058823529413</v>
      </c>
      <c r="S958" s="15">
        <f t="shared" si="58"/>
        <v>42060.913877314815</v>
      </c>
      <c r="T958" s="15">
        <f t="shared" si="59"/>
        <v>42120.872210648144</v>
      </c>
    </row>
    <row r="959" spans="1:20" ht="56.25" x14ac:dyDescent="0.3">
      <c r="A959" s="4">
        <v>957</v>
      </c>
      <c r="B959" s="5" t="s">
        <v>957</v>
      </c>
      <c r="C959" s="5" t="s">
        <v>5066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t="s">
        <v>8272</v>
      </c>
      <c r="O959" t="s">
        <v>8323</v>
      </c>
      <c r="P959" t="s">
        <v>8325</v>
      </c>
      <c r="Q959" s="8">
        <f t="shared" si="56"/>
        <v>1.9416666666666665E-2</v>
      </c>
      <c r="R959" s="20">
        <f t="shared" si="57"/>
        <v>33.285714285714285</v>
      </c>
      <c r="S959" s="15">
        <f t="shared" si="58"/>
        <v>42660.552465277782</v>
      </c>
      <c r="T959" s="15">
        <f t="shared" si="59"/>
        <v>42691.594131944439</v>
      </c>
    </row>
    <row r="960" spans="1:20" ht="93.75" x14ac:dyDescent="0.3">
      <c r="A960" s="4">
        <v>958</v>
      </c>
      <c r="B960" s="5" t="s">
        <v>958</v>
      </c>
      <c r="C960" s="5" t="s">
        <v>5067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t="s">
        <v>8272</v>
      </c>
      <c r="O960" t="s">
        <v>8323</v>
      </c>
      <c r="P960" t="s">
        <v>8325</v>
      </c>
      <c r="Q960" s="8">
        <f t="shared" si="56"/>
        <v>0.11328275684711328</v>
      </c>
      <c r="R960" s="20">
        <f t="shared" si="57"/>
        <v>51.823529411764703</v>
      </c>
      <c r="S960" s="15">
        <f t="shared" si="58"/>
        <v>42082.802812499998</v>
      </c>
      <c r="T960" s="15">
        <f t="shared" si="59"/>
        <v>42104.207638888889</v>
      </c>
    </row>
    <row r="961" spans="1:20" ht="75" x14ac:dyDescent="0.3">
      <c r="A961" s="4">
        <v>959</v>
      </c>
      <c r="B961" s="5" t="s">
        <v>959</v>
      </c>
      <c r="C961" s="5" t="s">
        <v>5068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t="s">
        <v>8272</v>
      </c>
      <c r="O961" t="s">
        <v>8323</v>
      </c>
      <c r="P961" t="s">
        <v>8325</v>
      </c>
      <c r="Q961" s="8">
        <f t="shared" si="56"/>
        <v>0.3886</v>
      </c>
      <c r="R961" s="20">
        <f t="shared" si="57"/>
        <v>113.62573099415205</v>
      </c>
      <c r="S961" s="15">
        <f t="shared" si="58"/>
        <v>41993.174363425926</v>
      </c>
      <c r="T961" s="15">
        <f t="shared" si="59"/>
        <v>42023.174363425926</v>
      </c>
    </row>
    <row r="962" spans="1:20" ht="75" x14ac:dyDescent="0.3">
      <c r="A962" s="4">
        <v>960</v>
      </c>
      <c r="B962" s="5" t="s">
        <v>960</v>
      </c>
      <c r="C962" s="5" t="s">
        <v>5069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t="s">
        <v>8272</v>
      </c>
      <c r="O962" t="s">
        <v>8323</v>
      </c>
      <c r="P962" t="s">
        <v>8325</v>
      </c>
      <c r="Q962" s="8">
        <f t="shared" ref="Q962:Q1025" si="60">E962/D962</f>
        <v>0.46100628930817611</v>
      </c>
      <c r="R962" s="20">
        <f t="shared" ref="R962:R1025" si="61">E962/L962</f>
        <v>136.46276595744681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56.25" x14ac:dyDescent="0.3">
      <c r="A963" s="4">
        <v>961</v>
      </c>
      <c r="B963" s="5" t="s">
        <v>961</v>
      </c>
      <c r="C963" s="5" t="s">
        <v>5070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t="s">
        <v>8272</v>
      </c>
      <c r="O963" t="s">
        <v>8323</v>
      </c>
      <c r="P963" t="s">
        <v>8325</v>
      </c>
      <c r="Q963" s="8">
        <f t="shared" si="60"/>
        <v>0.42188421052631581</v>
      </c>
      <c r="R963" s="20">
        <f t="shared" si="61"/>
        <v>364.35454545454547</v>
      </c>
      <c r="S963" s="15">
        <f t="shared" si="62"/>
        <v>42740.693692129629</v>
      </c>
      <c r="T963" s="15">
        <f t="shared" si="63"/>
        <v>42786.791666666672</v>
      </c>
    </row>
    <row r="964" spans="1:20" ht="93.75" x14ac:dyDescent="0.3">
      <c r="A964" s="4">
        <v>962</v>
      </c>
      <c r="B964" s="5" t="s">
        <v>962</v>
      </c>
      <c r="C964" s="5" t="s">
        <v>5071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t="s">
        <v>8272</v>
      </c>
      <c r="O964" t="s">
        <v>8323</v>
      </c>
      <c r="P964" t="s">
        <v>8325</v>
      </c>
      <c r="Q964" s="8">
        <f t="shared" si="60"/>
        <v>0.2848</v>
      </c>
      <c r="R964" s="20">
        <f t="shared" si="61"/>
        <v>19.243243243243242</v>
      </c>
      <c r="S964" s="15">
        <f t="shared" si="62"/>
        <v>42373.712418981479</v>
      </c>
      <c r="T964" s="15">
        <f t="shared" si="63"/>
        <v>42411.712418981479</v>
      </c>
    </row>
    <row r="965" spans="1:20" ht="56.25" x14ac:dyDescent="0.3">
      <c r="A965" s="4">
        <v>963</v>
      </c>
      <c r="B965" s="5" t="s">
        <v>963</v>
      </c>
      <c r="C965" s="5" t="s">
        <v>5072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t="s">
        <v>8272</v>
      </c>
      <c r="O965" t="s">
        <v>8323</v>
      </c>
      <c r="P965" t="s">
        <v>8325</v>
      </c>
      <c r="Q965" s="8">
        <f t="shared" si="60"/>
        <v>1.0771428571428571E-2</v>
      </c>
      <c r="R965" s="20">
        <f t="shared" si="61"/>
        <v>41.888888888888886</v>
      </c>
      <c r="S965" s="15">
        <f t="shared" si="62"/>
        <v>42625.635636574079</v>
      </c>
      <c r="T965" s="15">
        <f t="shared" si="63"/>
        <v>42660.635636574079</v>
      </c>
    </row>
    <row r="966" spans="1:20" ht="75" x14ac:dyDescent="0.3">
      <c r="A966" s="4">
        <v>964</v>
      </c>
      <c r="B966" s="5" t="s">
        <v>964</v>
      </c>
      <c r="C966" s="5" t="s">
        <v>5073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t="s">
        <v>8272</v>
      </c>
      <c r="O966" t="s">
        <v>8323</v>
      </c>
      <c r="P966" t="s">
        <v>8325</v>
      </c>
      <c r="Q966" s="8">
        <f t="shared" si="60"/>
        <v>7.9909090909090902E-3</v>
      </c>
      <c r="R966" s="20">
        <f t="shared" si="61"/>
        <v>30.310344827586206</v>
      </c>
      <c r="S966" s="15">
        <f t="shared" si="62"/>
        <v>42208.628692129627</v>
      </c>
      <c r="T966" s="15">
        <f t="shared" si="63"/>
        <v>42248.628692129627</v>
      </c>
    </row>
    <row r="967" spans="1:20" ht="75" x14ac:dyDescent="0.3">
      <c r="A967" s="4">
        <v>965</v>
      </c>
      <c r="B967" s="5" t="s">
        <v>965</v>
      </c>
      <c r="C967" s="5" t="s">
        <v>5074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t="s">
        <v>8272</v>
      </c>
      <c r="O967" t="s">
        <v>8323</v>
      </c>
      <c r="P967" t="s">
        <v>8325</v>
      </c>
      <c r="Q967" s="8">
        <f t="shared" si="60"/>
        <v>1.192E-2</v>
      </c>
      <c r="R967" s="20">
        <f t="shared" si="61"/>
        <v>49.666666666666664</v>
      </c>
      <c r="S967" s="15">
        <f t="shared" si="62"/>
        <v>42637.016736111109</v>
      </c>
      <c r="T967" s="15">
        <f t="shared" si="63"/>
        <v>42669.165972222225</v>
      </c>
    </row>
    <row r="968" spans="1:20" ht="75" x14ac:dyDescent="0.3">
      <c r="A968" s="4">
        <v>966</v>
      </c>
      <c r="B968" s="5" t="s">
        <v>966</v>
      </c>
      <c r="C968" s="5" t="s">
        <v>5075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t="s">
        <v>8272</v>
      </c>
      <c r="O968" t="s">
        <v>8323</v>
      </c>
      <c r="P968" t="s">
        <v>8325</v>
      </c>
      <c r="Q968" s="8">
        <f t="shared" si="60"/>
        <v>0.14799999999999999</v>
      </c>
      <c r="R968" s="20">
        <f t="shared" si="61"/>
        <v>59.2</v>
      </c>
      <c r="S968" s="15">
        <f t="shared" si="62"/>
        <v>42619.635787037041</v>
      </c>
      <c r="T968" s="15">
        <f t="shared" si="63"/>
        <v>42649.635787037041</v>
      </c>
    </row>
    <row r="969" spans="1:20" ht="75" x14ac:dyDescent="0.3">
      <c r="A969" s="4">
        <v>967</v>
      </c>
      <c r="B969" s="5" t="s">
        <v>967</v>
      </c>
      <c r="C969" s="5" t="s">
        <v>5076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t="s">
        <v>8272</v>
      </c>
      <c r="O969" t="s">
        <v>8323</v>
      </c>
      <c r="P969" t="s">
        <v>8325</v>
      </c>
      <c r="Q969" s="8">
        <f t="shared" si="60"/>
        <v>0.17810000000000001</v>
      </c>
      <c r="R969" s="20">
        <f t="shared" si="61"/>
        <v>43.97530864197531</v>
      </c>
      <c r="S969" s="15">
        <f t="shared" si="62"/>
        <v>42422.254328703704</v>
      </c>
      <c r="T969" s="15">
        <f t="shared" si="63"/>
        <v>42482.21266203704</v>
      </c>
    </row>
    <row r="970" spans="1:20" ht="93.75" x14ac:dyDescent="0.3">
      <c r="A970" s="4">
        <v>968</v>
      </c>
      <c r="B970" s="5" t="s">
        <v>968</v>
      </c>
      <c r="C970" s="5" t="s">
        <v>5077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t="s">
        <v>8272</v>
      </c>
      <c r="O970" t="s">
        <v>8323</v>
      </c>
      <c r="P970" t="s">
        <v>8325</v>
      </c>
      <c r="Q970" s="8">
        <f t="shared" si="60"/>
        <v>1.325E-2</v>
      </c>
      <c r="R970" s="20">
        <f t="shared" si="61"/>
        <v>26.5</v>
      </c>
      <c r="S970" s="15">
        <f t="shared" si="62"/>
        <v>41836.847615740742</v>
      </c>
      <c r="T970" s="15">
        <f t="shared" si="63"/>
        <v>41866.847615740742</v>
      </c>
    </row>
    <row r="971" spans="1:20" ht="37.5" x14ac:dyDescent="0.3">
      <c r="A971" s="4">
        <v>969</v>
      </c>
      <c r="B971" s="5" t="s">
        <v>969</v>
      </c>
      <c r="C971" s="5" t="s">
        <v>5078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t="s">
        <v>8272</v>
      </c>
      <c r="O971" t="s">
        <v>8323</v>
      </c>
      <c r="P971" t="s">
        <v>8325</v>
      </c>
      <c r="Q971" s="8">
        <f t="shared" si="60"/>
        <v>0.46666666666666667</v>
      </c>
      <c r="R971" s="20">
        <f t="shared" si="61"/>
        <v>1272.7272727272727</v>
      </c>
      <c r="S971" s="15">
        <f t="shared" si="62"/>
        <v>42742.30332175926</v>
      </c>
      <c r="T971" s="15">
        <f t="shared" si="63"/>
        <v>42775.30332175926</v>
      </c>
    </row>
    <row r="972" spans="1:20" ht="93.75" x14ac:dyDescent="0.3">
      <c r="A972" s="4">
        <v>970</v>
      </c>
      <c r="B972" s="5" t="s">
        <v>970</v>
      </c>
      <c r="C972" s="5" t="s">
        <v>5079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t="s">
        <v>8272</v>
      </c>
      <c r="O972" t="s">
        <v>8323</v>
      </c>
      <c r="P972" t="s">
        <v>8325</v>
      </c>
      <c r="Q972" s="8">
        <f t="shared" si="60"/>
        <v>0.4592</v>
      </c>
      <c r="R972" s="20">
        <f t="shared" si="61"/>
        <v>164</v>
      </c>
      <c r="S972" s="15">
        <f t="shared" si="62"/>
        <v>42721.220520833333</v>
      </c>
      <c r="T972" s="15">
        <f t="shared" si="63"/>
        <v>42758.207638888889</v>
      </c>
    </row>
    <row r="973" spans="1:20" ht="75" x14ac:dyDescent="0.3">
      <c r="A973" s="4">
        <v>971</v>
      </c>
      <c r="B973" s="5" t="s">
        <v>971</v>
      </c>
      <c r="C973" s="5" t="s">
        <v>5080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t="s">
        <v>8272</v>
      </c>
      <c r="O973" t="s">
        <v>8323</v>
      </c>
      <c r="P973" t="s">
        <v>8325</v>
      </c>
      <c r="Q973" s="8">
        <f t="shared" si="60"/>
        <v>2.2599999999999999E-3</v>
      </c>
      <c r="R973" s="20">
        <f t="shared" si="61"/>
        <v>45.2</v>
      </c>
      <c r="S973" s="15">
        <f t="shared" si="62"/>
        <v>42111.709027777775</v>
      </c>
      <c r="T973" s="15">
        <f t="shared" si="63"/>
        <v>42156.709027777775</v>
      </c>
    </row>
    <row r="974" spans="1:20" ht="75" x14ac:dyDescent="0.3">
      <c r="A974" s="4">
        <v>972</v>
      </c>
      <c r="B974" s="5" t="s">
        <v>972</v>
      </c>
      <c r="C974" s="5" t="s">
        <v>5081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t="s">
        <v>8272</v>
      </c>
      <c r="O974" t="s">
        <v>8323</v>
      </c>
      <c r="P974" t="s">
        <v>8325</v>
      </c>
      <c r="Q974" s="8">
        <f t="shared" si="60"/>
        <v>0.34625</v>
      </c>
      <c r="R974" s="20">
        <f t="shared" si="61"/>
        <v>153.88888888888889</v>
      </c>
      <c r="S974" s="15">
        <f t="shared" si="62"/>
        <v>41856.865717592591</v>
      </c>
      <c r="T974" s="15">
        <f t="shared" si="63"/>
        <v>41886.290972222225</v>
      </c>
    </row>
    <row r="975" spans="1:20" ht="93.75" x14ac:dyDescent="0.3">
      <c r="A975" s="4">
        <v>973</v>
      </c>
      <c r="B975" s="5" t="s">
        <v>973</v>
      </c>
      <c r="C975" s="5" t="s">
        <v>5082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t="s">
        <v>8272</v>
      </c>
      <c r="O975" t="s">
        <v>8323</v>
      </c>
      <c r="P975" t="s">
        <v>8325</v>
      </c>
      <c r="Q975" s="8">
        <f t="shared" si="60"/>
        <v>2.0549999999999999E-2</v>
      </c>
      <c r="R975" s="20">
        <f t="shared" si="61"/>
        <v>51.375</v>
      </c>
      <c r="S975" s="15">
        <f t="shared" si="62"/>
        <v>42257.014965277776</v>
      </c>
      <c r="T975" s="15">
        <f t="shared" si="63"/>
        <v>42317.056631944448</v>
      </c>
    </row>
    <row r="976" spans="1:20" ht="75" x14ac:dyDescent="0.3">
      <c r="A976" s="4">
        <v>974</v>
      </c>
      <c r="B976" s="5" t="s">
        <v>974</v>
      </c>
      <c r="C976" s="5" t="s">
        <v>5083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t="s">
        <v>8272</v>
      </c>
      <c r="O976" t="s">
        <v>8323</v>
      </c>
      <c r="P976" t="s">
        <v>8325</v>
      </c>
      <c r="Q976" s="8">
        <f t="shared" si="60"/>
        <v>5.5999999999999999E-3</v>
      </c>
      <c r="R976" s="20">
        <f t="shared" si="61"/>
        <v>93.333333333333329</v>
      </c>
      <c r="S976" s="15">
        <f t="shared" si="62"/>
        <v>42424.749490740738</v>
      </c>
      <c r="T976" s="15">
        <f t="shared" si="63"/>
        <v>42454.707824074074</v>
      </c>
    </row>
    <row r="977" spans="1:20" ht="93.75" x14ac:dyDescent="0.3">
      <c r="A977" s="4">
        <v>975</v>
      </c>
      <c r="B977" s="5" t="s">
        <v>975</v>
      </c>
      <c r="C977" s="5" t="s">
        <v>5084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t="s">
        <v>8272</v>
      </c>
      <c r="O977" t="s">
        <v>8323</v>
      </c>
      <c r="P977" t="s">
        <v>8325</v>
      </c>
      <c r="Q977" s="8">
        <f t="shared" si="60"/>
        <v>2.6069999999999999E-2</v>
      </c>
      <c r="R977" s="20">
        <f t="shared" si="61"/>
        <v>108.625</v>
      </c>
      <c r="S977" s="15">
        <f t="shared" si="62"/>
        <v>42489.696585648147</v>
      </c>
      <c r="T977" s="15">
        <f t="shared" si="63"/>
        <v>42549.696585648147</v>
      </c>
    </row>
    <row r="978" spans="1:20" ht="75" x14ac:dyDescent="0.3">
      <c r="A978" s="4">
        <v>976</v>
      </c>
      <c r="B978" s="5" t="s">
        <v>976</v>
      </c>
      <c r="C978" s="5" t="s">
        <v>5085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t="s">
        <v>8272</v>
      </c>
      <c r="O978" t="s">
        <v>8323</v>
      </c>
      <c r="P978" t="s">
        <v>8325</v>
      </c>
      <c r="Q978" s="8">
        <f t="shared" si="60"/>
        <v>1.9259999999999999E-2</v>
      </c>
      <c r="R978" s="20">
        <f t="shared" si="61"/>
        <v>160.5</v>
      </c>
      <c r="S978" s="15">
        <f t="shared" si="62"/>
        <v>42185.058993055558</v>
      </c>
      <c r="T978" s="15">
        <f t="shared" si="63"/>
        <v>42230.058993055558</v>
      </c>
    </row>
    <row r="979" spans="1:20" ht="93.75" x14ac:dyDescent="0.3">
      <c r="A979" s="4">
        <v>977</v>
      </c>
      <c r="B979" s="5" t="s">
        <v>977</v>
      </c>
      <c r="C979" s="5" t="s">
        <v>5086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t="s">
        <v>8272</v>
      </c>
      <c r="O979" t="s">
        <v>8323</v>
      </c>
      <c r="P979" t="s">
        <v>8325</v>
      </c>
      <c r="Q979" s="8">
        <f t="shared" si="60"/>
        <v>0.33666666666666667</v>
      </c>
      <c r="R979" s="20">
        <f t="shared" si="61"/>
        <v>75.75</v>
      </c>
      <c r="S979" s="15">
        <f t="shared" si="62"/>
        <v>42391.942094907412</v>
      </c>
      <c r="T979" s="15">
        <f t="shared" si="63"/>
        <v>42421.942094907412</v>
      </c>
    </row>
    <row r="980" spans="1:20" ht="75" x14ac:dyDescent="0.3">
      <c r="A980" s="4">
        <v>978</v>
      </c>
      <c r="B980" s="5" t="s">
        <v>978</v>
      </c>
      <c r="C980" s="5" t="s">
        <v>5087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t="s">
        <v>8272</v>
      </c>
      <c r="O980" t="s">
        <v>8323</v>
      </c>
      <c r="P980" t="s">
        <v>8325</v>
      </c>
      <c r="Q980" s="8">
        <f t="shared" si="60"/>
        <v>0.5626326718299024</v>
      </c>
      <c r="R980" s="20">
        <f t="shared" si="61"/>
        <v>790.83739837398377</v>
      </c>
      <c r="S980" s="15">
        <f t="shared" si="62"/>
        <v>42395.309039351851</v>
      </c>
      <c r="T980" s="15">
        <f t="shared" si="63"/>
        <v>42425.309039351851</v>
      </c>
    </row>
    <row r="981" spans="1:20" ht="75" x14ac:dyDescent="0.3">
      <c r="A981" s="4">
        <v>979</v>
      </c>
      <c r="B981" s="5" t="s">
        <v>979</v>
      </c>
      <c r="C981" s="5" t="s">
        <v>5088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t="s">
        <v>8272</v>
      </c>
      <c r="O981" t="s">
        <v>8323</v>
      </c>
      <c r="P981" t="s">
        <v>8325</v>
      </c>
      <c r="Q981" s="8">
        <f t="shared" si="60"/>
        <v>0.82817600000000002</v>
      </c>
      <c r="R981" s="20">
        <f t="shared" si="61"/>
        <v>301.93916666666667</v>
      </c>
      <c r="S981" s="15">
        <f t="shared" si="62"/>
        <v>42506.416990740734</v>
      </c>
      <c r="T981" s="15">
        <f t="shared" si="63"/>
        <v>42541.790972222225</v>
      </c>
    </row>
    <row r="982" spans="1:20" ht="93.75" x14ac:dyDescent="0.3">
      <c r="A982" s="4">
        <v>980</v>
      </c>
      <c r="B982" s="5" t="s">
        <v>980</v>
      </c>
      <c r="C982" s="5" t="s">
        <v>5089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t="s">
        <v>8272</v>
      </c>
      <c r="O982" t="s">
        <v>8323</v>
      </c>
      <c r="P982" t="s">
        <v>8325</v>
      </c>
      <c r="Q982" s="8">
        <f t="shared" si="60"/>
        <v>0.14860000000000001</v>
      </c>
      <c r="R982" s="20">
        <f t="shared" si="61"/>
        <v>47.935483870967744</v>
      </c>
      <c r="S982" s="15">
        <f t="shared" si="62"/>
        <v>41928.904189814813</v>
      </c>
      <c r="T982" s="15">
        <f t="shared" si="63"/>
        <v>41973.945856481485</v>
      </c>
    </row>
    <row r="983" spans="1:20" ht="93.75" x14ac:dyDescent="0.3">
      <c r="A983" s="4">
        <v>981</v>
      </c>
      <c r="B983" s="5" t="s">
        <v>981</v>
      </c>
      <c r="C983" s="5" t="s">
        <v>5090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t="s">
        <v>8272</v>
      </c>
      <c r="O983" t="s">
        <v>8323</v>
      </c>
      <c r="P983" t="s">
        <v>8325</v>
      </c>
      <c r="Q983" s="8">
        <f t="shared" si="60"/>
        <v>1.2375123751237513E-4</v>
      </c>
      <c r="R983" s="20">
        <f t="shared" si="61"/>
        <v>2.75</v>
      </c>
      <c r="S983" s="15">
        <f t="shared" si="62"/>
        <v>41830.947013888886</v>
      </c>
      <c r="T983" s="15">
        <f t="shared" si="63"/>
        <v>41860.947013888886</v>
      </c>
    </row>
    <row r="984" spans="1:20" ht="75" x14ac:dyDescent="0.3">
      <c r="A984" s="4">
        <v>982</v>
      </c>
      <c r="B984" s="5" t="s">
        <v>982</v>
      </c>
      <c r="C984" s="5" t="s">
        <v>5091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t="s">
        <v>8272</v>
      </c>
      <c r="O984" t="s">
        <v>8323</v>
      </c>
      <c r="P984" t="s">
        <v>8325</v>
      </c>
      <c r="Q984" s="8">
        <f t="shared" si="60"/>
        <v>1.7142857142857143E-4</v>
      </c>
      <c r="R984" s="20">
        <f t="shared" si="61"/>
        <v>1</v>
      </c>
      <c r="S984" s="15">
        <f t="shared" si="62"/>
        <v>42615.753310185188</v>
      </c>
      <c r="T984" s="15">
        <f t="shared" si="63"/>
        <v>42645.753310185188</v>
      </c>
    </row>
    <row r="985" spans="1:20" ht="93.75" x14ac:dyDescent="0.3">
      <c r="A985" s="4">
        <v>983</v>
      </c>
      <c r="B985" s="5" t="s">
        <v>983</v>
      </c>
      <c r="C985" s="5" t="s">
        <v>5092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t="s">
        <v>8272</v>
      </c>
      <c r="O985" t="s">
        <v>8323</v>
      </c>
      <c r="P985" t="s">
        <v>8325</v>
      </c>
      <c r="Q985" s="8">
        <f t="shared" si="60"/>
        <v>0.2950613611721471</v>
      </c>
      <c r="R985" s="20">
        <f t="shared" si="61"/>
        <v>171.79329608938548</v>
      </c>
      <c r="S985" s="15">
        <f t="shared" si="62"/>
        <v>42574.667650462965</v>
      </c>
      <c r="T985" s="15">
        <f t="shared" si="63"/>
        <v>42605.870833333334</v>
      </c>
    </row>
    <row r="986" spans="1:20" ht="112.5" x14ac:dyDescent="0.3">
      <c r="A986" s="4">
        <v>984</v>
      </c>
      <c r="B986" s="5" t="s">
        <v>984</v>
      </c>
      <c r="C986" s="5" t="s">
        <v>5093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t="s">
        <v>8272</v>
      </c>
      <c r="O986" t="s">
        <v>8323</v>
      </c>
      <c r="P986" t="s">
        <v>8325</v>
      </c>
      <c r="Q986" s="8">
        <f t="shared" si="60"/>
        <v>1.06E-2</v>
      </c>
      <c r="R986" s="20">
        <f t="shared" si="61"/>
        <v>35.333333333333336</v>
      </c>
      <c r="S986" s="15">
        <f t="shared" si="62"/>
        <v>42061.11583333333</v>
      </c>
      <c r="T986" s="15">
        <f t="shared" si="63"/>
        <v>42091.074166666673</v>
      </c>
    </row>
    <row r="987" spans="1:20" ht="75" x14ac:dyDescent="0.3">
      <c r="A987" s="4">
        <v>985</v>
      </c>
      <c r="B987" s="5" t="s">
        <v>985</v>
      </c>
      <c r="C987" s="5" t="s">
        <v>5094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t="s">
        <v>8272</v>
      </c>
      <c r="O987" t="s">
        <v>8323</v>
      </c>
      <c r="P987" t="s">
        <v>8325</v>
      </c>
      <c r="Q987" s="8">
        <f t="shared" si="60"/>
        <v>6.2933333333333327E-2</v>
      </c>
      <c r="R987" s="20">
        <f t="shared" si="61"/>
        <v>82.086956521739125</v>
      </c>
      <c r="S987" s="15">
        <f t="shared" si="62"/>
        <v>42339.967708333337</v>
      </c>
      <c r="T987" s="15">
        <f t="shared" si="63"/>
        <v>42369.958333333328</v>
      </c>
    </row>
    <row r="988" spans="1:20" ht="93.75" x14ac:dyDescent="0.3">
      <c r="A988" s="4">
        <v>986</v>
      </c>
      <c r="B988" s="5" t="s">
        <v>986</v>
      </c>
      <c r="C988" s="5" t="s">
        <v>5095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t="s">
        <v>8272</v>
      </c>
      <c r="O988" t="s">
        <v>8323</v>
      </c>
      <c r="P988" t="s">
        <v>8325</v>
      </c>
      <c r="Q988" s="8">
        <f t="shared" si="60"/>
        <v>0.1275</v>
      </c>
      <c r="R988" s="20">
        <f t="shared" si="61"/>
        <v>110.8695652173913</v>
      </c>
      <c r="S988" s="15">
        <f t="shared" si="62"/>
        <v>42324.767361111109</v>
      </c>
      <c r="T988" s="15">
        <f t="shared" si="63"/>
        <v>42379</v>
      </c>
    </row>
    <row r="989" spans="1:20" ht="75" x14ac:dyDescent="0.3">
      <c r="A989" s="4">
        <v>987</v>
      </c>
      <c r="B989" s="5" t="s">
        <v>987</v>
      </c>
      <c r="C989" s="5" t="s">
        <v>5096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t="s">
        <v>8272</v>
      </c>
      <c r="O989" t="s">
        <v>8323</v>
      </c>
      <c r="P989" t="s">
        <v>8325</v>
      </c>
      <c r="Q989" s="8">
        <f t="shared" si="60"/>
        <v>0.13220000000000001</v>
      </c>
      <c r="R989" s="20">
        <f t="shared" si="61"/>
        <v>161.21951219512195</v>
      </c>
      <c r="S989" s="15">
        <f t="shared" si="62"/>
        <v>41773.294560185182</v>
      </c>
      <c r="T989" s="15">
        <f t="shared" si="63"/>
        <v>41813.294560185182</v>
      </c>
    </row>
    <row r="990" spans="1:20" ht="93.75" x14ac:dyDescent="0.3">
      <c r="A990" s="4">
        <v>988</v>
      </c>
      <c r="B990" s="5" t="s">
        <v>988</v>
      </c>
      <c r="C990" s="5" t="s">
        <v>5097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t="s">
        <v>8272</v>
      </c>
      <c r="O990" t="s">
        <v>8323</v>
      </c>
      <c r="P990" t="s">
        <v>8325</v>
      </c>
      <c r="Q990" s="8">
        <f t="shared" si="60"/>
        <v>0</v>
      </c>
      <c r="R990" s="20" t="e">
        <f t="shared" si="61"/>
        <v>#DIV/0!</v>
      </c>
      <c r="S990" s="15">
        <f t="shared" si="62"/>
        <v>42614.356770833328</v>
      </c>
      <c r="T990" s="15">
        <f t="shared" si="63"/>
        <v>42644.356770833328</v>
      </c>
    </row>
    <row r="991" spans="1:20" ht="37.5" x14ac:dyDescent="0.3">
      <c r="A991" s="4">
        <v>989</v>
      </c>
      <c r="B991" s="5" t="s">
        <v>989</v>
      </c>
      <c r="C991" s="5" t="s">
        <v>5098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t="s">
        <v>8272</v>
      </c>
      <c r="O991" t="s">
        <v>8323</v>
      </c>
      <c r="P991" t="s">
        <v>8325</v>
      </c>
      <c r="Q991" s="8">
        <f t="shared" si="60"/>
        <v>0.16769999999999999</v>
      </c>
      <c r="R991" s="20">
        <f t="shared" si="61"/>
        <v>52.40625</v>
      </c>
      <c r="S991" s="15">
        <f t="shared" si="62"/>
        <v>42611.933969907404</v>
      </c>
      <c r="T991" s="15">
        <f t="shared" si="63"/>
        <v>42641.933969907404</v>
      </c>
    </row>
    <row r="992" spans="1:20" ht="75" x14ac:dyDescent="0.3">
      <c r="A992" s="4">
        <v>990</v>
      </c>
      <c r="B992" s="5" t="s">
        <v>990</v>
      </c>
      <c r="C992" s="5" t="s">
        <v>5099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t="s">
        <v>8272</v>
      </c>
      <c r="O992" t="s">
        <v>8323</v>
      </c>
      <c r="P992" t="s">
        <v>8325</v>
      </c>
      <c r="Q992" s="8">
        <f t="shared" si="60"/>
        <v>1.0399999999999999E-3</v>
      </c>
      <c r="R992" s="20">
        <f t="shared" si="61"/>
        <v>13</v>
      </c>
      <c r="S992" s="15">
        <f t="shared" si="62"/>
        <v>41855.784305555557</v>
      </c>
      <c r="T992" s="15">
        <f t="shared" si="63"/>
        <v>41885.784305555557</v>
      </c>
    </row>
    <row r="993" spans="1:20" ht="112.5" x14ac:dyDescent="0.3">
      <c r="A993" s="4">
        <v>991</v>
      </c>
      <c r="B993" s="5" t="s">
        <v>991</v>
      </c>
      <c r="C993" s="5" t="s">
        <v>5100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t="s">
        <v>8272</v>
      </c>
      <c r="O993" t="s">
        <v>8323</v>
      </c>
      <c r="P993" t="s">
        <v>8325</v>
      </c>
      <c r="Q993" s="8">
        <f t="shared" si="60"/>
        <v>4.24E-2</v>
      </c>
      <c r="R993" s="20">
        <f t="shared" si="61"/>
        <v>30.285714285714285</v>
      </c>
      <c r="S993" s="15">
        <f t="shared" si="62"/>
        <v>42538.75680555556</v>
      </c>
      <c r="T993" s="15">
        <f t="shared" si="63"/>
        <v>42563.785416666666</v>
      </c>
    </row>
    <row r="994" spans="1:20" ht="75" x14ac:dyDescent="0.3">
      <c r="A994" s="4">
        <v>992</v>
      </c>
      <c r="B994" s="5" t="s">
        <v>992</v>
      </c>
      <c r="C994" s="5" t="s">
        <v>5101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t="s">
        <v>8272</v>
      </c>
      <c r="O994" t="s">
        <v>8323</v>
      </c>
      <c r="P994" t="s">
        <v>8325</v>
      </c>
      <c r="Q994" s="8">
        <f t="shared" si="60"/>
        <v>4.6699999999999997E-3</v>
      </c>
      <c r="R994" s="20">
        <f t="shared" si="61"/>
        <v>116.75</v>
      </c>
      <c r="S994" s="15">
        <f t="shared" si="62"/>
        <v>42437.924988425926</v>
      </c>
      <c r="T994" s="15">
        <f t="shared" si="63"/>
        <v>42497.883321759262</v>
      </c>
    </row>
    <row r="995" spans="1:20" ht="75" x14ac:dyDescent="0.3">
      <c r="A995" s="4">
        <v>993</v>
      </c>
      <c r="B995" s="5" t="s">
        <v>993</v>
      </c>
      <c r="C995" s="5" t="s">
        <v>5102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t="s">
        <v>8272</v>
      </c>
      <c r="O995" t="s">
        <v>8323</v>
      </c>
      <c r="P995" t="s">
        <v>8325</v>
      </c>
      <c r="Q995" s="8">
        <f t="shared" si="60"/>
        <v>0.25087142857142858</v>
      </c>
      <c r="R995" s="20">
        <f t="shared" si="61"/>
        <v>89.59693877551021</v>
      </c>
      <c r="S995" s="15">
        <f t="shared" si="62"/>
        <v>42652.964907407411</v>
      </c>
      <c r="T995" s="15">
        <f t="shared" si="63"/>
        <v>42686.208333333328</v>
      </c>
    </row>
    <row r="996" spans="1:20" ht="112.5" x14ac:dyDescent="0.3">
      <c r="A996" s="4">
        <v>994</v>
      </c>
      <c r="B996" s="5" t="s">
        <v>994</v>
      </c>
      <c r="C996" s="5" t="s">
        <v>5103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t="s">
        <v>8272</v>
      </c>
      <c r="O996" t="s">
        <v>8323</v>
      </c>
      <c r="P996" t="s">
        <v>8325</v>
      </c>
      <c r="Q996" s="8">
        <f t="shared" si="60"/>
        <v>2.3345000000000001E-2</v>
      </c>
      <c r="R996" s="20">
        <f t="shared" si="61"/>
        <v>424.45454545454544</v>
      </c>
      <c r="S996" s="15">
        <f t="shared" si="62"/>
        <v>41921.263078703705</v>
      </c>
      <c r="T996" s="15">
        <f t="shared" si="63"/>
        <v>41973.957638888889</v>
      </c>
    </row>
    <row r="997" spans="1:20" ht="75" x14ac:dyDescent="0.3">
      <c r="A997" s="4">
        <v>995</v>
      </c>
      <c r="B997" s="5" t="s">
        <v>995</v>
      </c>
      <c r="C997" s="5" t="s">
        <v>5104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t="s">
        <v>8272</v>
      </c>
      <c r="O997" t="s">
        <v>8323</v>
      </c>
      <c r="P997" t="s">
        <v>8325</v>
      </c>
      <c r="Q997" s="8">
        <f t="shared" si="60"/>
        <v>7.2599999999999998E-2</v>
      </c>
      <c r="R997" s="20">
        <f t="shared" si="61"/>
        <v>80.666666666666671</v>
      </c>
      <c r="S997" s="15">
        <f t="shared" si="62"/>
        <v>41947.940740740742</v>
      </c>
      <c r="T997" s="15">
        <f t="shared" si="63"/>
        <v>41972.666666666672</v>
      </c>
    </row>
    <row r="998" spans="1:20" ht="56.25" x14ac:dyDescent="0.3">
      <c r="A998" s="4">
        <v>996</v>
      </c>
      <c r="B998" s="5" t="s">
        <v>996</v>
      </c>
      <c r="C998" s="5" t="s">
        <v>5105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t="s">
        <v>8272</v>
      </c>
      <c r="O998" t="s">
        <v>8323</v>
      </c>
      <c r="P998" t="s">
        <v>8325</v>
      </c>
      <c r="Q998" s="8">
        <f t="shared" si="60"/>
        <v>1.6250000000000001E-2</v>
      </c>
      <c r="R998" s="20">
        <f t="shared" si="61"/>
        <v>13</v>
      </c>
      <c r="S998" s="15">
        <f t="shared" si="62"/>
        <v>41817.866435185184</v>
      </c>
      <c r="T998" s="15">
        <f t="shared" si="63"/>
        <v>41847.643750000003</v>
      </c>
    </row>
    <row r="999" spans="1:20" ht="56.25" x14ac:dyDescent="0.3">
      <c r="A999" s="4">
        <v>997</v>
      </c>
      <c r="B999" s="5" t="s">
        <v>997</v>
      </c>
      <c r="C999" s="5" t="s">
        <v>5106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t="s">
        <v>8272</v>
      </c>
      <c r="O999" t="s">
        <v>8323</v>
      </c>
      <c r="P999" t="s">
        <v>8325</v>
      </c>
      <c r="Q999" s="8">
        <f t="shared" si="60"/>
        <v>1.2999999999999999E-2</v>
      </c>
      <c r="R999" s="20">
        <f t="shared" si="61"/>
        <v>8.125</v>
      </c>
      <c r="S999" s="15">
        <f t="shared" si="62"/>
        <v>41941.10297453704</v>
      </c>
      <c r="T999" s="15">
        <f t="shared" si="63"/>
        <v>41971.144641203704</v>
      </c>
    </row>
    <row r="1000" spans="1:20" ht="56.25" x14ac:dyDescent="0.3">
      <c r="A1000" s="4">
        <v>998</v>
      </c>
      <c r="B1000" s="5" t="s">
        <v>998</v>
      </c>
      <c r="C1000" s="5" t="s">
        <v>5107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t="s">
        <v>8272</v>
      </c>
      <c r="O1000" t="s">
        <v>8323</v>
      </c>
      <c r="P1000" t="s">
        <v>8325</v>
      </c>
      <c r="Q1000" s="8">
        <f t="shared" si="60"/>
        <v>0.58558333333333334</v>
      </c>
      <c r="R1000" s="20">
        <f t="shared" si="61"/>
        <v>153.42794759825327</v>
      </c>
      <c r="S1000" s="15">
        <f t="shared" si="62"/>
        <v>42282.168993055559</v>
      </c>
      <c r="T1000" s="15">
        <f t="shared" si="63"/>
        <v>42327.210659722223</v>
      </c>
    </row>
    <row r="1001" spans="1:20" ht="75" x14ac:dyDescent="0.3">
      <c r="A1001" s="4">
        <v>999</v>
      </c>
      <c r="B1001" s="5" t="s">
        <v>999</v>
      </c>
      <c r="C1001" s="5" t="s">
        <v>5108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t="s">
        <v>8272</v>
      </c>
      <c r="O1001" t="s">
        <v>8323</v>
      </c>
      <c r="P1001" t="s">
        <v>8325</v>
      </c>
      <c r="Q1001" s="8">
        <f t="shared" si="60"/>
        <v>7.7886666666666673E-2</v>
      </c>
      <c r="R1001" s="20">
        <f t="shared" si="61"/>
        <v>292.07499999999999</v>
      </c>
      <c r="S1001" s="15">
        <f t="shared" si="62"/>
        <v>41926.29965277778</v>
      </c>
      <c r="T1001" s="15">
        <f t="shared" si="63"/>
        <v>41956.334722222222</v>
      </c>
    </row>
    <row r="1002" spans="1:20" ht="75" x14ac:dyDescent="0.3">
      <c r="A1002" s="4">
        <v>1000</v>
      </c>
      <c r="B1002" s="5" t="s">
        <v>1000</v>
      </c>
      <c r="C1002" s="5" t="s">
        <v>5109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t="s">
        <v>8272</v>
      </c>
      <c r="O1002" t="s">
        <v>8323</v>
      </c>
      <c r="P1002" t="s">
        <v>8325</v>
      </c>
      <c r="Q1002" s="8">
        <f t="shared" si="60"/>
        <v>2.2157147647256063E-2</v>
      </c>
      <c r="R1002" s="20">
        <f t="shared" si="61"/>
        <v>3304</v>
      </c>
      <c r="S1002" s="15">
        <f t="shared" si="62"/>
        <v>42749.059722222228</v>
      </c>
      <c r="T1002" s="15">
        <f t="shared" si="63"/>
        <v>42809.018055555556</v>
      </c>
    </row>
    <row r="1003" spans="1:20" ht="93.75" x14ac:dyDescent="0.3">
      <c r="A1003" s="4">
        <v>1001</v>
      </c>
      <c r="B1003" s="5" t="s">
        <v>1001</v>
      </c>
      <c r="C1003" s="5" t="s">
        <v>5110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t="s">
        <v>8272</v>
      </c>
      <c r="O1003" t="s">
        <v>8323</v>
      </c>
      <c r="P1003" t="s">
        <v>8325</v>
      </c>
      <c r="Q1003" s="8">
        <f t="shared" si="60"/>
        <v>1.04</v>
      </c>
      <c r="R1003" s="20">
        <f t="shared" si="61"/>
        <v>1300</v>
      </c>
      <c r="S1003" s="15">
        <f t="shared" si="62"/>
        <v>42720.720057870371</v>
      </c>
      <c r="T1003" s="15">
        <f t="shared" si="63"/>
        <v>42765.720057870371</v>
      </c>
    </row>
    <row r="1004" spans="1:20" ht="93.75" x14ac:dyDescent="0.3">
      <c r="A1004" s="4">
        <v>1002</v>
      </c>
      <c r="B1004" s="5" t="s">
        <v>1002</v>
      </c>
      <c r="C1004" s="5" t="s">
        <v>5111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t="s">
        <v>8272</v>
      </c>
      <c r="O1004" t="s">
        <v>8323</v>
      </c>
      <c r="P1004" t="s">
        <v>8325</v>
      </c>
      <c r="Q1004" s="8">
        <f t="shared" si="60"/>
        <v>0.29602960296029601</v>
      </c>
      <c r="R1004" s="20">
        <f t="shared" si="61"/>
        <v>134.54545454545453</v>
      </c>
      <c r="S1004" s="15">
        <f t="shared" si="62"/>
        <v>42325.684189814812</v>
      </c>
      <c r="T1004" s="15">
        <f t="shared" si="63"/>
        <v>42355.249305555553</v>
      </c>
    </row>
    <row r="1005" spans="1:20" ht="56.25" x14ac:dyDescent="0.3">
      <c r="A1005" s="4">
        <v>1003</v>
      </c>
      <c r="B1005" s="5" t="s">
        <v>1003</v>
      </c>
      <c r="C1005" s="5" t="s">
        <v>5112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t="s">
        <v>8272</v>
      </c>
      <c r="O1005" t="s">
        <v>8323</v>
      </c>
      <c r="P1005" t="s">
        <v>8325</v>
      </c>
      <c r="Q1005" s="8">
        <f t="shared" si="60"/>
        <v>0.16055</v>
      </c>
      <c r="R1005" s="20">
        <f t="shared" si="61"/>
        <v>214.06666666666666</v>
      </c>
      <c r="S1005" s="15">
        <f t="shared" si="62"/>
        <v>42780.709039351852</v>
      </c>
      <c r="T1005" s="15">
        <f t="shared" si="63"/>
        <v>42810.667372685188</v>
      </c>
    </row>
    <row r="1006" spans="1:20" ht="56.25" x14ac:dyDescent="0.3">
      <c r="A1006" s="4">
        <v>1004</v>
      </c>
      <c r="B1006" s="5" t="s">
        <v>1004</v>
      </c>
      <c r="C1006" s="5" t="s">
        <v>5113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t="s">
        <v>8272</v>
      </c>
      <c r="O1006" t="s">
        <v>8323</v>
      </c>
      <c r="P1006" t="s">
        <v>8325</v>
      </c>
      <c r="Q1006" s="8">
        <f t="shared" si="60"/>
        <v>0.82208000000000003</v>
      </c>
      <c r="R1006" s="20">
        <f t="shared" si="61"/>
        <v>216.33684210526314</v>
      </c>
      <c r="S1006" s="15">
        <f t="shared" si="62"/>
        <v>42388.708645833336</v>
      </c>
      <c r="T1006" s="15">
        <f t="shared" si="63"/>
        <v>42418.708645833336</v>
      </c>
    </row>
    <row r="1007" spans="1:20" ht="56.25" x14ac:dyDescent="0.3">
      <c r="A1007" s="4">
        <v>1005</v>
      </c>
      <c r="B1007" s="5" t="s">
        <v>1005</v>
      </c>
      <c r="C1007" s="5" t="s">
        <v>5114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t="s">
        <v>8272</v>
      </c>
      <c r="O1007" t="s">
        <v>8323</v>
      </c>
      <c r="P1007" t="s">
        <v>8325</v>
      </c>
      <c r="Q1007" s="8">
        <f t="shared" si="60"/>
        <v>0.75051000000000001</v>
      </c>
      <c r="R1007" s="20">
        <f t="shared" si="61"/>
        <v>932.31055900621118</v>
      </c>
      <c r="S1007" s="15">
        <f t="shared" si="62"/>
        <v>42276.624803240738</v>
      </c>
      <c r="T1007" s="15">
        <f t="shared" si="63"/>
        <v>42307.624803240738</v>
      </c>
    </row>
    <row r="1008" spans="1:20" ht="75" x14ac:dyDescent="0.3">
      <c r="A1008" s="4">
        <v>1006</v>
      </c>
      <c r="B1008" s="5" t="s">
        <v>1006</v>
      </c>
      <c r="C1008" s="5" t="s">
        <v>5115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t="s">
        <v>8272</v>
      </c>
      <c r="O1008" t="s">
        <v>8323</v>
      </c>
      <c r="P1008" t="s">
        <v>8325</v>
      </c>
      <c r="Q1008" s="8">
        <f t="shared" si="60"/>
        <v>5.8500000000000003E-2</v>
      </c>
      <c r="R1008" s="20">
        <f t="shared" si="61"/>
        <v>29.25</v>
      </c>
      <c r="S1008" s="15">
        <f t="shared" si="62"/>
        <v>41977.040185185186</v>
      </c>
      <c r="T1008" s="15">
        <f t="shared" si="63"/>
        <v>41985.299305555556</v>
      </c>
    </row>
    <row r="1009" spans="1:20" ht="75" x14ac:dyDescent="0.3">
      <c r="A1009" s="4">
        <v>1007</v>
      </c>
      <c r="B1009" s="5" t="s">
        <v>1007</v>
      </c>
      <c r="C1009" s="5" t="s">
        <v>5116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t="s">
        <v>8272</v>
      </c>
      <c r="O1009" t="s">
        <v>8323</v>
      </c>
      <c r="P1009" t="s">
        <v>8325</v>
      </c>
      <c r="Q1009" s="8">
        <f t="shared" si="60"/>
        <v>0.44319999999999998</v>
      </c>
      <c r="R1009" s="20">
        <f t="shared" si="61"/>
        <v>174.94736842105263</v>
      </c>
      <c r="S1009" s="15">
        <f t="shared" si="62"/>
        <v>42676.583599537036</v>
      </c>
      <c r="T1009" s="15">
        <f t="shared" si="63"/>
        <v>42718.6252662037</v>
      </c>
    </row>
    <row r="1010" spans="1:20" ht="93.75" x14ac:dyDescent="0.3">
      <c r="A1010" s="4">
        <v>1008</v>
      </c>
      <c r="B1010" s="5" t="s">
        <v>1008</v>
      </c>
      <c r="C1010" s="5" t="s">
        <v>5117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t="s">
        <v>8272</v>
      </c>
      <c r="O1010" t="s">
        <v>8323</v>
      </c>
      <c r="P1010" t="s">
        <v>8325</v>
      </c>
      <c r="Q1010" s="8">
        <f t="shared" si="60"/>
        <v>2.6737967914438501E-3</v>
      </c>
      <c r="R1010" s="20">
        <f t="shared" si="61"/>
        <v>250</v>
      </c>
      <c r="S1010" s="15">
        <f t="shared" si="62"/>
        <v>42702.809201388889</v>
      </c>
      <c r="T1010" s="15">
        <f t="shared" si="63"/>
        <v>42732.809201388889</v>
      </c>
    </row>
    <row r="1011" spans="1:20" ht="93.75" x14ac:dyDescent="0.3">
      <c r="A1011" s="4">
        <v>1009</v>
      </c>
      <c r="B1011" s="5" t="s">
        <v>1009</v>
      </c>
      <c r="C1011" s="5" t="s">
        <v>5118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t="s">
        <v>8272</v>
      </c>
      <c r="O1011" t="s">
        <v>8323</v>
      </c>
      <c r="P1011" t="s">
        <v>8325</v>
      </c>
      <c r="Q1011" s="8">
        <f t="shared" si="60"/>
        <v>0.1313</v>
      </c>
      <c r="R1011" s="20">
        <f t="shared" si="61"/>
        <v>65</v>
      </c>
      <c r="S1011" s="15">
        <f t="shared" si="62"/>
        <v>42510.604699074072</v>
      </c>
      <c r="T1011" s="15">
        <f t="shared" si="63"/>
        <v>42540.604699074072</v>
      </c>
    </row>
    <row r="1012" spans="1:20" ht="93.75" x14ac:dyDescent="0.3">
      <c r="A1012" s="4">
        <v>1010</v>
      </c>
      <c r="B1012" s="5" t="s">
        <v>1010</v>
      </c>
      <c r="C1012" s="5" t="s">
        <v>5119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t="s">
        <v>8272</v>
      </c>
      <c r="O1012" t="s">
        <v>8323</v>
      </c>
      <c r="P1012" t="s">
        <v>8325</v>
      </c>
      <c r="Q1012" s="8">
        <f t="shared" si="60"/>
        <v>1.9088937093275488E-3</v>
      </c>
      <c r="R1012" s="20">
        <f t="shared" si="61"/>
        <v>55</v>
      </c>
      <c r="S1012" s="15">
        <f t="shared" si="62"/>
        <v>42561.829421296294</v>
      </c>
      <c r="T1012" s="15">
        <f t="shared" si="63"/>
        <v>42618.124305555553</v>
      </c>
    </row>
    <row r="1013" spans="1:20" ht="75" x14ac:dyDescent="0.3">
      <c r="A1013" s="4">
        <v>1011</v>
      </c>
      <c r="B1013" s="5" t="s">
        <v>1011</v>
      </c>
      <c r="C1013" s="5" t="s">
        <v>5120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t="s">
        <v>8272</v>
      </c>
      <c r="O1013" t="s">
        <v>8323</v>
      </c>
      <c r="P1013" t="s">
        <v>8325</v>
      </c>
      <c r="Q1013" s="8">
        <f t="shared" si="60"/>
        <v>3.7499999999999999E-3</v>
      </c>
      <c r="R1013" s="20">
        <f t="shared" si="61"/>
        <v>75</v>
      </c>
      <c r="S1013" s="15">
        <f t="shared" si="62"/>
        <v>41946.898090277777</v>
      </c>
      <c r="T1013" s="15">
        <f t="shared" si="63"/>
        <v>41991.898090277777</v>
      </c>
    </row>
    <row r="1014" spans="1:20" ht="93.75" x14ac:dyDescent="0.3">
      <c r="A1014" s="4">
        <v>1012</v>
      </c>
      <c r="B1014" s="5" t="s">
        <v>1012</v>
      </c>
      <c r="C1014" s="5" t="s">
        <v>5121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t="s">
        <v>8272</v>
      </c>
      <c r="O1014" t="s">
        <v>8323</v>
      </c>
      <c r="P1014" t="s">
        <v>8325</v>
      </c>
      <c r="Q1014" s="8">
        <f t="shared" si="60"/>
        <v>215.35021</v>
      </c>
      <c r="R1014" s="20">
        <f t="shared" si="61"/>
        <v>1389.3561935483872</v>
      </c>
      <c r="S1014" s="15">
        <f t="shared" si="62"/>
        <v>42714.440416666665</v>
      </c>
      <c r="T1014" s="15">
        <f t="shared" si="63"/>
        <v>42759.440416666665</v>
      </c>
    </row>
    <row r="1015" spans="1:20" ht="75" x14ac:dyDescent="0.3">
      <c r="A1015" s="4">
        <v>1013</v>
      </c>
      <c r="B1015" s="5" t="s">
        <v>1013</v>
      </c>
      <c r="C1015" s="5" t="s">
        <v>5122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t="s">
        <v>8272</v>
      </c>
      <c r="O1015" t="s">
        <v>8323</v>
      </c>
      <c r="P1015" t="s">
        <v>8325</v>
      </c>
      <c r="Q1015" s="8">
        <f t="shared" si="60"/>
        <v>0.34527999999999998</v>
      </c>
      <c r="R1015" s="20">
        <f t="shared" si="61"/>
        <v>95.911111111111111</v>
      </c>
      <c r="S1015" s="15">
        <f t="shared" si="62"/>
        <v>42339.833981481483</v>
      </c>
      <c r="T1015" s="15">
        <f t="shared" si="63"/>
        <v>42367.833333333328</v>
      </c>
    </row>
    <row r="1016" spans="1:20" ht="56.25" x14ac:dyDescent="0.3">
      <c r="A1016" s="4">
        <v>1014</v>
      </c>
      <c r="B1016" s="5" t="s">
        <v>1014</v>
      </c>
      <c r="C1016" s="5" t="s">
        <v>5123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t="s">
        <v>8272</v>
      </c>
      <c r="O1016" t="s">
        <v>8323</v>
      </c>
      <c r="P1016" t="s">
        <v>8325</v>
      </c>
      <c r="Q1016" s="8">
        <f t="shared" si="60"/>
        <v>0.30599999999999999</v>
      </c>
      <c r="R1016" s="20">
        <f t="shared" si="61"/>
        <v>191.25</v>
      </c>
      <c r="S1016" s="15">
        <f t="shared" si="62"/>
        <v>41955.002488425926</v>
      </c>
      <c r="T1016" s="15">
        <f t="shared" si="63"/>
        <v>42005.002488425926</v>
      </c>
    </row>
    <row r="1017" spans="1:20" ht="56.25" x14ac:dyDescent="0.3">
      <c r="A1017" s="4">
        <v>1015</v>
      </c>
      <c r="B1017" s="5" t="s">
        <v>1015</v>
      </c>
      <c r="C1017" s="5" t="s">
        <v>5124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t="s">
        <v>8272</v>
      </c>
      <c r="O1017" t="s">
        <v>8323</v>
      </c>
      <c r="P1017" t="s">
        <v>8325</v>
      </c>
      <c r="Q1017" s="8">
        <f t="shared" si="60"/>
        <v>2.6666666666666668E-2</v>
      </c>
      <c r="R1017" s="20">
        <f t="shared" si="61"/>
        <v>40</v>
      </c>
      <c r="S1017" s="15">
        <f t="shared" si="62"/>
        <v>42303.878414351857</v>
      </c>
      <c r="T1017" s="15">
        <f t="shared" si="63"/>
        <v>42333.920081018514</v>
      </c>
    </row>
    <row r="1018" spans="1:20" ht="75" x14ac:dyDescent="0.3">
      <c r="A1018" s="4">
        <v>1016</v>
      </c>
      <c r="B1018" s="5" t="s">
        <v>1016</v>
      </c>
      <c r="C1018" s="5" t="s">
        <v>5125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t="s">
        <v>8272</v>
      </c>
      <c r="O1018" t="s">
        <v>8323</v>
      </c>
      <c r="P1018" t="s">
        <v>8325</v>
      </c>
      <c r="Q1018" s="8">
        <f t="shared" si="60"/>
        <v>2.8420000000000001E-2</v>
      </c>
      <c r="R1018" s="20">
        <f t="shared" si="61"/>
        <v>74.78947368421052</v>
      </c>
      <c r="S1018" s="15">
        <f t="shared" si="62"/>
        <v>42422.107129629629</v>
      </c>
      <c r="T1018" s="15">
        <f t="shared" si="63"/>
        <v>42467.065462962957</v>
      </c>
    </row>
    <row r="1019" spans="1:20" ht="93.75" x14ac:dyDescent="0.3">
      <c r="A1019" s="4">
        <v>1017</v>
      </c>
      <c r="B1019" s="5" t="s">
        <v>1017</v>
      </c>
      <c r="C1019" s="5" t="s">
        <v>5126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t="s">
        <v>8272</v>
      </c>
      <c r="O1019" t="s">
        <v>8323</v>
      </c>
      <c r="P1019" t="s">
        <v>8325</v>
      </c>
      <c r="Q1019" s="8">
        <f t="shared" si="60"/>
        <v>0.22878799999999999</v>
      </c>
      <c r="R1019" s="20">
        <f t="shared" si="61"/>
        <v>161.11830985915492</v>
      </c>
      <c r="S1019" s="15">
        <f t="shared" si="62"/>
        <v>42289.675173611111</v>
      </c>
      <c r="T1019" s="15">
        <f t="shared" si="63"/>
        <v>42329.716840277775</v>
      </c>
    </row>
    <row r="1020" spans="1:20" ht="75" x14ac:dyDescent="0.3">
      <c r="A1020" s="4">
        <v>1018</v>
      </c>
      <c r="B1020" s="5" t="s">
        <v>1018</v>
      </c>
      <c r="C1020" s="5" t="s">
        <v>5127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t="s">
        <v>8272</v>
      </c>
      <c r="O1020" t="s">
        <v>8323</v>
      </c>
      <c r="P1020" t="s">
        <v>8325</v>
      </c>
      <c r="Q1020" s="8">
        <f t="shared" si="60"/>
        <v>3.1050000000000001E-2</v>
      </c>
      <c r="R1020" s="20">
        <f t="shared" si="61"/>
        <v>88.714285714285708</v>
      </c>
      <c r="S1020" s="15">
        <f t="shared" si="62"/>
        <v>42535.492280092592</v>
      </c>
      <c r="T1020" s="15">
        <f t="shared" si="63"/>
        <v>42565.492280092592</v>
      </c>
    </row>
    <row r="1021" spans="1:20" ht="75" x14ac:dyDescent="0.3">
      <c r="A1021" s="4">
        <v>1019</v>
      </c>
      <c r="B1021" s="5" t="s">
        <v>1019</v>
      </c>
      <c r="C1021" s="5" t="s">
        <v>5128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t="s">
        <v>8272</v>
      </c>
      <c r="O1021" t="s">
        <v>8323</v>
      </c>
      <c r="P1021" t="s">
        <v>8325</v>
      </c>
      <c r="Q1021" s="8">
        <f t="shared" si="60"/>
        <v>0.47333333333333333</v>
      </c>
      <c r="R1021" s="20">
        <f t="shared" si="61"/>
        <v>53.25</v>
      </c>
      <c r="S1021" s="15">
        <f t="shared" si="62"/>
        <v>42009.973946759259</v>
      </c>
      <c r="T1021" s="15">
        <f t="shared" si="63"/>
        <v>42039.973946759259</v>
      </c>
    </row>
    <row r="1022" spans="1:20" ht="75" x14ac:dyDescent="0.3">
      <c r="A1022" s="4">
        <v>1020</v>
      </c>
      <c r="B1022" s="5" t="s">
        <v>1020</v>
      </c>
      <c r="C1022" s="5" t="s">
        <v>5129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t="s">
        <v>8279</v>
      </c>
      <c r="O1022" t="s">
        <v>8329</v>
      </c>
      <c r="P1022" t="s">
        <v>8334</v>
      </c>
      <c r="Q1022" s="8">
        <f t="shared" si="60"/>
        <v>2.0554838709677421</v>
      </c>
      <c r="R1022" s="20">
        <f t="shared" si="61"/>
        <v>106.2</v>
      </c>
      <c r="S1022" s="15">
        <f t="shared" si="62"/>
        <v>42127.069548611107</v>
      </c>
      <c r="T1022" s="15">
        <f t="shared" si="63"/>
        <v>42157.032638888893</v>
      </c>
    </row>
    <row r="1023" spans="1:20" ht="75" x14ac:dyDescent="0.3">
      <c r="A1023" s="4">
        <v>1021</v>
      </c>
      <c r="B1023" s="5" t="s">
        <v>1021</v>
      </c>
      <c r="C1023" s="5" t="s">
        <v>5130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t="s">
        <v>8279</v>
      </c>
      <c r="O1023" t="s">
        <v>8329</v>
      </c>
      <c r="P1023" t="s">
        <v>8334</v>
      </c>
      <c r="Q1023" s="8">
        <f t="shared" si="60"/>
        <v>3.5180366666666667</v>
      </c>
      <c r="R1023" s="20">
        <f t="shared" si="61"/>
        <v>22.079728033472804</v>
      </c>
      <c r="S1023" s="15">
        <f t="shared" si="62"/>
        <v>42271.251979166671</v>
      </c>
      <c r="T1023" s="15">
        <f t="shared" si="63"/>
        <v>42294.166666666672</v>
      </c>
    </row>
    <row r="1024" spans="1:20" ht="56.25" x14ac:dyDescent="0.3">
      <c r="A1024" s="4">
        <v>1022</v>
      </c>
      <c r="B1024" s="5" t="s">
        <v>1022</v>
      </c>
      <c r="C1024" s="5" t="s">
        <v>5131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t="s">
        <v>8279</v>
      </c>
      <c r="O1024" t="s">
        <v>8329</v>
      </c>
      <c r="P1024" t="s">
        <v>8334</v>
      </c>
      <c r="Q1024" s="8">
        <f t="shared" si="60"/>
        <v>1.149</v>
      </c>
      <c r="R1024" s="20">
        <f t="shared" si="61"/>
        <v>31.054054054054053</v>
      </c>
      <c r="S1024" s="15">
        <f t="shared" si="62"/>
        <v>42111.646724537044</v>
      </c>
      <c r="T1024" s="15">
        <f t="shared" si="63"/>
        <v>42141.646724537044</v>
      </c>
    </row>
    <row r="1025" spans="1:20" ht="75" x14ac:dyDescent="0.3">
      <c r="A1025" s="4">
        <v>1023</v>
      </c>
      <c r="B1025" s="5" t="s">
        <v>1023</v>
      </c>
      <c r="C1025" s="5" t="s">
        <v>5132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t="s">
        <v>8279</v>
      </c>
      <c r="O1025" t="s">
        <v>8329</v>
      </c>
      <c r="P1025" t="s">
        <v>8334</v>
      </c>
      <c r="Q1025" s="8">
        <f t="shared" si="60"/>
        <v>2.3715000000000002</v>
      </c>
      <c r="R1025" s="20">
        <f t="shared" si="61"/>
        <v>36.206106870229007</v>
      </c>
      <c r="S1025" s="15">
        <f t="shared" si="62"/>
        <v>42145.919687500005</v>
      </c>
      <c r="T1025" s="15">
        <f t="shared" si="63"/>
        <v>42175.919687500005</v>
      </c>
    </row>
    <row r="1026" spans="1:20" ht="75" x14ac:dyDescent="0.3">
      <c r="A1026" s="4">
        <v>1024</v>
      </c>
      <c r="B1026" s="5" t="s">
        <v>1024</v>
      </c>
      <c r="C1026" s="5" t="s">
        <v>5133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t="s">
        <v>8279</v>
      </c>
      <c r="O1026" t="s">
        <v>8329</v>
      </c>
      <c r="P1026" t="s">
        <v>8334</v>
      </c>
      <c r="Q1026" s="8">
        <f t="shared" ref="Q1026:Q1089" si="64">E1026/D1026</f>
        <v>1.1863774999999999</v>
      </c>
      <c r="R1026" s="20">
        <f t="shared" ref="R1026:R1089" si="65">E1026/L1026</f>
        <v>388.9762295081967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56.25" x14ac:dyDescent="0.3">
      <c r="A1027" s="4">
        <v>1025</v>
      </c>
      <c r="B1027" s="5" t="s">
        <v>1025</v>
      </c>
      <c r="C1027" s="5" t="s">
        <v>5134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t="s">
        <v>8279</v>
      </c>
      <c r="O1027" t="s">
        <v>8329</v>
      </c>
      <c r="P1027" t="s">
        <v>8334</v>
      </c>
      <c r="Q1027" s="8">
        <f t="shared" si="64"/>
        <v>1.099283142857143</v>
      </c>
      <c r="R1027" s="20">
        <f t="shared" si="65"/>
        <v>71.848571428571432</v>
      </c>
      <c r="S1027" s="15">
        <f t="shared" si="66"/>
        <v>42049.833761574075</v>
      </c>
      <c r="T1027" s="15">
        <f t="shared" si="67"/>
        <v>42079.792094907403</v>
      </c>
    </row>
    <row r="1028" spans="1:20" ht="93.75" x14ac:dyDescent="0.3">
      <c r="A1028" s="4">
        <v>1026</v>
      </c>
      <c r="B1028" s="5" t="s">
        <v>1026</v>
      </c>
      <c r="C1028" s="5" t="s">
        <v>5135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t="s">
        <v>8279</v>
      </c>
      <c r="O1028" t="s">
        <v>8329</v>
      </c>
      <c r="P1028" t="s">
        <v>8334</v>
      </c>
      <c r="Q1028" s="8">
        <f t="shared" si="64"/>
        <v>1.0000828571428571</v>
      </c>
      <c r="R1028" s="20">
        <f t="shared" si="65"/>
        <v>57.381803278688523</v>
      </c>
      <c r="S1028" s="15">
        <f t="shared" si="66"/>
        <v>42426.407592592594</v>
      </c>
      <c r="T1028" s="15">
        <f t="shared" si="67"/>
        <v>42460.365925925929</v>
      </c>
    </row>
    <row r="1029" spans="1:20" ht="93.75" x14ac:dyDescent="0.3">
      <c r="A1029" s="4">
        <v>1027</v>
      </c>
      <c r="B1029" s="5" t="s">
        <v>1027</v>
      </c>
      <c r="C1029" s="5" t="s">
        <v>5136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t="s">
        <v>8279</v>
      </c>
      <c r="O1029" t="s">
        <v>8329</v>
      </c>
      <c r="P1029" t="s">
        <v>8334</v>
      </c>
      <c r="Q1029" s="8">
        <f t="shared" si="64"/>
        <v>1.0309292094387414</v>
      </c>
      <c r="R1029" s="20">
        <f t="shared" si="65"/>
        <v>69.666666666666671</v>
      </c>
      <c r="S1029" s="15">
        <f t="shared" si="66"/>
        <v>41905.034108796295</v>
      </c>
      <c r="T1029" s="15">
        <f t="shared" si="67"/>
        <v>41935.034108796295</v>
      </c>
    </row>
    <row r="1030" spans="1:20" ht="75" x14ac:dyDescent="0.3">
      <c r="A1030" s="4">
        <v>1028</v>
      </c>
      <c r="B1030" s="5" t="s">
        <v>1028</v>
      </c>
      <c r="C1030" s="5" t="s">
        <v>5137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t="s">
        <v>8279</v>
      </c>
      <c r="O1030" t="s">
        <v>8329</v>
      </c>
      <c r="P1030" t="s">
        <v>8334</v>
      </c>
      <c r="Q1030" s="8">
        <f t="shared" si="64"/>
        <v>1.1727000000000001</v>
      </c>
      <c r="R1030" s="20">
        <f t="shared" si="65"/>
        <v>45.988235294117644</v>
      </c>
      <c r="S1030" s="15">
        <f t="shared" si="66"/>
        <v>42755.627372685187</v>
      </c>
      <c r="T1030" s="15">
        <f t="shared" si="67"/>
        <v>42800.833333333328</v>
      </c>
    </row>
    <row r="1031" spans="1:20" ht="56.25" x14ac:dyDescent="0.3">
      <c r="A1031" s="4">
        <v>1029</v>
      </c>
      <c r="B1031" s="5" t="s">
        <v>1029</v>
      </c>
      <c r="C1031" s="5" t="s">
        <v>5138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t="s">
        <v>8279</v>
      </c>
      <c r="O1031" t="s">
        <v>8329</v>
      </c>
      <c r="P1031" t="s">
        <v>8334</v>
      </c>
      <c r="Q1031" s="8">
        <f t="shared" si="64"/>
        <v>1.1175999999999999</v>
      </c>
      <c r="R1031" s="20">
        <f t="shared" si="65"/>
        <v>79.262411347517727</v>
      </c>
      <c r="S1031" s="15">
        <f t="shared" si="66"/>
        <v>42044.711886574078</v>
      </c>
      <c r="T1031" s="15">
        <f t="shared" si="67"/>
        <v>42098.915972222225</v>
      </c>
    </row>
    <row r="1032" spans="1:20" ht="37.5" x14ac:dyDescent="0.3">
      <c r="A1032" s="4">
        <v>1030</v>
      </c>
      <c r="B1032" s="5" t="s">
        <v>1030</v>
      </c>
      <c r="C1032" s="5" t="s">
        <v>5139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t="s">
        <v>8279</v>
      </c>
      <c r="O1032" t="s">
        <v>8329</v>
      </c>
      <c r="P1032" t="s">
        <v>8334</v>
      </c>
      <c r="Q1032" s="8">
        <f t="shared" si="64"/>
        <v>3.4209999999999998</v>
      </c>
      <c r="R1032" s="20">
        <f t="shared" si="65"/>
        <v>43.031446540880502</v>
      </c>
      <c r="S1032" s="15">
        <f t="shared" si="66"/>
        <v>42611.483206018514</v>
      </c>
      <c r="T1032" s="15">
        <f t="shared" si="67"/>
        <v>42625.483206018514</v>
      </c>
    </row>
    <row r="1033" spans="1:20" ht="75" x14ac:dyDescent="0.3">
      <c r="A1033" s="4">
        <v>1031</v>
      </c>
      <c r="B1033" s="5" t="s">
        <v>1031</v>
      </c>
      <c r="C1033" s="5" t="s">
        <v>5140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t="s">
        <v>8279</v>
      </c>
      <c r="O1033" t="s">
        <v>8329</v>
      </c>
      <c r="P1033" t="s">
        <v>8334</v>
      </c>
      <c r="Q1033" s="8">
        <f t="shared" si="64"/>
        <v>1.0740000000000001</v>
      </c>
      <c r="R1033" s="20">
        <f t="shared" si="65"/>
        <v>108.48484848484848</v>
      </c>
      <c r="S1033" s="15">
        <f t="shared" si="66"/>
        <v>42324.764004629629</v>
      </c>
      <c r="T1033" s="15">
        <f t="shared" si="67"/>
        <v>42354.764004629629</v>
      </c>
    </row>
    <row r="1034" spans="1:20" ht="37.5" x14ac:dyDescent="0.3">
      <c r="A1034" s="4">
        <v>1032</v>
      </c>
      <c r="B1034" s="5" t="s">
        <v>1032</v>
      </c>
      <c r="C1034" s="5" t="s">
        <v>5141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t="s">
        <v>8279</v>
      </c>
      <c r="O1034" t="s">
        <v>8329</v>
      </c>
      <c r="P1034" t="s">
        <v>8334</v>
      </c>
      <c r="Q1034" s="8">
        <f t="shared" si="64"/>
        <v>1.0849703703703704</v>
      </c>
      <c r="R1034" s="20">
        <f t="shared" si="65"/>
        <v>61.029583333333335</v>
      </c>
      <c r="S1034" s="15">
        <f t="shared" si="66"/>
        <v>42514.666956018518</v>
      </c>
      <c r="T1034" s="15">
        <f t="shared" si="67"/>
        <v>42544.666956018518</v>
      </c>
    </row>
    <row r="1035" spans="1:20" ht="93.75" x14ac:dyDescent="0.3">
      <c r="A1035" s="4">
        <v>1033</v>
      </c>
      <c r="B1035" s="5" t="s">
        <v>1033</v>
      </c>
      <c r="C1035" s="5" t="s">
        <v>5142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t="s">
        <v>8279</v>
      </c>
      <c r="O1035" t="s">
        <v>8329</v>
      </c>
      <c r="P1035" t="s">
        <v>8334</v>
      </c>
      <c r="Q1035" s="8">
        <f t="shared" si="64"/>
        <v>1.0286144578313252</v>
      </c>
      <c r="R1035" s="20">
        <f t="shared" si="65"/>
        <v>50.592592592592595</v>
      </c>
      <c r="S1035" s="15">
        <f t="shared" si="66"/>
        <v>42688.732407407413</v>
      </c>
      <c r="T1035" s="15">
        <f t="shared" si="67"/>
        <v>42716.732407407413</v>
      </c>
    </row>
    <row r="1036" spans="1:20" ht="93.75" x14ac:dyDescent="0.3">
      <c r="A1036" s="4">
        <v>1034</v>
      </c>
      <c r="B1036" s="5" t="s">
        <v>1034</v>
      </c>
      <c r="C1036" s="5" t="s">
        <v>5143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t="s">
        <v>8279</v>
      </c>
      <c r="O1036" t="s">
        <v>8329</v>
      </c>
      <c r="P1036" t="s">
        <v>8334</v>
      </c>
      <c r="Q1036" s="8">
        <f t="shared" si="64"/>
        <v>1.3000180000000001</v>
      </c>
      <c r="R1036" s="20">
        <f t="shared" si="65"/>
        <v>39.157168674698795</v>
      </c>
      <c r="S1036" s="15">
        <f t="shared" si="66"/>
        <v>42555.166712962964</v>
      </c>
      <c r="T1036" s="15">
        <f t="shared" si="67"/>
        <v>42587.165972222225</v>
      </c>
    </row>
    <row r="1037" spans="1:20" ht="75" x14ac:dyDescent="0.3">
      <c r="A1037" s="4">
        <v>1035</v>
      </c>
      <c r="B1037" s="5" t="s">
        <v>1035</v>
      </c>
      <c r="C1037" s="5" t="s">
        <v>5144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t="s">
        <v>8279</v>
      </c>
      <c r="O1037" t="s">
        <v>8329</v>
      </c>
      <c r="P1037" t="s">
        <v>8334</v>
      </c>
      <c r="Q1037" s="8">
        <f t="shared" si="64"/>
        <v>1.0765217391304347</v>
      </c>
      <c r="R1037" s="20">
        <f t="shared" si="65"/>
        <v>65.15789473684211</v>
      </c>
      <c r="S1037" s="15">
        <f t="shared" si="66"/>
        <v>42016.641435185185</v>
      </c>
      <c r="T1037" s="15">
        <f t="shared" si="67"/>
        <v>42046.641435185185</v>
      </c>
    </row>
    <row r="1038" spans="1:20" ht="75" x14ac:dyDescent="0.3">
      <c r="A1038" s="4">
        <v>1036</v>
      </c>
      <c r="B1038" s="5" t="s">
        <v>1036</v>
      </c>
      <c r="C1038" s="5" t="s">
        <v>5145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t="s">
        <v>8279</v>
      </c>
      <c r="O1038" t="s">
        <v>8329</v>
      </c>
      <c r="P1038" t="s">
        <v>8334</v>
      </c>
      <c r="Q1038" s="8">
        <f t="shared" si="64"/>
        <v>1.1236044444444444</v>
      </c>
      <c r="R1038" s="20">
        <f t="shared" si="65"/>
        <v>23.963127962085309</v>
      </c>
      <c r="S1038" s="15">
        <f t="shared" si="66"/>
        <v>41249.448958333334</v>
      </c>
      <c r="T1038" s="15">
        <f t="shared" si="67"/>
        <v>41281.333333333336</v>
      </c>
    </row>
    <row r="1039" spans="1:20" ht="93.75" x14ac:dyDescent="0.3">
      <c r="A1039" s="4">
        <v>1037</v>
      </c>
      <c r="B1039" s="5" t="s">
        <v>1037</v>
      </c>
      <c r="C1039" s="5" t="s">
        <v>5146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t="s">
        <v>8279</v>
      </c>
      <c r="O1039" t="s">
        <v>8329</v>
      </c>
      <c r="P1039" t="s">
        <v>8334</v>
      </c>
      <c r="Q1039" s="8">
        <f t="shared" si="64"/>
        <v>1.0209999999999999</v>
      </c>
      <c r="R1039" s="20">
        <f t="shared" si="65"/>
        <v>48.61904761904762</v>
      </c>
      <c r="S1039" s="15">
        <f t="shared" si="66"/>
        <v>42119.822476851856</v>
      </c>
      <c r="T1039" s="15">
        <f t="shared" si="67"/>
        <v>42142.208333333328</v>
      </c>
    </row>
    <row r="1040" spans="1:20" ht="75" x14ac:dyDescent="0.3">
      <c r="A1040" s="4">
        <v>1038</v>
      </c>
      <c r="B1040" s="5" t="s">
        <v>1038</v>
      </c>
      <c r="C1040" s="5" t="s">
        <v>5147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t="s">
        <v>8279</v>
      </c>
      <c r="O1040" t="s">
        <v>8329</v>
      </c>
      <c r="P1040" t="s">
        <v>8334</v>
      </c>
      <c r="Q1040" s="8">
        <f t="shared" si="64"/>
        <v>1.4533333333333334</v>
      </c>
      <c r="R1040" s="20">
        <f t="shared" si="65"/>
        <v>35.73770491803279</v>
      </c>
      <c r="S1040" s="15">
        <f t="shared" si="66"/>
        <v>42418.231747685189</v>
      </c>
      <c r="T1040" s="15">
        <f t="shared" si="67"/>
        <v>42448.190081018518</v>
      </c>
    </row>
    <row r="1041" spans="1:20" ht="93.75" x14ac:dyDescent="0.3">
      <c r="A1041" s="4">
        <v>1039</v>
      </c>
      <c r="B1041" s="5" t="s">
        <v>1039</v>
      </c>
      <c r="C1041" s="5" t="s">
        <v>5148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t="s">
        <v>8279</v>
      </c>
      <c r="O1041" t="s">
        <v>8329</v>
      </c>
      <c r="P1041" t="s">
        <v>8334</v>
      </c>
      <c r="Q1041" s="8">
        <f t="shared" si="64"/>
        <v>1.282</v>
      </c>
      <c r="R1041" s="20">
        <f t="shared" si="65"/>
        <v>21.366666666666667</v>
      </c>
      <c r="S1041" s="15">
        <f t="shared" si="66"/>
        <v>42692.109328703707</v>
      </c>
      <c r="T1041" s="15">
        <f t="shared" si="67"/>
        <v>42717.332638888889</v>
      </c>
    </row>
    <row r="1042" spans="1:20" ht="75" x14ac:dyDescent="0.3">
      <c r="A1042" s="4">
        <v>1040</v>
      </c>
      <c r="B1042" s="5" t="s">
        <v>1040</v>
      </c>
      <c r="C1042" s="5" t="s">
        <v>5149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t="s">
        <v>8280</v>
      </c>
      <c r="O1042" t="s">
        <v>8335</v>
      </c>
      <c r="P1042" t="s">
        <v>8336</v>
      </c>
      <c r="Q1042" s="8">
        <f t="shared" si="64"/>
        <v>2.9411764705882353E-3</v>
      </c>
      <c r="R1042" s="20">
        <f t="shared" si="65"/>
        <v>250</v>
      </c>
      <c r="S1042" s="15">
        <f t="shared" si="66"/>
        <v>42579.708437499998</v>
      </c>
      <c r="T1042" s="15">
        <f t="shared" si="67"/>
        <v>42609.708437499998</v>
      </c>
    </row>
    <row r="1043" spans="1:20" ht="56.25" x14ac:dyDescent="0.3">
      <c r="A1043" s="4">
        <v>1041</v>
      </c>
      <c r="B1043" s="5" t="s">
        <v>1041</v>
      </c>
      <c r="C1043" s="5" t="s">
        <v>5150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t="s">
        <v>8280</v>
      </c>
      <c r="O1043" t="s">
        <v>8335</v>
      </c>
      <c r="P1043" t="s">
        <v>8336</v>
      </c>
      <c r="Q1043" s="8">
        <f t="shared" si="64"/>
        <v>0</v>
      </c>
      <c r="R1043" s="20" t="e">
        <f t="shared" si="65"/>
        <v>#DIV/0!</v>
      </c>
      <c r="S1043" s="15">
        <f t="shared" si="66"/>
        <v>41831.060092592597</v>
      </c>
      <c r="T1043" s="15">
        <f t="shared" si="67"/>
        <v>41851.060092592597</v>
      </c>
    </row>
    <row r="1044" spans="1:20" ht="75" x14ac:dyDescent="0.3">
      <c r="A1044" s="4">
        <v>1042</v>
      </c>
      <c r="B1044" s="5" t="s">
        <v>1042</v>
      </c>
      <c r="C1044" s="5" t="s">
        <v>5151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t="s">
        <v>8280</v>
      </c>
      <c r="O1044" t="s">
        <v>8335</v>
      </c>
      <c r="P1044" t="s">
        <v>8336</v>
      </c>
      <c r="Q1044" s="8">
        <f t="shared" si="64"/>
        <v>1.5384615384615385E-2</v>
      </c>
      <c r="R1044" s="20">
        <f t="shared" si="65"/>
        <v>10</v>
      </c>
      <c r="S1044" s="15">
        <f t="shared" si="66"/>
        <v>41851.696157407408</v>
      </c>
      <c r="T1044" s="15">
        <f t="shared" si="67"/>
        <v>41894.416666666664</v>
      </c>
    </row>
    <row r="1045" spans="1:20" ht="75" x14ac:dyDescent="0.3">
      <c r="A1045" s="4">
        <v>1043</v>
      </c>
      <c r="B1045" s="5" t="s">
        <v>1043</v>
      </c>
      <c r="C1045" s="5" t="s">
        <v>5152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t="s">
        <v>8280</v>
      </c>
      <c r="O1045" t="s">
        <v>8335</v>
      </c>
      <c r="P1045" t="s">
        <v>8336</v>
      </c>
      <c r="Q1045" s="8">
        <f t="shared" si="64"/>
        <v>8.5370000000000001E-2</v>
      </c>
      <c r="R1045" s="20">
        <f t="shared" si="65"/>
        <v>29.236301369863014</v>
      </c>
      <c r="S1045" s="15">
        <f t="shared" si="66"/>
        <v>42114.252951388888</v>
      </c>
      <c r="T1045" s="15">
        <f t="shared" si="67"/>
        <v>42144.252951388888</v>
      </c>
    </row>
    <row r="1046" spans="1:20" ht="93.75" x14ac:dyDescent="0.3">
      <c r="A1046" s="4">
        <v>1044</v>
      </c>
      <c r="B1046" s="5" t="s">
        <v>1044</v>
      </c>
      <c r="C1046" s="5" t="s">
        <v>5153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t="s">
        <v>8280</v>
      </c>
      <c r="O1046" t="s">
        <v>8335</v>
      </c>
      <c r="P1046" t="s">
        <v>8336</v>
      </c>
      <c r="Q1046" s="8">
        <f t="shared" si="64"/>
        <v>8.571428571428571E-4</v>
      </c>
      <c r="R1046" s="20">
        <f t="shared" si="65"/>
        <v>3</v>
      </c>
      <c r="S1046" s="15">
        <f t="shared" si="66"/>
        <v>42011.925937499997</v>
      </c>
      <c r="T1046" s="15">
        <f t="shared" si="67"/>
        <v>42068.852083333331</v>
      </c>
    </row>
    <row r="1047" spans="1:20" ht="75" x14ac:dyDescent="0.3">
      <c r="A1047" s="4">
        <v>1045</v>
      </c>
      <c r="B1047" s="5" t="s">
        <v>1045</v>
      </c>
      <c r="C1047" s="5" t="s">
        <v>5154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t="s">
        <v>8280</v>
      </c>
      <c r="O1047" t="s">
        <v>8335</v>
      </c>
      <c r="P1047" t="s">
        <v>8336</v>
      </c>
      <c r="Q1047" s="8">
        <f t="shared" si="64"/>
        <v>2.6599999999999999E-2</v>
      </c>
      <c r="R1047" s="20">
        <f t="shared" si="65"/>
        <v>33.25</v>
      </c>
      <c r="S1047" s="15">
        <f t="shared" si="66"/>
        <v>41844.874421296299</v>
      </c>
      <c r="T1047" s="15">
        <f t="shared" si="67"/>
        <v>41874.874421296299</v>
      </c>
    </row>
    <row r="1048" spans="1:20" ht="75" x14ac:dyDescent="0.3">
      <c r="A1048" s="4">
        <v>1046</v>
      </c>
      <c r="B1048" s="5" t="s">
        <v>1046</v>
      </c>
      <c r="C1048" s="5" t="s">
        <v>5155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t="s">
        <v>8280</v>
      </c>
      <c r="O1048" t="s">
        <v>8335</v>
      </c>
      <c r="P1048" t="s">
        <v>8336</v>
      </c>
      <c r="Q1048" s="8">
        <f t="shared" si="64"/>
        <v>0</v>
      </c>
      <c r="R1048" s="20" t="e">
        <f t="shared" si="65"/>
        <v>#DIV/0!</v>
      </c>
      <c r="S1048" s="15">
        <f t="shared" si="66"/>
        <v>42319.851388888885</v>
      </c>
      <c r="T1048" s="15">
        <f t="shared" si="67"/>
        <v>42364.851388888885</v>
      </c>
    </row>
    <row r="1049" spans="1:20" ht="75" x14ac:dyDescent="0.3">
      <c r="A1049" s="4">
        <v>1047</v>
      </c>
      <c r="B1049" s="5" t="s">
        <v>1047</v>
      </c>
      <c r="C1049" s="5" t="s">
        <v>5156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t="s">
        <v>8280</v>
      </c>
      <c r="O1049" t="s">
        <v>8335</v>
      </c>
      <c r="P1049" t="s">
        <v>8336</v>
      </c>
      <c r="Q1049" s="8">
        <f t="shared" si="64"/>
        <v>5.0000000000000001E-4</v>
      </c>
      <c r="R1049" s="20">
        <f t="shared" si="65"/>
        <v>1</v>
      </c>
      <c r="S1049" s="15">
        <f t="shared" si="66"/>
        <v>41918.818460648145</v>
      </c>
      <c r="T1049" s="15">
        <f t="shared" si="67"/>
        <v>41948.860127314816</v>
      </c>
    </row>
    <row r="1050" spans="1:20" ht="93.75" x14ac:dyDescent="0.3">
      <c r="A1050" s="4">
        <v>1048</v>
      </c>
      <c r="B1050" s="5" t="s">
        <v>1048</v>
      </c>
      <c r="C1050" s="5" t="s">
        <v>5157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t="s">
        <v>8280</v>
      </c>
      <c r="O1050" t="s">
        <v>8335</v>
      </c>
      <c r="P1050" t="s">
        <v>8336</v>
      </c>
      <c r="Q1050" s="8">
        <f t="shared" si="64"/>
        <v>1.4133333333333333E-2</v>
      </c>
      <c r="R1050" s="20">
        <f t="shared" si="65"/>
        <v>53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 s="4">
        <v>1049</v>
      </c>
      <c r="B1051" s="5" t="s">
        <v>1049</v>
      </c>
      <c r="C1051" s="5" t="s">
        <v>5158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t="s">
        <v>8280</v>
      </c>
      <c r="O1051" t="s">
        <v>8335</v>
      </c>
      <c r="P1051" t="s">
        <v>8336</v>
      </c>
      <c r="Q1051" s="8">
        <f t="shared" si="64"/>
        <v>0</v>
      </c>
      <c r="R1051" s="20" t="e">
        <f t="shared" si="65"/>
        <v>#DIV/0!</v>
      </c>
      <c r="S1051" s="15">
        <f t="shared" si="66"/>
        <v>42382.431076388893</v>
      </c>
      <c r="T1051" s="15">
        <f t="shared" si="67"/>
        <v>42412.431076388893</v>
      </c>
    </row>
    <row r="1052" spans="1:20" ht="37.5" x14ac:dyDescent="0.3">
      <c r="A1052" s="4">
        <v>1050</v>
      </c>
      <c r="B1052" s="5" t="s">
        <v>1050</v>
      </c>
      <c r="C1052" s="5" t="s">
        <v>5159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t="s">
        <v>8280</v>
      </c>
      <c r="O1052" t="s">
        <v>8335</v>
      </c>
      <c r="P1052" t="s">
        <v>8336</v>
      </c>
      <c r="Q1052" s="8">
        <f t="shared" si="64"/>
        <v>0</v>
      </c>
      <c r="R1052" s="20" t="e">
        <f t="shared" si="65"/>
        <v>#DIV/0!</v>
      </c>
      <c r="S1052" s="15">
        <f t="shared" si="66"/>
        <v>42231.7971875</v>
      </c>
      <c r="T1052" s="15">
        <f t="shared" si="67"/>
        <v>42261.7971875</v>
      </c>
    </row>
    <row r="1053" spans="1:20" ht="75" x14ac:dyDescent="0.3">
      <c r="A1053" s="4">
        <v>1051</v>
      </c>
      <c r="B1053" s="5" t="s">
        <v>1051</v>
      </c>
      <c r="C1053" s="5" t="s">
        <v>5160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t="s">
        <v>8280</v>
      </c>
      <c r="O1053" t="s">
        <v>8335</v>
      </c>
      <c r="P1053" t="s">
        <v>8336</v>
      </c>
      <c r="Q1053" s="8">
        <f t="shared" si="64"/>
        <v>0</v>
      </c>
      <c r="R1053" s="20" t="e">
        <f t="shared" si="65"/>
        <v>#DIV/0!</v>
      </c>
      <c r="S1053" s="15">
        <f t="shared" si="66"/>
        <v>41850.014178240745</v>
      </c>
      <c r="T1053" s="15">
        <f t="shared" si="67"/>
        <v>41878.014178240745</v>
      </c>
    </row>
    <row r="1054" spans="1:20" ht="93.75" x14ac:dyDescent="0.3">
      <c r="A1054" s="4">
        <v>1052</v>
      </c>
      <c r="B1054" s="5" t="s">
        <v>1052</v>
      </c>
      <c r="C1054" s="5" t="s">
        <v>5161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t="s">
        <v>8280</v>
      </c>
      <c r="O1054" t="s">
        <v>8335</v>
      </c>
      <c r="P1054" t="s">
        <v>8336</v>
      </c>
      <c r="Q1054" s="8">
        <f t="shared" si="64"/>
        <v>0</v>
      </c>
      <c r="R1054" s="20" t="e">
        <f t="shared" si="65"/>
        <v>#DIV/0!</v>
      </c>
      <c r="S1054" s="15">
        <f t="shared" si="66"/>
        <v>42483.797395833331</v>
      </c>
      <c r="T1054" s="15">
        <f t="shared" si="67"/>
        <v>42527.839583333334</v>
      </c>
    </row>
    <row r="1055" spans="1:20" ht="93.75" x14ac:dyDescent="0.3">
      <c r="A1055" s="4">
        <v>1053</v>
      </c>
      <c r="B1055" s="5" t="s">
        <v>1053</v>
      </c>
      <c r="C1055" s="5" t="s">
        <v>5162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t="s">
        <v>8280</v>
      </c>
      <c r="O1055" t="s">
        <v>8335</v>
      </c>
      <c r="P1055" t="s">
        <v>8336</v>
      </c>
      <c r="Q1055" s="8">
        <f t="shared" si="64"/>
        <v>0.01</v>
      </c>
      <c r="R1055" s="20">
        <f t="shared" si="65"/>
        <v>15</v>
      </c>
      <c r="S1055" s="15">
        <f t="shared" si="66"/>
        <v>42775.172824074078</v>
      </c>
      <c r="T1055" s="15">
        <f t="shared" si="67"/>
        <v>42800.172824074078</v>
      </c>
    </row>
    <row r="1056" spans="1:20" ht="93.75" x14ac:dyDescent="0.3">
      <c r="A1056" s="4">
        <v>1054</v>
      </c>
      <c r="B1056" s="5" t="s">
        <v>1054</v>
      </c>
      <c r="C1056" s="5" t="s">
        <v>5163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t="s">
        <v>8280</v>
      </c>
      <c r="O1056" t="s">
        <v>8335</v>
      </c>
      <c r="P1056" t="s">
        <v>8336</v>
      </c>
      <c r="Q1056" s="8">
        <f t="shared" si="64"/>
        <v>0</v>
      </c>
      <c r="R1056" s="20" t="e">
        <f t="shared" si="65"/>
        <v>#DIV/0!</v>
      </c>
      <c r="S1056" s="15">
        <f t="shared" si="66"/>
        <v>41831.851840277777</v>
      </c>
      <c r="T1056" s="15">
        <f t="shared" si="67"/>
        <v>41861.916666666664</v>
      </c>
    </row>
    <row r="1057" spans="1:20" ht="75" x14ac:dyDescent="0.3">
      <c r="A1057" s="4">
        <v>1055</v>
      </c>
      <c r="B1057" s="5" t="s">
        <v>1055</v>
      </c>
      <c r="C1057" s="5" t="s">
        <v>5164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t="s">
        <v>8280</v>
      </c>
      <c r="O1057" t="s">
        <v>8335</v>
      </c>
      <c r="P1057" t="s">
        <v>8336</v>
      </c>
      <c r="Q1057" s="8">
        <f t="shared" si="64"/>
        <v>0</v>
      </c>
      <c r="R1057" s="20" t="e">
        <f t="shared" si="65"/>
        <v>#DIV/0!</v>
      </c>
      <c r="S1057" s="15">
        <f t="shared" si="66"/>
        <v>42406.992418981477</v>
      </c>
      <c r="T1057" s="15">
        <f t="shared" si="67"/>
        <v>42436.992418981477</v>
      </c>
    </row>
    <row r="1058" spans="1:20" ht="93.75" x14ac:dyDescent="0.3">
      <c r="A1058" s="4">
        <v>1056</v>
      </c>
      <c r="B1058" s="5" t="s">
        <v>1056</v>
      </c>
      <c r="C1058" s="5" t="s">
        <v>5165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t="s">
        <v>8280</v>
      </c>
      <c r="O1058" t="s">
        <v>8335</v>
      </c>
      <c r="P1058" t="s">
        <v>8336</v>
      </c>
      <c r="Q1058" s="8">
        <f t="shared" si="64"/>
        <v>0</v>
      </c>
      <c r="R1058" s="20" t="e">
        <f t="shared" si="65"/>
        <v>#DIV/0!</v>
      </c>
      <c r="S1058" s="15">
        <f t="shared" si="66"/>
        <v>42058.719641203701</v>
      </c>
      <c r="T1058" s="15">
        <f t="shared" si="67"/>
        <v>42118.677974537044</v>
      </c>
    </row>
    <row r="1059" spans="1:20" ht="75" x14ac:dyDescent="0.3">
      <c r="A1059" s="4">
        <v>1057</v>
      </c>
      <c r="B1059" s="5" t="s">
        <v>1057</v>
      </c>
      <c r="C1059" s="5" t="s">
        <v>5166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t="s">
        <v>8280</v>
      </c>
      <c r="O1059" t="s">
        <v>8335</v>
      </c>
      <c r="P1059" t="s">
        <v>8336</v>
      </c>
      <c r="Q1059" s="8">
        <f t="shared" si="64"/>
        <v>0</v>
      </c>
      <c r="R1059" s="20" t="e">
        <f t="shared" si="65"/>
        <v>#DIV/0!</v>
      </c>
      <c r="S1059" s="15">
        <f t="shared" si="66"/>
        <v>42678.871331018512</v>
      </c>
      <c r="T1059" s="15">
        <f t="shared" si="67"/>
        <v>42708.912997685184</v>
      </c>
    </row>
    <row r="1060" spans="1:20" ht="93.75" x14ac:dyDescent="0.3">
      <c r="A1060" s="4">
        <v>1058</v>
      </c>
      <c r="B1060" s="5" t="s">
        <v>1058</v>
      </c>
      <c r="C1060" s="5" t="s">
        <v>5167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t="s">
        <v>8280</v>
      </c>
      <c r="O1060" t="s">
        <v>8335</v>
      </c>
      <c r="P1060" t="s">
        <v>8336</v>
      </c>
      <c r="Q1060" s="8">
        <f t="shared" si="64"/>
        <v>0</v>
      </c>
      <c r="R1060" s="20" t="e">
        <f t="shared" si="65"/>
        <v>#DIV/0!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 s="4">
        <v>1059</v>
      </c>
      <c r="B1061" s="5" t="s">
        <v>1059</v>
      </c>
      <c r="C1061" s="5" t="s">
        <v>5168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t="s">
        <v>8280</v>
      </c>
      <c r="O1061" t="s">
        <v>8335</v>
      </c>
      <c r="P1061" t="s">
        <v>8336</v>
      </c>
      <c r="Q1061" s="8">
        <f t="shared" si="64"/>
        <v>0</v>
      </c>
      <c r="R1061" s="20" t="e">
        <f t="shared" si="65"/>
        <v>#DIV/0!</v>
      </c>
      <c r="S1061" s="15">
        <f t="shared" si="66"/>
        <v>42046.79</v>
      </c>
      <c r="T1061" s="15">
        <f t="shared" si="67"/>
        <v>42076.748333333337</v>
      </c>
    </row>
    <row r="1062" spans="1:20" ht="75" x14ac:dyDescent="0.3">
      <c r="A1062" s="4">
        <v>1060</v>
      </c>
      <c r="B1062" s="5" t="s">
        <v>1060</v>
      </c>
      <c r="C1062" s="5" t="s">
        <v>5169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t="s">
        <v>8280</v>
      </c>
      <c r="O1062" t="s">
        <v>8335</v>
      </c>
      <c r="P1062" t="s">
        <v>8336</v>
      </c>
      <c r="Q1062" s="8">
        <f t="shared" si="64"/>
        <v>0.01</v>
      </c>
      <c r="R1062" s="20">
        <f t="shared" si="65"/>
        <v>50</v>
      </c>
      <c r="S1062" s="15">
        <f t="shared" si="66"/>
        <v>42079.913113425922</v>
      </c>
      <c r="T1062" s="15">
        <f t="shared" si="67"/>
        <v>42109.913113425922</v>
      </c>
    </row>
    <row r="1063" spans="1:20" ht="56.25" x14ac:dyDescent="0.3">
      <c r="A1063" s="4">
        <v>1061</v>
      </c>
      <c r="B1063" s="5" t="s">
        <v>1061</v>
      </c>
      <c r="C1063" s="5" t="s">
        <v>5170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t="s">
        <v>8280</v>
      </c>
      <c r="O1063" t="s">
        <v>8335</v>
      </c>
      <c r="P1063" t="s">
        <v>8336</v>
      </c>
      <c r="Q1063" s="8">
        <f t="shared" si="64"/>
        <v>0</v>
      </c>
      <c r="R1063" s="20" t="e">
        <f t="shared" si="65"/>
        <v>#DIV/0!</v>
      </c>
      <c r="S1063" s="15">
        <f t="shared" si="66"/>
        <v>42432.276712962965</v>
      </c>
      <c r="T1063" s="15">
        <f t="shared" si="67"/>
        <v>42492.041666666672</v>
      </c>
    </row>
    <row r="1064" spans="1:20" ht="37.5" x14ac:dyDescent="0.3">
      <c r="A1064" s="4">
        <v>1062</v>
      </c>
      <c r="B1064" s="5" t="s">
        <v>1062</v>
      </c>
      <c r="C1064" s="5" t="s">
        <v>5171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t="s">
        <v>8280</v>
      </c>
      <c r="O1064" t="s">
        <v>8335</v>
      </c>
      <c r="P1064" t="s">
        <v>8336</v>
      </c>
      <c r="Q1064" s="8">
        <f t="shared" si="64"/>
        <v>0.95477386934673369</v>
      </c>
      <c r="R1064" s="20">
        <f t="shared" si="65"/>
        <v>47.5</v>
      </c>
      <c r="S1064" s="15">
        <f t="shared" si="66"/>
        <v>42556.807187500002</v>
      </c>
      <c r="T1064" s="15">
        <f t="shared" si="67"/>
        <v>42563.807187500002</v>
      </c>
    </row>
    <row r="1065" spans="1:20" ht="93.75" x14ac:dyDescent="0.3">
      <c r="A1065" s="4">
        <v>1063</v>
      </c>
      <c r="B1065" s="5" t="s">
        <v>1063</v>
      </c>
      <c r="C1065" s="5" t="s">
        <v>5172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t="s">
        <v>8280</v>
      </c>
      <c r="O1065" t="s">
        <v>8335</v>
      </c>
      <c r="P1065" t="s">
        <v>8336</v>
      </c>
      <c r="Q1065" s="8">
        <f t="shared" si="64"/>
        <v>0</v>
      </c>
      <c r="R1065" s="20" t="e">
        <f t="shared" si="65"/>
        <v>#DIV/0!</v>
      </c>
      <c r="S1065" s="15">
        <f t="shared" si="66"/>
        <v>42583.030810185184</v>
      </c>
      <c r="T1065" s="15">
        <f t="shared" si="67"/>
        <v>42613.030810185184</v>
      </c>
    </row>
    <row r="1066" spans="1:20" ht="93.75" x14ac:dyDescent="0.3">
      <c r="A1066" s="4">
        <v>1064</v>
      </c>
      <c r="B1066" s="5" t="s">
        <v>1064</v>
      </c>
      <c r="C1066" s="5" t="s">
        <v>5173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t="s">
        <v>8281</v>
      </c>
      <c r="O1066" t="s">
        <v>8337</v>
      </c>
      <c r="P1066" t="s">
        <v>8338</v>
      </c>
      <c r="Q1066" s="8">
        <f t="shared" si="64"/>
        <v>8.9744444444444446E-2</v>
      </c>
      <c r="R1066" s="20">
        <f t="shared" si="65"/>
        <v>65.666666666666671</v>
      </c>
      <c r="S1066" s="15">
        <f t="shared" si="66"/>
        <v>41417.228043981479</v>
      </c>
      <c r="T1066" s="15">
        <f t="shared" si="67"/>
        <v>41462.228043981479</v>
      </c>
    </row>
    <row r="1067" spans="1:20" ht="93.75" x14ac:dyDescent="0.3">
      <c r="A1067" s="4">
        <v>1065</v>
      </c>
      <c r="B1067" s="5" t="s">
        <v>1065</v>
      </c>
      <c r="C1067" s="5" t="s">
        <v>5174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t="s">
        <v>8281</v>
      </c>
      <c r="O1067" t="s">
        <v>8337</v>
      </c>
      <c r="P1067" t="s">
        <v>8338</v>
      </c>
      <c r="Q1067" s="8">
        <f t="shared" si="64"/>
        <v>2.7E-2</v>
      </c>
      <c r="R1067" s="20">
        <f t="shared" si="65"/>
        <v>16.2</v>
      </c>
      <c r="S1067" s="15">
        <f t="shared" si="66"/>
        <v>41661.381041666667</v>
      </c>
      <c r="T1067" s="15">
        <f t="shared" si="67"/>
        <v>41689.381041666667</v>
      </c>
    </row>
    <row r="1068" spans="1:20" ht="75" x14ac:dyDescent="0.3">
      <c r="A1068" s="4">
        <v>1066</v>
      </c>
      <c r="B1068" s="5" t="s">
        <v>1066</v>
      </c>
      <c r="C1068" s="5" t="s">
        <v>5175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t="s">
        <v>8281</v>
      </c>
      <c r="O1068" t="s">
        <v>8337</v>
      </c>
      <c r="P1068" t="s">
        <v>8338</v>
      </c>
      <c r="Q1068" s="8">
        <f t="shared" si="64"/>
        <v>3.3673333333333333E-2</v>
      </c>
      <c r="R1068" s="20">
        <f t="shared" si="65"/>
        <v>34.128378378378379</v>
      </c>
      <c r="S1068" s="15">
        <f t="shared" si="66"/>
        <v>41445.962754629632</v>
      </c>
      <c r="T1068" s="15">
        <f t="shared" si="67"/>
        <v>41490.962754629632</v>
      </c>
    </row>
    <row r="1069" spans="1:20" ht="75" x14ac:dyDescent="0.3">
      <c r="A1069" s="4">
        <v>1067</v>
      </c>
      <c r="B1069" s="5" t="s">
        <v>1067</v>
      </c>
      <c r="C1069" s="5" t="s">
        <v>5176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t="s">
        <v>8281</v>
      </c>
      <c r="O1069" t="s">
        <v>8337</v>
      </c>
      <c r="P1069" t="s">
        <v>8338</v>
      </c>
      <c r="Q1069" s="8">
        <f t="shared" si="64"/>
        <v>0.26</v>
      </c>
      <c r="R1069" s="20">
        <f t="shared" si="65"/>
        <v>13</v>
      </c>
      <c r="S1069" s="15">
        <f t="shared" si="66"/>
        <v>41599.855682870373</v>
      </c>
      <c r="T1069" s="15">
        <f t="shared" si="67"/>
        <v>41629.855682870373</v>
      </c>
    </row>
    <row r="1070" spans="1:20" ht="93.75" x14ac:dyDescent="0.3">
      <c r="A1070" s="4">
        <v>1068</v>
      </c>
      <c r="B1070" s="5" t="s">
        <v>1068</v>
      </c>
      <c r="C1070" s="5" t="s">
        <v>5177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t="s">
        <v>8281</v>
      </c>
      <c r="O1070" t="s">
        <v>8337</v>
      </c>
      <c r="P1070" t="s">
        <v>8338</v>
      </c>
      <c r="Q1070" s="8">
        <f t="shared" si="64"/>
        <v>1.5E-3</v>
      </c>
      <c r="R1070" s="20">
        <f t="shared" si="65"/>
        <v>11.25</v>
      </c>
      <c r="S1070" s="15">
        <f t="shared" si="66"/>
        <v>42440.371111111104</v>
      </c>
      <c r="T1070" s="15">
        <f t="shared" si="67"/>
        <v>42470.329444444447</v>
      </c>
    </row>
    <row r="1071" spans="1:20" ht="56.25" x14ac:dyDescent="0.3">
      <c r="A1071" s="4">
        <v>1069</v>
      </c>
      <c r="B1071" s="5" t="s">
        <v>1069</v>
      </c>
      <c r="C1071" s="5" t="s">
        <v>5178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t="s">
        <v>8281</v>
      </c>
      <c r="O1071" t="s">
        <v>8337</v>
      </c>
      <c r="P1071" t="s">
        <v>8338</v>
      </c>
      <c r="Q1071" s="8">
        <f t="shared" si="64"/>
        <v>0.38636363636363635</v>
      </c>
      <c r="R1071" s="20">
        <f t="shared" si="65"/>
        <v>40.476190476190474</v>
      </c>
      <c r="S1071" s="15">
        <f t="shared" si="66"/>
        <v>41572.229849537034</v>
      </c>
      <c r="T1071" s="15">
        <f t="shared" si="67"/>
        <v>41604.271516203706</v>
      </c>
    </row>
    <row r="1072" spans="1:20" ht="75" x14ac:dyDescent="0.3">
      <c r="A1072" s="4">
        <v>1070</v>
      </c>
      <c r="B1072" s="5" t="s">
        <v>1070</v>
      </c>
      <c r="C1072" s="5" t="s">
        <v>5179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t="s">
        <v>8281</v>
      </c>
      <c r="O1072" t="s">
        <v>8337</v>
      </c>
      <c r="P1072" t="s">
        <v>8338</v>
      </c>
      <c r="Q1072" s="8">
        <f t="shared" si="64"/>
        <v>7.0000000000000001E-3</v>
      </c>
      <c r="R1072" s="20">
        <f t="shared" si="65"/>
        <v>35</v>
      </c>
      <c r="S1072" s="15">
        <f t="shared" si="66"/>
        <v>41163.011828703704</v>
      </c>
      <c r="T1072" s="15">
        <f t="shared" si="67"/>
        <v>41183.011828703704</v>
      </c>
    </row>
    <row r="1073" spans="1:20" ht="93.75" x14ac:dyDescent="0.3">
      <c r="A1073" s="4">
        <v>1071</v>
      </c>
      <c r="B1073" s="5" t="s">
        <v>1071</v>
      </c>
      <c r="C1073" s="5" t="s">
        <v>5180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t="s">
        <v>8281</v>
      </c>
      <c r="O1073" t="s">
        <v>8337</v>
      </c>
      <c r="P1073" t="s">
        <v>8338</v>
      </c>
      <c r="Q1073" s="8">
        <f t="shared" si="64"/>
        <v>0</v>
      </c>
      <c r="R1073" s="20" t="e">
        <f t="shared" si="65"/>
        <v>#DIV/0!</v>
      </c>
      <c r="S1073" s="15">
        <f t="shared" si="66"/>
        <v>42295.753391203703</v>
      </c>
      <c r="T1073" s="15">
        <f t="shared" si="67"/>
        <v>42325.795057870375</v>
      </c>
    </row>
    <row r="1074" spans="1:20" ht="93.75" x14ac:dyDescent="0.3">
      <c r="A1074" s="4">
        <v>1072</v>
      </c>
      <c r="B1074" s="5" t="s">
        <v>1072</v>
      </c>
      <c r="C1074" s="5" t="s">
        <v>5181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t="s">
        <v>8281</v>
      </c>
      <c r="O1074" t="s">
        <v>8337</v>
      </c>
      <c r="P1074" t="s">
        <v>8338</v>
      </c>
      <c r="Q1074" s="8">
        <f t="shared" si="64"/>
        <v>6.8000000000000005E-4</v>
      </c>
      <c r="R1074" s="20">
        <f t="shared" si="65"/>
        <v>12.75</v>
      </c>
      <c r="S1074" s="15">
        <f t="shared" si="66"/>
        <v>41645.832141203704</v>
      </c>
      <c r="T1074" s="15">
        <f t="shared" si="67"/>
        <v>41675.832141203704</v>
      </c>
    </row>
    <row r="1075" spans="1:20" ht="56.25" x14ac:dyDescent="0.3">
      <c r="A1075" s="4">
        <v>1073</v>
      </c>
      <c r="B1075" s="5" t="s">
        <v>1073</v>
      </c>
      <c r="C1075" s="5" t="s">
        <v>5182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t="s">
        <v>8281</v>
      </c>
      <c r="O1075" t="s">
        <v>8337</v>
      </c>
      <c r="P1075" t="s">
        <v>8338</v>
      </c>
      <c r="Q1075" s="8">
        <f t="shared" si="64"/>
        <v>1.3333333333333334E-2</v>
      </c>
      <c r="R1075" s="20">
        <f t="shared" si="65"/>
        <v>10</v>
      </c>
      <c r="S1075" s="15">
        <f t="shared" si="66"/>
        <v>40802.964594907404</v>
      </c>
      <c r="T1075" s="15">
        <f t="shared" si="67"/>
        <v>40832.964594907404</v>
      </c>
    </row>
    <row r="1076" spans="1:20" ht="93.75" x14ac:dyDescent="0.3">
      <c r="A1076" s="4">
        <v>1074</v>
      </c>
      <c r="B1076" s="5" t="s">
        <v>1074</v>
      </c>
      <c r="C1076" s="5" t="s">
        <v>5183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t="s">
        <v>8281</v>
      </c>
      <c r="O1076" t="s">
        <v>8337</v>
      </c>
      <c r="P1076" t="s">
        <v>8338</v>
      </c>
      <c r="Q1076" s="8">
        <f t="shared" si="64"/>
        <v>6.3092592592592589E-2</v>
      </c>
      <c r="R1076" s="20">
        <f t="shared" si="65"/>
        <v>113.56666666666666</v>
      </c>
      <c r="S1076" s="15">
        <f t="shared" si="66"/>
        <v>41613.172974537039</v>
      </c>
      <c r="T1076" s="15">
        <f t="shared" si="67"/>
        <v>41643.172974537039</v>
      </c>
    </row>
    <row r="1077" spans="1:20" ht="56.25" x14ac:dyDescent="0.3">
      <c r="A1077" s="4">
        <v>1075</v>
      </c>
      <c r="B1077" s="5" t="s">
        <v>1075</v>
      </c>
      <c r="C1077" s="5" t="s">
        <v>5184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t="s">
        <v>8281</v>
      </c>
      <c r="O1077" t="s">
        <v>8337</v>
      </c>
      <c r="P1077" t="s">
        <v>8338</v>
      </c>
      <c r="Q1077" s="8">
        <f t="shared" si="64"/>
        <v>4.4999999999999998E-2</v>
      </c>
      <c r="R1077" s="20">
        <f t="shared" si="65"/>
        <v>15</v>
      </c>
      <c r="S1077" s="15">
        <f t="shared" si="66"/>
        <v>41005.904120370367</v>
      </c>
      <c r="T1077" s="15">
        <f t="shared" si="67"/>
        <v>41035.904120370367</v>
      </c>
    </row>
    <row r="1078" spans="1:20" ht="75" x14ac:dyDescent="0.3">
      <c r="A1078" s="4">
        <v>1076</v>
      </c>
      <c r="B1078" s="5" t="s">
        <v>1076</v>
      </c>
      <c r="C1078" s="5" t="s">
        <v>5185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t="s">
        <v>8281</v>
      </c>
      <c r="O1078" t="s">
        <v>8337</v>
      </c>
      <c r="P1078" t="s">
        <v>8338</v>
      </c>
      <c r="Q1078" s="8">
        <f t="shared" si="64"/>
        <v>0.62765333333333329</v>
      </c>
      <c r="R1078" s="20">
        <f t="shared" si="65"/>
        <v>48.281025641025643</v>
      </c>
      <c r="S1078" s="15">
        <f t="shared" si="66"/>
        <v>41838.377893518518</v>
      </c>
      <c r="T1078" s="15">
        <f t="shared" si="67"/>
        <v>41893.377893518518</v>
      </c>
    </row>
    <row r="1079" spans="1:20" ht="75" x14ac:dyDescent="0.3">
      <c r="A1079" s="4">
        <v>1077</v>
      </c>
      <c r="B1079" s="5" t="s">
        <v>1077</v>
      </c>
      <c r="C1079" s="5" t="s">
        <v>5186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t="s">
        <v>8281</v>
      </c>
      <c r="O1079" t="s">
        <v>8337</v>
      </c>
      <c r="P1079" t="s">
        <v>8338</v>
      </c>
      <c r="Q1079" s="8">
        <f t="shared" si="64"/>
        <v>0.29376000000000002</v>
      </c>
      <c r="R1079" s="20">
        <f t="shared" si="65"/>
        <v>43.976047904191617</v>
      </c>
      <c r="S1079" s="15">
        <f t="shared" si="66"/>
        <v>42353.16679398148</v>
      </c>
      <c r="T1079" s="15">
        <f t="shared" si="67"/>
        <v>42383.16679398148</v>
      </c>
    </row>
    <row r="1080" spans="1:20" ht="75" x14ac:dyDescent="0.3">
      <c r="A1080" s="4">
        <v>1078</v>
      </c>
      <c r="B1080" s="5" t="s">
        <v>1078</v>
      </c>
      <c r="C1080" s="5" t="s">
        <v>5187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t="s">
        <v>8281</v>
      </c>
      <c r="O1080" t="s">
        <v>8337</v>
      </c>
      <c r="P1080" t="s">
        <v>8338</v>
      </c>
      <c r="Q1080" s="8">
        <f t="shared" si="64"/>
        <v>7.4999999999999997E-2</v>
      </c>
      <c r="R1080" s="20">
        <f t="shared" si="65"/>
        <v>9</v>
      </c>
      <c r="S1080" s="15">
        <f t="shared" si="66"/>
        <v>40701.195844907408</v>
      </c>
      <c r="T1080" s="15">
        <f t="shared" si="67"/>
        <v>40746.195844907408</v>
      </c>
    </row>
    <row r="1081" spans="1:20" ht="75" x14ac:dyDescent="0.3">
      <c r="A1081" s="4">
        <v>1079</v>
      </c>
      <c r="B1081" s="5" t="s">
        <v>1079</v>
      </c>
      <c r="C1081" s="5" t="s">
        <v>5188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t="s">
        <v>8281</v>
      </c>
      <c r="O1081" t="s">
        <v>8337</v>
      </c>
      <c r="P1081" t="s">
        <v>8338</v>
      </c>
      <c r="Q1081" s="8">
        <f t="shared" si="64"/>
        <v>2.6076923076923077E-2</v>
      </c>
      <c r="R1081" s="20">
        <f t="shared" si="65"/>
        <v>37.666666666666664</v>
      </c>
      <c r="S1081" s="15">
        <f t="shared" si="66"/>
        <v>42479.566388888896</v>
      </c>
      <c r="T1081" s="15">
        <f t="shared" si="67"/>
        <v>42504.566388888896</v>
      </c>
    </row>
    <row r="1082" spans="1:20" ht="75" x14ac:dyDescent="0.3">
      <c r="A1082" s="4">
        <v>1080</v>
      </c>
      <c r="B1082" s="5" t="s">
        <v>1080</v>
      </c>
      <c r="C1082" s="5" t="s">
        <v>5189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t="s">
        <v>8281</v>
      </c>
      <c r="O1082" t="s">
        <v>8337</v>
      </c>
      <c r="P1082" t="s">
        <v>8338</v>
      </c>
      <c r="Q1082" s="8">
        <f t="shared" si="64"/>
        <v>9.1050000000000006E-2</v>
      </c>
      <c r="R1082" s="20">
        <f t="shared" si="65"/>
        <v>18.581632653061224</v>
      </c>
      <c r="S1082" s="15">
        <f t="shared" si="66"/>
        <v>41740.138113425928</v>
      </c>
      <c r="T1082" s="15">
        <f t="shared" si="67"/>
        <v>41770.138113425928</v>
      </c>
    </row>
    <row r="1083" spans="1:20" ht="75" x14ac:dyDescent="0.3">
      <c r="A1083" s="4">
        <v>1081</v>
      </c>
      <c r="B1083" s="5" t="s">
        <v>1081</v>
      </c>
      <c r="C1083" s="5" t="s">
        <v>5190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t="s">
        <v>8281</v>
      </c>
      <c r="O1083" t="s">
        <v>8337</v>
      </c>
      <c r="P1083" t="s">
        <v>8338</v>
      </c>
      <c r="Q1083" s="8">
        <f t="shared" si="64"/>
        <v>1.7647058823529413E-4</v>
      </c>
      <c r="R1083" s="20">
        <f t="shared" si="65"/>
        <v>3</v>
      </c>
      <c r="S1083" s="15">
        <f t="shared" si="66"/>
        <v>42002.926990740743</v>
      </c>
      <c r="T1083" s="15">
        <f t="shared" si="67"/>
        <v>42032.926990740743</v>
      </c>
    </row>
    <row r="1084" spans="1:20" ht="56.25" x14ac:dyDescent="0.3">
      <c r="A1084" s="4">
        <v>1082</v>
      </c>
      <c r="B1084" s="5" t="s">
        <v>1082</v>
      </c>
      <c r="C1084" s="5" t="s">
        <v>5191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t="s">
        <v>8281</v>
      </c>
      <c r="O1084" t="s">
        <v>8337</v>
      </c>
      <c r="P1084" t="s">
        <v>8338</v>
      </c>
      <c r="Q1084" s="8">
        <f t="shared" si="64"/>
        <v>5.5999999999999999E-3</v>
      </c>
      <c r="R1084" s="20">
        <f t="shared" si="65"/>
        <v>18.666666666666668</v>
      </c>
      <c r="S1084" s="15">
        <f t="shared" si="66"/>
        <v>41101.906111111115</v>
      </c>
      <c r="T1084" s="15">
        <f t="shared" si="67"/>
        <v>41131.906111111115</v>
      </c>
    </row>
    <row r="1085" spans="1:20" ht="75" x14ac:dyDescent="0.3">
      <c r="A1085" s="4">
        <v>1083</v>
      </c>
      <c r="B1085" s="5" t="s">
        <v>1083</v>
      </c>
      <c r="C1085" s="5" t="s">
        <v>5192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t="s">
        <v>8281</v>
      </c>
      <c r="O1085" t="s">
        <v>8337</v>
      </c>
      <c r="P1085" t="s">
        <v>8338</v>
      </c>
      <c r="Q1085" s="8">
        <f t="shared" si="64"/>
        <v>8.2000000000000007E-3</v>
      </c>
      <c r="R1085" s="20">
        <f t="shared" si="65"/>
        <v>410</v>
      </c>
      <c r="S1085" s="15">
        <f t="shared" si="66"/>
        <v>41793.659525462965</v>
      </c>
      <c r="T1085" s="15">
        <f t="shared" si="67"/>
        <v>41853.659525462965</v>
      </c>
    </row>
    <row r="1086" spans="1:20" ht="37.5" x14ac:dyDescent="0.3">
      <c r="A1086" s="4">
        <v>1084</v>
      </c>
      <c r="B1086" s="5" t="s">
        <v>1084</v>
      </c>
      <c r="C1086" s="5" t="s">
        <v>5193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t="s">
        <v>8281</v>
      </c>
      <c r="O1086" t="s">
        <v>8337</v>
      </c>
      <c r="P1086" t="s">
        <v>8338</v>
      </c>
      <c r="Q1086" s="8">
        <f t="shared" si="64"/>
        <v>0</v>
      </c>
      <c r="R1086" s="20" t="e">
        <f t="shared" si="65"/>
        <v>#DIV/0!</v>
      </c>
      <c r="S1086" s="15">
        <f t="shared" si="66"/>
        <v>41829.912083333329</v>
      </c>
      <c r="T1086" s="15">
        <f t="shared" si="67"/>
        <v>41859.912083333329</v>
      </c>
    </row>
    <row r="1087" spans="1:20" ht="75" x14ac:dyDescent="0.3">
      <c r="A1087" s="4">
        <v>1085</v>
      </c>
      <c r="B1087" s="5" t="s">
        <v>1085</v>
      </c>
      <c r="C1087" s="5" t="s">
        <v>5194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t="s">
        <v>8281</v>
      </c>
      <c r="O1087" t="s">
        <v>8337</v>
      </c>
      <c r="P1087" t="s">
        <v>8338</v>
      </c>
      <c r="Q1087" s="8">
        <f t="shared" si="64"/>
        <v>3.4200000000000001E-2</v>
      </c>
      <c r="R1087" s="20">
        <f t="shared" si="65"/>
        <v>114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 s="4">
        <v>1086</v>
      </c>
      <c r="B1088" s="5" t="s">
        <v>1086</v>
      </c>
      <c r="C1088" s="5" t="s">
        <v>5195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t="s">
        <v>8281</v>
      </c>
      <c r="O1088" t="s">
        <v>8337</v>
      </c>
      <c r="P1088" t="s">
        <v>8338</v>
      </c>
      <c r="Q1088" s="8">
        <f t="shared" si="64"/>
        <v>8.3333333333333339E-4</v>
      </c>
      <c r="R1088" s="20">
        <f t="shared" si="65"/>
        <v>7.5</v>
      </c>
      <c r="S1088" s="15">
        <f t="shared" si="66"/>
        <v>41845.866793981484</v>
      </c>
      <c r="T1088" s="15">
        <f t="shared" si="67"/>
        <v>41875.866793981484</v>
      </c>
    </row>
    <row r="1089" spans="1:20" ht="93.75" x14ac:dyDescent="0.3">
      <c r="A1089" s="4">
        <v>1087</v>
      </c>
      <c r="B1089" s="5" t="s">
        <v>1087</v>
      </c>
      <c r="C1089" s="5" t="s">
        <v>5196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t="s">
        <v>8281</v>
      </c>
      <c r="O1089" t="s">
        <v>8337</v>
      </c>
      <c r="P1089" t="s">
        <v>8338</v>
      </c>
      <c r="Q1089" s="8">
        <f t="shared" si="64"/>
        <v>0</v>
      </c>
      <c r="R1089" s="20" t="e">
        <f t="shared" si="65"/>
        <v>#DIV/0!</v>
      </c>
      <c r="S1089" s="15">
        <f t="shared" si="66"/>
        <v>41775.713969907411</v>
      </c>
      <c r="T1089" s="15">
        <f t="shared" si="67"/>
        <v>41805.713969907411</v>
      </c>
    </row>
    <row r="1090" spans="1:20" ht="56.25" x14ac:dyDescent="0.3">
      <c r="A1090" s="4">
        <v>1088</v>
      </c>
      <c r="B1090" s="5" t="s">
        <v>1088</v>
      </c>
      <c r="C1090" s="5" t="s">
        <v>5197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t="s">
        <v>8281</v>
      </c>
      <c r="O1090" t="s">
        <v>8337</v>
      </c>
      <c r="P1090" t="s">
        <v>8338</v>
      </c>
      <c r="Q1090" s="8">
        <f t="shared" ref="Q1090:Q1153" si="68">E1090/D1090</f>
        <v>0.14182977777777778</v>
      </c>
      <c r="R1090" s="20">
        <f t="shared" ref="R1090:R1153" si="69">E1090/L1090</f>
        <v>43.41727891156463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56.25" x14ac:dyDescent="0.3">
      <c r="A1091" s="4">
        <v>1089</v>
      </c>
      <c r="B1091" s="5" t="s">
        <v>1089</v>
      </c>
      <c r="C1091" s="5" t="s">
        <v>5198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t="s">
        <v>8281</v>
      </c>
      <c r="O1091" t="s">
        <v>8337</v>
      </c>
      <c r="P1091" t="s">
        <v>8338</v>
      </c>
      <c r="Q1091" s="8">
        <f t="shared" si="68"/>
        <v>7.8266666666666665E-2</v>
      </c>
      <c r="R1091" s="20">
        <f t="shared" si="69"/>
        <v>23.959183673469386</v>
      </c>
      <c r="S1091" s="15">
        <f t="shared" si="70"/>
        <v>42151.189525462964</v>
      </c>
      <c r="T1091" s="15">
        <f t="shared" si="71"/>
        <v>42181.189525462964</v>
      </c>
    </row>
    <row r="1092" spans="1:20" ht="93.75" x14ac:dyDescent="0.3">
      <c r="A1092" s="4">
        <v>1090</v>
      </c>
      <c r="B1092" s="5" t="s">
        <v>1090</v>
      </c>
      <c r="C1092" s="5" t="s">
        <v>5199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t="s">
        <v>8281</v>
      </c>
      <c r="O1092" t="s">
        <v>8337</v>
      </c>
      <c r="P1092" t="s">
        <v>8338</v>
      </c>
      <c r="Q1092" s="8">
        <f t="shared" si="68"/>
        <v>3.8464497269020693E-4</v>
      </c>
      <c r="R1092" s="20">
        <f t="shared" si="69"/>
        <v>5</v>
      </c>
      <c r="S1092" s="15">
        <f t="shared" si="70"/>
        <v>42123.185798611114</v>
      </c>
      <c r="T1092" s="15">
        <f t="shared" si="71"/>
        <v>42153.185798611114</v>
      </c>
    </row>
    <row r="1093" spans="1:20" ht="75" x14ac:dyDescent="0.3">
      <c r="A1093" s="4">
        <v>1091</v>
      </c>
      <c r="B1093" s="5" t="s">
        <v>1091</v>
      </c>
      <c r="C1093" s="5" t="s">
        <v>5200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t="s">
        <v>8281</v>
      </c>
      <c r="O1093" t="s">
        <v>8337</v>
      </c>
      <c r="P1093" t="s">
        <v>8338</v>
      </c>
      <c r="Q1093" s="8">
        <f t="shared" si="68"/>
        <v>0.125</v>
      </c>
      <c r="R1093" s="20">
        <f t="shared" si="69"/>
        <v>12.5</v>
      </c>
      <c r="S1093" s="15">
        <f t="shared" si="70"/>
        <v>42440.820277777777</v>
      </c>
      <c r="T1093" s="15">
        <f t="shared" si="71"/>
        <v>42470.778611111105</v>
      </c>
    </row>
    <row r="1094" spans="1:20" ht="93.75" x14ac:dyDescent="0.3">
      <c r="A1094" s="4">
        <v>1092</v>
      </c>
      <c r="B1094" s="5" t="s">
        <v>1092</v>
      </c>
      <c r="C1094" s="5" t="s">
        <v>5201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t="s">
        <v>8281</v>
      </c>
      <c r="O1094" t="s">
        <v>8337</v>
      </c>
      <c r="P1094" t="s">
        <v>8338</v>
      </c>
      <c r="Q1094" s="8">
        <f t="shared" si="68"/>
        <v>1.0500000000000001E-2</v>
      </c>
      <c r="R1094" s="20">
        <f t="shared" si="69"/>
        <v>3</v>
      </c>
      <c r="S1094" s="15">
        <f t="shared" si="70"/>
        <v>41250.025902777779</v>
      </c>
      <c r="T1094" s="15">
        <f t="shared" si="71"/>
        <v>41280.025902777779</v>
      </c>
    </row>
    <row r="1095" spans="1:20" ht="75" x14ac:dyDescent="0.3">
      <c r="A1095" s="4">
        <v>1093</v>
      </c>
      <c r="B1095" s="5" t="s">
        <v>1093</v>
      </c>
      <c r="C1095" s="5" t="s">
        <v>5202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t="s">
        <v>8281</v>
      </c>
      <c r="O1095" t="s">
        <v>8337</v>
      </c>
      <c r="P1095" t="s">
        <v>8338</v>
      </c>
      <c r="Q1095" s="8">
        <f t="shared" si="68"/>
        <v>0.14083333333333334</v>
      </c>
      <c r="R1095" s="20">
        <f t="shared" si="69"/>
        <v>10.5625</v>
      </c>
      <c r="S1095" s="15">
        <f t="shared" si="70"/>
        <v>42396.973807870367</v>
      </c>
      <c r="T1095" s="15">
        <f t="shared" si="71"/>
        <v>42411.973807870367</v>
      </c>
    </row>
    <row r="1096" spans="1:20" ht="75" x14ac:dyDescent="0.3">
      <c r="A1096" s="4">
        <v>1094</v>
      </c>
      <c r="B1096" s="5" t="s">
        <v>1094</v>
      </c>
      <c r="C1096" s="5" t="s">
        <v>5203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t="s">
        <v>8281</v>
      </c>
      <c r="O1096" t="s">
        <v>8337</v>
      </c>
      <c r="P1096" t="s">
        <v>8338</v>
      </c>
      <c r="Q1096" s="8">
        <f t="shared" si="68"/>
        <v>0.18300055555555556</v>
      </c>
      <c r="R1096" s="20">
        <f t="shared" si="69"/>
        <v>122.00037037037038</v>
      </c>
      <c r="S1096" s="15">
        <f t="shared" si="70"/>
        <v>40795.713344907403</v>
      </c>
      <c r="T1096" s="15">
        <f t="shared" si="71"/>
        <v>40825.713344907403</v>
      </c>
    </row>
    <row r="1097" spans="1:20" ht="75" x14ac:dyDescent="0.3">
      <c r="A1097" s="4">
        <v>1095</v>
      </c>
      <c r="B1097" s="5" t="s">
        <v>1095</v>
      </c>
      <c r="C1097" s="5" t="s">
        <v>5204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t="s">
        <v>8281</v>
      </c>
      <c r="O1097" t="s">
        <v>8337</v>
      </c>
      <c r="P1097" t="s">
        <v>8338</v>
      </c>
      <c r="Q1097" s="8">
        <f t="shared" si="68"/>
        <v>5.0347999999999997E-2</v>
      </c>
      <c r="R1097" s="20">
        <f t="shared" si="69"/>
        <v>267.80851063829789</v>
      </c>
      <c r="S1097" s="15">
        <f t="shared" si="70"/>
        <v>41486.537268518521</v>
      </c>
      <c r="T1097" s="15">
        <f t="shared" si="71"/>
        <v>41516.537268518521</v>
      </c>
    </row>
    <row r="1098" spans="1:20" ht="75" x14ac:dyDescent="0.3">
      <c r="A1098" s="4">
        <v>1096</v>
      </c>
      <c r="B1098" s="5" t="s">
        <v>1096</v>
      </c>
      <c r="C1098" s="5" t="s">
        <v>5205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t="s">
        <v>8281</v>
      </c>
      <c r="O1098" t="s">
        <v>8337</v>
      </c>
      <c r="P1098" t="s">
        <v>8338</v>
      </c>
      <c r="Q1098" s="8">
        <f t="shared" si="68"/>
        <v>0.17933333333333334</v>
      </c>
      <c r="R1098" s="20">
        <f t="shared" si="69"/>
        <v>74.206896551724142</v>
      </c>
      <c r="S1098" s="15">
        <f t="shared" si="70"/>
        <v>41885.51798611111</v>
      </c>
      <c r="T1098" s="15">
        <f t="shared" si="71"/>
        <v>41916.145833333336</v>
      </c>
    </row>
    <row r="1099" spans="1:20" ht="75" x14ac:dyDescent="0.3">
      <c r="A1099" s="4">
        <v>1097</v>
      </c>
      <c r="B1099" s="5" t="s">
        <v>1097</v>
      </c>
      <c r="C1099" s="5" t="s">
        <v>5206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t="s">
        <v>8281</v>
      </c>
      <c r="O1099" t="s">
        <v>8337</v>
      </c>
      <c r="P1099" t="s">
        <v>8338</v>
      </c>
      <c r="Q1099" s="8">
        <f t="shared" si="68"/>
        <v>4.6999999999999999E-4</v>
      </c>
      <c r="R1099" s="20">
        <f t="shared" si="69"/>
        <v>6.7142857142857144</v>
      </c>
      <c r="S1099" s="15">
        <f t="shared" si="70"/>
        <v>41660.792557870373</v>
      </c>
      <c r="T1099" s="15">
        <f t="shared" si="71"/>
        <v>41700.792557870373</v>
      </c>
    </row>
    <row r="1100" spans="1:20" ht="56.25" x14ac:dyDescent="0.3">
      <c r="A1100" s="4">
        <v>1098</v>
      </c>
      <c r="B1100" s="5" t="s">
        <v>1098</v>
      </c>
      <c r="C1100" s="5" t="s">
        <v>5207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t="s">
        <v>8281</v>
      </c>
      <c r="O1100" t="s">
        <v>8337</v>
      </c>
      <c r="P1100" t="s">
        <v>8338</v>
      </c>
      <c r="Q1100" s="8">
        <f t="shared" si="68"/>
        <v>7.2120000000000004E-2</v>
      </c>
      <c r="R1100" s="20">
        <f t="shared" si="69"/>
        <v>81.954545454545453</v>
      </c>
      <c r="S1100" s="15">
        <f t="shared" si="70"/>
        <v>41712.762673611112</v>
      </c>
      <c r="T1100" s="15">
        <f t="shared" si="71"/>
        <v>41742.762673611112</v>
      </c>
    </row>
    <row r="1101" spans="1:20" ht="93.75" x14ac:dyDescent="0.3">
      <c r="A1101" s="4">
        <v>1099</v>
      </c>
      <c r="B1101" s="5" t="s">
        <v>1099</v>
      </c>
      <c r="C1101" s="5" t="s">
        <v>5208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t="s">
        <v>8281</v>
      </c>
      <c r="O1101" t="s">
        <v>8337</v>
      </c>
      <c r="P1101" t="s">
        <v>8338</v>
      </c>
      <c r="Q1101" s="8">
        <f t="shared" si="68"/>
        <v>5.0000000000000001E-3</v>
      </c>
      <c r="R1101" s="20">
        <f t="shared" si="69"/>
        <v>25</v>
      </c>
      <c r="S1101" s="15">
        <f t="shared" si="70"/>
        <v>42107.836435185185</v>
      </c>
      <c r="T1101" s="15">
        <f t="shared" si="71"/>
        <v>42137.836435185185</v>
      </c>
    </row>
    <row r="1102" spans="1:20" ht="75" x14ac:dyDescent="0.3">
      <c r="A1102" s="4">
        <v>1100</v>
      </c>
      <c r="B1102" s="5" t="s">
        <v>1100</v>
      </c>
      <c r="C1102" s="5" t="s">
        <v>5209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t="s">
        <v>8281</v>
      </c>
      <c r="O1102" t="s">
        <v>8337</v>
      </c>
      <c r="P1102" t="s">
        <v>8338</v>
      </c>
      <c r="Q1102" s="8">
        <f t="shared" si="68"/>
        <v>2.5000000000000001E-2</v>
      </c>
      <c r="R1102" s="20">
        <f t="shared" si="69"/>
        <v>10</v>
      </c>
      <c r="S1102" s="15">
        <f t="shared" si="70"/>
        <v>42384.110775462963</v>
      </c>
      <c r="T1102" s="15">
        <f t="shared" si="71"/>
        <v>42414.110775462963</v>
      </c>
    </row>
    <row r="1103" spans="1:20" ht="56.25" x14ac:dyDescent="0.3">
      <c r="A1103" s="4">
        <v>1101</v>
      </c>
      <c r="B1103" s="5" t="s">
        <v>1101</v>
      </c>
      <c r="C1103" s="5" t="s">
        <v>5210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t="s">
        <v>8281</v>
      </c>
      <c r="O1103" t="s">
        <v>8337</v>
      </c>
      <c r="P1103" t="s">
        <v>8338</v>
      </c>
      <c r="Q1103" s="8">
        <f t="shared" si="68"/>
        <v>4.0999999999999999E-4</v>
      </c>
      <c r="R1103" s="20">
        <f t="shared" si="69"/>
        <v>6.833333333333333</v>
      </c>
      <c r="S1103" s="15">
        <f t="shared" si="70"/>
        <v>42538.77243055556</v>
      </c>
      <c r="T1103" s="15">
        <f t="shared" si="71"/>
        <v>42565.758333333331</v>
      </c>
    </row>
    <row r="1104" spans="1:20" ht="93.75" x14ac:dyDescent="0.3">
      <c r="A1104" s="4">
        <v>1102</v>
      </c>
      <c r="B1104" s="5" t="s">
        <v>1102</v>
      </c>
      <c r="C1104" s="5" t="s">
        <v>5211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t="s">
        <v>8281</v>
      </c>
      <c r="O1104" t="s">
        <v>8337</v>
      </c>
      <c r="P1104" t="s">
        <v>8338</v>
      </c>
      <c r="Q1104" s="8">
        <f t="shared" si="68"/>
        <v>5.3124999999999999E-2</v>
      </c>
      <c r="R1104" s="20">
        <f t="shared" si="69"/>
        <v>17.708333333333332</v>
      </c>
      <c r="S1104" s="15">
        <f t="shared" si="70"/>
        <v>41577.045428240745</v>
      </c>
      <c r="T1104" s="15">
        <f t="shared" si="71"/>
        <v>41617.249305555553</v>
      </c>
    </row>
    <row r="1105" spans="1:20" ht="75" x14ac:dyDescent="0.3">
      <c r="A1105" s="4">
        <v>1103</v>
      </c>
      <c r="B1105" s="5" t="s">
        <v>1103</v>
      </c>
      <c r="C1105" s="5" t="s">
        <v>5212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t="s">
        <v>8281</v>
      </c>
      <c r="O1105" t="s">
        <v>8337</v>
      </c>
      <c r="P1105" t="s">
        <v>8338</v>
      </c>
      <c r="Q1105" s="8">
        <f t="shared" si="68"/>
        <v>1.6199999999999999E-2</v>
      </c>
      <c r="R1105" s="20">
        <f t="shared" si="69"/>
        <v>16.2</v>
      </c>
      <c r="S1105" s="15">
        <f t="shared" si="70"/>
        <v>42479.22210648148</v>
      </c>
      <c r="T1105" s="15">
        <f t="shared" si="71"/>
        <v>42539.22210648148</v>
      </c>
    </row>
    <row r="1106" spans="1:20" ht="75" x14ac:dyDescent="0.3">
      <c r="A1106" s="4">
        <v>1104</v>
      </c>
      <c r="B1106" s="5" t="s">
        <v>1104</v>
      </c>
      <c r="C1106" s="5" t="s">
        <v>5213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t="s">
        <v>8281</v>
      </c>
      <c r="O1106" t="s">
        <v>8337</v>
      </c>
      <c r="P1106" t="s">
        <v>8338</v>
      </c>
      <c r="Q1106" s="8">
        <f t="shared" si="68"/>
        <v>4.9516666666666667E-2</v>
      </c>
      <c r="R1106" s="20">
        <f t="shared" si="69"/>
        <v>80.297297297297291</v>
      </c>
      <c r="S1106" s="15">
        <f t="shared" si="70"/>
        <v>41771.40996527778</v>
      </c>
      <c r="T1106" s="15">
        <f t="shared" si="71"/>
        <v>41801.40996527778</v>
      </c>
    </row>
    <row r="1107" spans="1:20" ht="93.75" x14ac:dyDescent="0.3">
      <c r="A1107" s="4">
        <v>1105</v>
      </c>
      <c r="B1107" s="5" t="s">
        <v>1105</v>
      </c>
      <c r="C1107" s="5" t="s">
        <v>5214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t="s">
        <v>8281</v>
      </c>
      <c r="O1107" t="s">
        <v>8337</v>
      </c>
      <c r="P1107" t="s">
        <v>8338</v>
      </c>
      <c r="Q1107" s="8">
        <f t="shared" si="68"/>
        <v>1.5900000000000001E-3</v>
      </c>
      <c r="R1107" s="20">
        <f t="shared" si="69"/>
        <v>71.55</v>
      </c>
      <c r="S1107" s="15">
        <f t="shared" si="70"/>
        <v>41692.135729166665</v>
      </c>
      <c r="T1107" s="15">
        <f t="shared" si="71"/>
        <v>41722.0940625</v>
      </c>
    </row>
    <row r="1108" spans="1:20" ht="75" x14ac:dyDescent="0.3">
      <c r="A1108" s="4">
        <v>1106</v>
      </c>
      <c r="B1108" s="5" t="s">
        <v>1106</v>
      </c>
      <c r="C1108" s="5" t="s">
        <v>5215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t="s">
        <v>8281</v>
      </c>
      <c r="O1108" t="s">
        <v>8337</v>
      </c>
      <c r="P1108" t="s">
        <v>8338</v>
      </c>
      <c r="Q1108" s="8">
        <f t="shared" si="68"/>
        <v>0.41249999999999998</v>
      </c>
      <c r="R1108" s="20">
        <f t="shared" si="69"/>
        <v>23.571428571428573</v>
      </c>
      <c r="S1108" s="15">
        <f t="shared" si="70"/>
        <v>40973.740451388891</v>
      </c>
      <c r="T1108" s="15">
        <f t="shared" si="71"/>
        <v>41003.698784722219</v>
      </c>
    </row>
    <row r="1109" spans="1:20" ht="93.75" x14ac:dyDescent="0.3">
      <c r="A1109" s="4">
        <v>1107</v>
      </c>
      <c r="B1109" s="5" t="s">
        <v>1107</v>
      </c>
      <c r="C1109" s="5" t="s">
        <v>5216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t="s">
        <v>8281</v>
      </c>
      <c r="O1109" t="s">
        <v>8337</v>
      </c>
      <c r="P1109" t="s">
        <v>8338</v>
      </c>
      <c r="Q1109" s="8">
        <f t="shared" si="68"/>
        <v>0</v>
      </c>
      <c r="R1109" s="20" t="e">
        <f t="shared" si="69"/>
        <v>#DIV/0!</v>
      </c>
      <c r="S1109" s="15">
        <f t="shared" si="70"/>
        <v>41813.861388888887</v>
      </c>
      <c r="T1109" s="15">
        <f t="shared" si="71"/>
        <v>41843.861388888887</v>
      </c>
    </row>
    <row r="1110" spans="1:20" ht="93.75" x14ac:dyDescent="0.3">
      <c r="A1110" s="4">
        <v>1108</v>
      </c>
      <c r="B1110" s="5" t="s">
        <v>1108</v>
      </c>
      <c r="C1110" s="5" t="s">
        <v>5217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t="s">
        <v>8281</v>
      </c>
      <c r="O1110" t="s">
        <v>8337</v>
      </c>
      <c r="P1110" t="s">
        <v>8338</v>
      </c>
      <c r="Q1110" s="8">
        <f t="shared" si="68"/>
        <v>2.93E-2</v>
      </c>
      <c r="R1110" s="20">
        <f t="shared" si="69"/>
        <v>34.88095238095238</v>
      </c>
      <c r="S1110" s="15">
        <f t="shared" si="70"/>
        <v>40952.636979166666</v>
      </c>
      <c r="T1110" s="15">
        <f t="shared" si="71"/>
        <v>41012.595312500001</v>
      </c>
    </row>
    <row r="1111" spans="1:20" ht="93.75" x14ac:dyDescent="0.3">
      <c r="A1111" s="4">
        <v>1109</v>
      </c>
      <c r="B1111" s="5" t="s">
        <v>1109</v>
      </c>
      <c r="C1111" s="5" t="s">
        <v>5218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t="s">
        <v>8281</v>
      </c>
      <c r="O1111" t="s">
        <v>8337</v>
      </c>
      <c r="P1111" t="s">
        <v>8338</v>
      </c>
      <c r="Q1111" s="8">
        <f t="shared" si="68"/>
        <v>4.4999999999999997E-3</v>
      </c>
      <c r="R1111" s="20">
        <f t="shared" si="69"/>
        <v>15</v>
      </c>
      <c r="S1111" s="15">
        <f t="shared" si="70"/>
        <v>42662.752199074079</v>
      </c>
      <c r="T1111" s="15">
        <f t="shared" si="71"/>
        <v>42692.793865740736</v>
      </c>
    </row>
    <row r="1112" spans="1:20" ht="75" x14ac:dyDescent="0.3">
      <c r="A1112" s="4">
        <v>1110</v>
      </c>
      <c r="B1112" s="5" t="s">
        <v>1110</v>
      </c>
      <c r="C1112" s="5" t="s">
        <v>5219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t="s">
        <v>8281</v>
      </c>
      <c r="O1112" t="s">
        <v>8337</v>
      </c>
      <c r="P1112" t="s">
        <v>8338</v>
      </c>
      <c r="Q1112" s="8">
        <f t="shared" si="68"/>
        <v>5.1000000000000004E-3</v>
      </c>
      <c r="R1112" s="20">
        <f t="shared" si="69"/>
        <v>23.181818181818183</v>
      </c>
      <c r="S1112" s="15">
        <f t="shared" si="70"/>
        <v>41220.933124999996</v>
      </c>
      <c r="T1112" s="15">
        <f t="shared" si="71"/>
        <v>41250.933124999996</v>
      </c>
    </row>
    <row r="1113" spans="1:20" ht="93.75" x14ac:dyDescent="0.3">
      <c r="A1113" s="4">
        <v>1111</v>
      </c>
      <c r="B1113" s="5" t="s">
        <v>1111</v>
      </c>
      <c r="C1113" s="5" t="s">
        <v>5220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t="s">
        <v>8281</v>
      </c>
      <c r="O1113" t="s">
        <v>8337</v>
      </c>
      <c r="P1113" t="s">
        <v>8338</v>
      </c>
      <c r="Q1113" s="8">
        <f t="shared" si="68"/>
        <v>4.0000000000000002E-4</v>
      </c>
      <c r="R1113" s="20">
        <f t="shared" si="69"/>
        <v>1</v>
      </c>
      <c r="S1113" s="15">
        <f t="shared" si="70"/>
        <v>42347.203587962969</v>
      </c>
      <c r="T1113" s="15">
        <f t="shared" si="71"/>
        <v>42377.203587962969</v>
      </c>
    </row>
    <row r="1114" spans="1:20" ht="75" x14ac:dyDescent="0.3">
      <c r="A1114" s="4">
        <v>1112</v>
      </c>
      <c r="B1114" s="5" t="s">
        <v>1112</v>
      </c>
      <c r="C1114" s="5" t="s">
        <v>5221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t="s">
        <v>8281</v>
      </c>
      <c r="O1114" t="s">
        <v>8337</v>
      </c>
      <c r="P1114" t="s">
        <v>8338</v>
      </c>
      <c r="Q1114" s="8">
        <f t="shared" si="68"/>
        <v>0.35537409090909089</v>
      </c>
      <c r="R1114" s="20">
        <f t="shared" si="69"/>
        <v>100.23371794871794</v>
      </c>
      <c r="S1114" s="15">
        <f t="shared" si="70"/>
        <v>41963.759386574078</v>
      </c>
      <c r="T1114" s="15">
        <f t="shared" si="71"/>
        <v>42023.354166666672</v>
      </c>
    </row>
    <row r="1115" spans="1:20" ht="93.75" x14ac:dyDescent="0.3">
      <c r="A1115" s="4">
        <v>1113</v>
      </c>
      <c r="B1115" s="5" t="s">
        <v>1113</v>
      </c>
      <c r="C1115" s="5" t="s">
        <v>5222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t="s">
        <v>8281</v>
      </c>
      <c r="O1115" t="s">
        <v>8337</v>
      </c>
      <c r="P1115" t="s">
        <v>8338</v>
      </c>
      <c r="Q1115" s="8">
        <f t="shared" si="68"/>
        <v>5.0000000000000001E-3</v>
      </c>
      <c r="R1115" s="20">
        <f t="shared" si="69"/>
        <v>5</v>
      </c>
      <c r="S1115" s="15">
        <f t="shared" si="70"/>
        <v>41835.977083333331</v>
      </c>
      <c r="T1115" s="15">
        <f t="shared" si="71"/>
        <v>41865.977083333331</v>
      </c>
    </row>
    <row r="1116" spans="1:20" ht="93.75" x14ac:dyDescent="0.3">
      <c r="A1116" s="4">
        <v>1114</v>
      </c>
      <c r="B1116" s="5" t="s">
        <v>1114</v>
      </c>
      <c r="C1116" s="5" t="s">
        <v>5223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t="s">
        <v>8281</v>
      </c>
      <c r="O1116" t="s">
        <v>8337</v>
      </c>
      <c r="P1116" t="s">
        <v>8338</v>
      </c>
      <c r="Q1116" s="8">
        <f t="shared" si="68"/>
        <v>1.6666666666666668E-3</v>
      </c>
      <c r="R1116" s="20">
        <f t="shared" si="69"/>
        <v>3.3333333333333335</v>
      </c>
      <c r="S1116" s="15">
        <f t="shared" si="70"/>
        <v>41526.345914351856</v>
      </c>
      <c r="T1116" s="15">
        <f t="shared" si="71"/>
        <v>41556.345914351856</v>
      </c>
    </row>
    <row r="1117" spans="1:20" ht="93.75" x14ac:dyDescent="0.3">
      <c r="A1117" s="4">
        <v>1115</v>
      </c>
      <c r="B1117" s="5" t="s">
        <v>1115</v>
      </c>
      <c r="C1117" s="5" t="s">
        <v>5224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t="s">
        <v>8281</v>
      </c>
      <c r="O1117" t="s">
        <v>8337</v>
      </c>
      <c r="P1117" t="s">
        <v>8338</v>
      </c>
      <c r="Q1117" s="8">
        <f t="shared" si="68"/>
        <v>1.325E-3</v>
      </c>
      <c r="R1117" s="20">
        <f t="shared" si="69"/>
        <v>13.25</v>
      </c>
      <c r="S1117" s="15">
        <f t="shared" si="70"/>
        <v>42429.695543981477</v>
      </c>
      <c r="T1117" s="15">
        <f t="shared" si="71"/>
        <v>42459.653877314813</v>
      </c>
    </row>
    <row r="1118" spans="1:20" ht="75" x14ac:dyDescent="0.3">
      <c r="A1118" s="4">
        <v>1116</v>
      </c>
      <c r="B1118" s="5" t="s">
        <v>1116</v>
      </c>
      <c r="C1118" s="5" t="s">
        <v>5225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t="s">
        <v>8281</v>
      </c>
      <c r="O1118" t="s">
        <v>8337</v>
      </c>
      <c r="P1118" t="s">
        <v>8338</v>
      </c>
      <c r="Q1118" s="8">
        <f t="shared" si="68"/>
        <v>3.5704000000000004E-4</v>
      </c>
      <c r="R1118" s="20">
        <f t="shared" si="69"/>
        <v>17.852</v>
      </c>
      <c r="S1118" s="15">
        <f t="shared" si="70"/>
        <v>41009.847314814811</v>
      </c>
      <c r="T1118" s="15">
        <f t="shared" si="71"/>
        <v>41069.847314814811</v>
      </c>
    </row>
    <row r="1119" spans="1:20" ht="75" x14ac:dyDescent="0.3">
      <c r="A1119" s="4">
        <v>1117</v>
      </c>
      <c r="B1119" s="5" t="s">
        <v>1117</v>
      </c>
      <c r="C1119" s="5" t="s">
        <v>5226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t="s">
        <v>8281</v>
      </c>
      <c r="O1119" t="s">
        <v>8337</v>
      </c>
      <c r="P1119" t="s">
        <v>8338</v>
      </c>
      <c r="Q1119" s="8">
        <f t="shared" si="68"/>
        <v>8.3000000000000004E-2</v>
      </c>
      <c r="R1119" s="20">
        <f t="shared" si="69"/>
        <v>10.375</v>
      </c>
      <c r="S1119" s="15">
        <f t="shared" si="70"/>
        <v>42333.598530092597</v>
      </c>
      <c r="T1119" s="15">
        <f t="shared" si="71"/>
        <v>42363.598530092597</v>
      </c>
    </row>
    <row r="1120" spans="1:20" ht="93.75" x14ac:dyDescent="0.3">
      <c r="A1120" s="4">
        <v>1118</v>
      </c>
      <c r="B1120" s="5" t="s">
        <v>1118</v>
      </c>
      <c r="C1120" s="5" t="s">
        <v>5227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t="s">
        <v>8281</v>
      </c>
      <c r="O1120" t="s">
        <v>8337</v>
      </c>
      <c r="P1120" t="s">
        <v>8338</v>
      </c>
      <c r="Q1120" s="8">
        <f t="shared" si="68"/>
        <v>2.4222222222222221E-2</v>
      </c>
      <c r="R1120" s="20">
        <f t="shared" si="69"/>
        <v>36.333333333333336</v>
      </c>
      <c r="S1120" s="15">
        <f t="shared" si="70"/>
        <v>41704.16642361111</v>
      </c>
      <c r="T1120" s="15">
        <f t="shared" si="71"/>
        <v>41734.124756944446</v>
      </c>
    </row>
    <row r="1121" spans="1:20" ht="93.75" x14ac:dyDescent="0.3">
      <c r="A1121" s="4">
        <v>1119</v>
      </c>
      <c r="B1121" s="5" t="s">
        <v>1119</v>
      </c>
      <c r="C1121" s="5" t="s">
        <v>5228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t="s">
        <v>8281</v>
      </c>
      <c r="O1121" t="s">
        <v>8337</v>
      </c>
      <c r="P1121" t="s">
        <v>8338</v>
      </c>
      <c r="Q1121" s="8">
        <f t="shared" si="68"/>
        <v>2.3809523809523812E-3</v>
      </c>
      <c r="R1121" s="20">
        <f t="shared" si="69"/>
        <v>5</v>
      </c>
      <c r="S1121" s="15">
        <f t="shared" si="70"/>
        <v>41722.792407407411</v>
      </c>
      <c r="T1121" s="15">
        <f t="shared" si="71"/>
        <v>41735.792407407411</v>
      </c>
    </row>
    <row r="1122" spans="1:20" ht="75" x14ac:dyDescent="0.3">
      <c r="A1122" s="4">
        <v>1120</v>
      </c>
      <c r="B1122" s="5" t="s">
        <v>1120</v>
      </c>
      <c r="C1122" s="5" t="s">
        <v>5229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t="s">
        <v>8281</v>
      </c>
      <c r="O1122" t="s">
        <v>8337</v>
      </c>
      <c r="P1122" t="s">
        <v>8338</v>
      </c>
      <c r="Q1122" s="8">
        <f t="shared" si="68"/>
        <v>0</v>
      </c>
      <c r="R1122" s="20" t="e">
        <f t="shared" si="69"/>
        <v>#DIV/0!</v>
      </c>
      <c r="S1122" s="15">
        <f t="shared" si="70"/>
        <v>40799.872685185182</v>
      </c>
      <c r="T1122" s="15">
        <f t="shared" si="71"/>
        <v>40844.872685185182</v>
      </c>
    </row>
    <row r="1123" spans="1:20" ht="75" x14ac:dyDescent="0.3">
      <c r="A1123" s="4">
        <v>1121</v>
      </c>
      <c r="B1123" s="5" t="s">
        <v>1121</v>
      </c>
      <c r="C1123" s="5" t="s">
        <v>5230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t="s">
        <v>8281</v>
      </c>
      <c r="O1123" t="s">
        <v>8337</v>
      </c>
      <c r="P1123" t="s">
        <v>8338</v>
      </c>
      <c r="Q1123" s="8">
        <f t="shared" si="68"/>
        <v>1.16E-4</v>
      </c>
      <c r="R1123" s="20">
        <f t="shared" si="69"/>
        <v>5.8</v>
      </c>
      <c r="S1123" s="15">
        <f t="shared" si="70"/>
        <v>42412.934212962966</v>
      </c>
      <c r="T1123" s="15">
        <f t="shared" si="71"/>
        <v>42442.892546296294</v>
      </c>
    </row>
    <row r="1124" spans="1:20" ht="93.75" x14ac:dyDescent="0.3">
      <c r="A1124" s="4">
        <v>1122</v>
      </c>
      <c r="B1124" s="5" t="s">
        <v>1122</v>
      </c>
      <c r="C1124" s="5" t="s">
        <v>5231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t="s">
        <v>8281</v>
      </c>
      <c r="O1124" t="s">
        <v>8337</v>
      </c>
      <c r="P1124" t="s">
        <v>8338</v>
      </c>
      <c r="Q1124" s="8">
        <f t="shared" si="68"/>
        <v>0</v>
      </c>
      <c r="R1124" s="20" t="e">
        <f t="shared" si="69"/>
        <v>#DIV/0!</v>
      </c>
      <c r="S1124" s="15">
        <f t="shared" si="70"/>
        <v>41410.703993055555</v>
      </c>
      <c r="T1124" s="15">
        <f t="shared" si="71"/>
        <v>41424.703993055555</v>
      </c>
    </row>
    <row r="1125" spans="1:20" ht="93.75" x14ac:dyDescent="0.3">
      <c r="A1125" s="4">
        <v>1123</v>
      </c>
      <c r="B1125" s="5" t="s">
        <v>1123</v>
      </c>
      <c r="C1125" s="5" t="s">
        <v>5232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t="s">
        <v>8281</v>
      </c>
      <c r="O1125" t="s">
        <v>8337</v>
      </c>
      <c r="P1125" t="s">
        <v>8338</v>
      </c>
      <c r="Q1125" s="8">
        <f t="shared" si="68"/>
        <v>2.2000000000000001E-3</v>
      </c>
      <c r="R1125" s="20">
        <f t="shared" si="69"/>
        <v>3.6666666666666665</v>
      </c>
      <c r="S1125" s="15">
        <f t="shared" si="70"/>
        <v>41718.5237037037</v>
      </c>
      <c r="T1125" s="15">
        <f t="shared" si="71"/>
        <v>41748.5237037037</v>
      </c>
    </row>
    <row r="1126" spans="1:20" ht="75" x14ac:dyDescent="0.3">
      <c r="A1126" s="4">
        <v>1124</v>
      </c>
      <c r="B1126" s="5" t="s">
        <v>1124</v>
      </c>
      <c r="C1126" s="5" t="s">
        <v>5233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t="s">
        <v>8282</v>
      </c>
      <c r="O1126" t="s">
        <v>8337</v>
      </c>
      <c r="P1126" t="s">
        <v>8339</v>
      </c>
      <c r="Q1126" s="8">
        <f t="shared" si="68"/>
        <v>4.7222222222222223E-3</v>
      </c>
      <c r="R1126" s="20">
        <f t="shared" si="69"/>
        <v>60.714285714285715</v>
      </c>
      <c r="S1126" s="15">
        <f t="shared" si="70"/>
        <v>42094.667256944449</v>
      </c>
      <c r="T1126" s="15">
        <f t="shared" si="71"/>
        <v>42124.667256944449</v>
      </c>
    </row>
    <row r="1127" spans="1:20" ht="75" x14ac:dyDescent="0.3">
      <c r="A1127" s="4">
        <v>1125</v>
      </c>
      <c r="B1127" s="5" t="s">
        <v>1125</v>
      </c>
      <c r="C1127" s="5" t="s">
        <v>5234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t="s">
        <v>8282</v>
      </c>
      <c r="O1127" t="s">
        <v>8337</v>
      </c>
      <c r="P1127" t="s">
        <v>8339</v>
      </c>
      <c r="Q1127" s="8">
        <f t="shared" si="68"/>
        <v>0</v>
      </c>
      <c r="R1127" s="20" t="e">
        <f t="shared" si="69"/>
        <v>#DIV/0!</v>
      </c>
      <c r="S1127" s="15">
        <f t="shared" si="70"/>
        <v>42212.624189814815</v>
      </c>
      <c r="T1127" s="15">
        <f t="shared" si="71"/>
        <v>42272.624189814815</v>
      </c>
    </row>
    <row r="1128" spans="1:20" ht="56.25" x14ac:dyDescent="0.3">
      <c r="A1128" s="4">
        <v>1126</v>
      </c>
      <c r="B1128" s="5" t="s">
        <v>1126</v>
      </c>
      <c r="C1128" s="5" t="s">
        <v>5235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t="s">
        <v>8282</v>
      </c>
      <c r="O1128" t="s">
        <v>8337</v>
      </c>
      <c r="P1128" t="s">
        <v>8339</v>
      </c>
      <c r="Q1128" s="8">
        <f t="shared" si="68"/>
        <v>5.0000000000000001E-3</v>
      </c>
      <c r="R1128" s="20">
        <f t="shared" si="69"/>
        <v>5</v>
      </c>
      <c r="S1128" s="15">
        <f t="shared" si="70"/>
        <v>42535.327476851846</v>
      </c>
      <c r="T1128" s="15">
        <f t="shared" si="71"/>
        <v>42565.327476851846</v>
      </c>
    </row>
    <row r="1129" spans="1:20" ht="93.75" x14ac:dyDescent="0.3">
      <c r="A1129" s="4">
        <v>1127</v>
      </c>
      <c r="B1129" s="5" t="s">
        <v>1127</v>
      </c>
      <c r="C1129" s="5" t="s">
        <v>5236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t="s">
        <v>8282</v>
      </c>
      <c r="O1129" t="s">
        <v>8337</v>
      </c>
      <c r="P1129" t="s">
        <v>8339</v>
      </c>
      <c r="Q1129" s="8">
        <f t="shared" si="68"/>
        <v>1.6714285714285713E-2</v>
      </c>
      <c r="R1129" s="20">
        <f t="shared" si="69"/>
        <v>25.434782608695652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 s="4">
        <v>1128</v>
      </c>
      <c r="B1130" s="5" t="s">
        <v>1128</v>
      </c>
      <c r="C1130" s="5" t="s">
        <v>5237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t="s">
        <v>8282</v>
      </c>
      <c r="O1130" t="s">
        <v>8337</v>
      </c>
      <c r="P1130" t="s">
        <v>8339</v>
      </c>
      <c r="Q1130" s="8">
        <f t="shared" si="68"/>
        <v>1E-3</v>
      </c>
      <c r="R1130" s="20">
        <f t="shared" si="69"/>
        <v>1</v>
      </c>
      <c r="S1130" s="15">
        <f t="shared" si="70"/>
        <v>41828.649502314816</v>
      </c>
      <c r="T1130" s="15">
        <f t="shared" si="71"/>
        <v>41858.649502314816</v>
      </c>
    </row>
    <row r="1131" spans="1:20" ht="75" x14ac:dyDescent="0.3">
      <c r="A1131" s="4">
        <v>1129</v>
      </c>
      <c r="B1131" s="5" t="s">
        <v>1129</v>
      </c>
      <c r="C1131" s="5" t="s">
        <v>5238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t="s">
        <v>8282</v>
      </c>
      <c r="O1131" t="s">
        <v>8337</v>
      </c>
      <c r="P1131" t="s">
        <v>8339</v>
      </c>
      <c r="Q1131" s="8">
        <f t="shared" si="68"/>
        <v>1.0499999999999999E-3</v>
      </c>
      <c r="R1131" s="20">
        <f t="shared" si="69"/>
        <v>10.5</v>
      </c>
      <c r="S1131" s="15">
        <f t="shared" si="70"/>
        <v>42496.264965277776</v>
      </c>
      <c r="T1131" s="15">
        <f t="shared" si="71"/>
        <v>42526.264965277776</v>
      </c>
    </row>
    <row r="1132" spans="1:20" ht="75" x14ac:dyDescent="0.3">
      <c r="A1132" s="4">
        <v>1130</v>
      </c>
      <c r="B1132" s="5" t="s">
        <v>1130</v>
      </c>
      <c r="C1132" s="5" t="s">
        <v>5239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t="s">
        <v>8282</v>
      </c>
      <c r="O1132" t="s">
        <v>8337</v>
      </c>
      <c r="P1132" t="s">
        <v>8339</v>
      </c>
      <c r="Q1132" s="8">
        <f t="shared" si="68"/>
        <v>2.2000000000000001E-3</v>
      </c>
      <c r="R1132" s="20">
        <f t="shared" si="69"/>
        <v>3.6666666666666665</v>
      </c>
      <c r="S1132" s="15">
        <f t="shared" si="70"/>
        <v>41908.996527777781</v>
      </c>
      <c r="T1132" s="15">
        <f t="shared" si="71"/>
        <v>41969.038194444445</v>
      </c>
    </row>
    <row r="1133" spans="1:20" ht="93.75" x14ac:dyDescent="0.3">
      <c r="A1133" s="4">
        <v>1131</v>
      </c>
      <c r="B1133" s="5" t="s">
        <v>1131</v>
      </c>
      <c r="C1133" s="5" t="s">
        <v>5240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t="s">
        <v>8282</v>
      </c>
      <c r="O1133" t="s">
        <v>8337</v>
      </c>
      <c r="P1133" t="s">
        <v>8339</v>
      </c>
      <c r="Q1133" s="8">
        <f t="shared" si="68"/>
        <v>0</v>
      </c>
      <c r="R1133" s="20" t="e">
        <f t="shared" si="69"/>
        <v>#DIV/0!</v>
      </c>
      <c r="S1133" s="15">
        <f t="shared" si="70"/>
        <v>42332.908194444448</v>
      </c>
      <c r="T1133" s="15">
        <f t="shared" si="71"/>
        <v>42362.908194444448</v>
      </c>
    </row>
    <row r="1134" spans="1:20" ht="75" x14ac:dyDescent="0.3">
      <c r="A1134" s="4">
        <v>1132</v>
      </c>
      <c r="B1134" s="5" t="s">
        <v>1132</v>
      </c>
      <c r="C1134" s="5" t="s">
        <v>5241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t="s">
        <v>8282</v>
      </c>
      <c r="O1134" t="s">
        <v>8337</v>
      </c>
      <c r="P1134" t="s">
        <v>8339</v>
      </c>
      <c r="Q1134" s="8">
        <f t="shared" si="68"/>
        <v>0.14380000000000001</v>
      </c>
      <c r="R1134" s="20">
        <f t="shared" si="69"/>
        <v>110.61538461538461</v>
      </c>
      <c r="S1134" s="15">
        <f t="shared" si="70"/>
        <v>42706.115405092598</v>
      </c>
      <c r="T1134" s="15">
        <f t="shared" si="71"/>
        <v>42736.115405092598</v>
      </c>
    </row>
    <row r="1135" spans="1:20" ht="75" x14ac:dyDescent="0.3">
      <c r="A1135" s="4">
        <v>1133</v>
      </c>
      <c r="B1135" s="5" t="s">
        <v>1133</v>
      </c>
      <c r="C1135" s="5" t="s">
        <v>5242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t="s">
        <v>8282</v>
      </c>
      <c r="O1135" t="s">
        <v>8337</v>
      </c>
      <c r="P1135" t="s">
        <v>8339</v>
      </c>
      <c r="Q1135" s="8">
        <f t="shared" si="68"/>
        <v>6.6666666666666671E-3</v>
      </c>
      <c r="R1135" s="20">
        <f t="shared" si="69"/>
        <v>20</v>
      </c>
      <c r="S1135" s="15">
        <f t="shared" si="70"/>
        <v>41821.407187500001</v>
      </c>
      <c r="T1135" s="15">
        <f t="shared" si="71"/>
        <v>41851.407187500001</v>
      </c>
    </row>
    <row r="1136" spans="1:20" ht="75" x14ac:dyDescent="0.3">
      <c r="A1136" s="4">
        <v>1134</v>
      </c>
      <c r="B1136" s="5" t="s">
        <v>1134</v>
      </c>
      <c r="C1136" s="5" t="s">
        <v>5243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t="s">
        <v>8282</v>
      </c>
      <c r="O1136" t="s">
        <v>8337</v>
      </c>
      <c r="P1136" t="s">
        <v>8339</v>
      </c>
      <c r="Q1136" s="8">
        <f t="shared" si="68"/>
        <v>4.0000000000000003E-5</v>
      </c>
      <c r="R1136" s="20">
        <f t="shared" si="69"/>
        <v>1</v>
      </c>
      <c r="S1136" s="15">
        <f t="shared" si="70"/>
        <v>41958.285046296296</v>
      </c>
      <c r="T1136" s="15">
        <f t="shared" si="71"/>
        <v>41972.189583333333</v>
      </c>
    </row>
    <row r="1137" spans="1:20" ht="75" x14ac:dyDescent="0.3">
      <c r="A1137" s="4">
        <v>1135</v>
      </c>
      <c r="B1137" s="5" t="s">
        <v>1135</v>
      </c>
      <c r="C1137" s="5" t="s">
        <v>5244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t="s">
        <v>8282</v>
      </c>
      <c r="O1137" t="s">
        <v>8337</v>
      </c>
      <c r="P1137" t="s">
        <v>8339</v>
      </c>
      <c r="Q1137" s="8">
        <f t="shared" si="68"/>
        <v>0.05</v>
      </c>
      <c r="R1137" s="20">
        <f t="shared" si="69"/>
        <v>50</v>
      </c>
      <c r="S1137" s="15">
        <f t="shared" si="70"/>
        <v>42558.989513888882</v>
      </c>
      <c r="T1137" s="15">
        <f t="shared" si="71"/>
        <v>42588.989513888882</v>
      </c>
    </row>
    <row r="1138" spans="1:20" ht="75" x14ac:dyDescent="0.3">
      <c r="A1138" s="4">
        <v>1136</v>
      </c>
      <c r="B1138" s="5" t="s">
        <v>1136</v>
      </c>
      <c r="C1138" s="5" t="s">
        <v>5245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t="s">
        <v>8282</v>
      </c>
      <c r="O1138" t="s">
        <v>8337</v>
      </c>
      <c r="P1138" t="s">
        <v>8339</v>
      </c>
      <c r="Q1138" s="8">
        <f t="shared" si="68"/>
        <v>6.4439140811455853E-2</v>
      </c>
      <c r="R1138" s="20">
        <f t="shared" si="69"/>
        <v>45</v>
      </c>
      <c r="S1138" s="15">
        <f t="shared" si="70"/>
        <v>42327.671631944439</v>
      </c>
      <c r="T1138" s="15">
        <f t="shared" si="71"/>
        <v>42357.671631944439</v>
      </c>
    </row>
    <row r="1139" spans="1:20" ht="93.75" x14ac:dyDescent="0.3">
      <c r="A1139" s="4">
        <v>1137</v>
      </c>
      <c r="B1139" s="5" t="s">
        <v>1137</v>
      </c>
      <c r="C1139" s="5" t="s">
        <v>5246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t="s">
        <v>8282</v>
      </c>
      <c r="O1139" t="s">
        <v>8337</v>
      </c>
      <c r="P1139" t="s">
        <v>8339</v>
      </c>
      <c r="Q1139" s="8">
        <f t="shared" si="68"/>
        <v>0.39500000000000002</v>
      </c>
      <c r="R1139" s="20">
        <f t="shared" si="69"/>
        <v>253.2051282051282</v>
      </c>
      <c r="S1139" s="15">
        <f t="shared" si="70"/>
        <v>42453.819687499999</v>
      </c>
      <c r="T1139" s="15">
        <f t="shared" si="71"/>
        <v>42483.819687499999</v>
      </c>
    </row>
    <row r="1140" spans="1:20" ht="93.75" x14ac:dyDescent="0.3">
      <c r="A1140" s="4">
        <v>1138</v>
      </c>
      <c r="B1140" s="5" t="s">
        <v>1138</v>
      </c>
      <c r="C1140" s="5" t="s">
        <v>5247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t="s">
        <v>8282</v>
      </c>
      <c r="O1140" t="s">
        <v>8337</v>
      </c>
      <c r="P1140" t="s">
        <v>8339</v>
      </c>
      <c r="Q1140" s="8">
        <f t="shared" si="68"/>
        <v>3.5714285714285713E-3</v>
      </c>
      <c r="R1140" s="20">
        <f t="shared" si="69"/>
        <v>31.25</v>
      </c>
      <c r="S1140" s="15">
        <f t="shared" si="70"/>
        <v>42736.9066087963</v>
      </c>
      <c r="T1140" s="15">
        <f t="shared" si="71"/>
        <v>42756.9066087963</v>
      </c>
    </row>
    <row r="1141" spans="1:20" ht="75" x14ac:dyDescent="0.3">
      <c r="A1141" s="4">
        <v>1139</v>
      </c>
      <c r="B1141" s="5" t="s">
        <v>1139</v>
      </c>
      <c r="C1141" s="5" t="s">
        <v>5248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t="s">
        <v>8282</v>
      </c>
      <c r="O1141" t="s">
        <v>8337</v>
      </c>
      <c r="P1141" t="s">
        <v>8339</v>
      </c>
      <c r="Q1141" s="8">
        <f t="shared" si="68"/>
        <v>6.2500000000000001E-4</v>
      </c>
      <c r="R1141" s="20">
        <f t="shared" si="69"/>
        <v>5</v>
      </c>
      <c r="S1141" s="15">
        <f t="shared" si="70"/>
        <v>41975.347523148142</v>
      </c>
      <c r="T1141" s="15">
        <f t="shared" si="71"/>
        <v>42005.347523148142</v>
      </c>
    </row>
    <row r="1142" spans="1:20" ht="75" x14ac:dyDescent="0.3">
      <c r="A1142" s="4">
        <v>1140</v>
      </c>
      <c r="B1142" s="5" t="s">
        <v>1140</v>
      </c>
      <c r="C1142" s="5" t="s">
        <v>5249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t="s">
        <v>8282</v>
      </c>
      <c r="O1142" t="s">
        <v>8337</v>
      </c>
      <c r="P1142" t="s">
        <v>8339</v>
      </c>
      <c r="Q1142" s="8">
        <f t="shared" si="68"/>
        <v>0</v>
      </c>
      <c r="R1142" s="20" t="e">
        <f t="shared" si="69"/>
        <v>#DIV/0!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 s="4">
        <v>1141</v>
      </c>
      <c r="B1143" s="5" t="s">
        <v>1141</v>
      </c>
      <c r="C1143" s="5" t="s">
        <v>5250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t="s">
        <v>8282</v>
      </c>
      <c r="O1143" t="s">
        <v>8337</v>
      </c>
      <c r="P1143" t="s">
        <v>8339</v>
      </c>
      <c r="Q1143" s="8">
        <f t="shared" si="68"/>
        <v>0</v>
      </c>
      <c r="R1143" s="20" t="e">
        <f t="shared" si="69"/>
        <v>#DIV/0!</v>
      </c>
      <c r="S1143" s="15">
        <f t="shared" si="70"/>
        <v>42164.699652777781</v>
      </c>
      <c r="T1143" s="15">
        <f t="shared" si="71"/>
        <v>42194.699652777781</v>
      </c>
    </row>
    <row r="1144" spans="1:20" ht="93.75" x14ac:dyDescent="0.3">
      <c r="A1144" s="4">
        <v>1142</v>
      </c>
      <c r="B1144" s="5" t="s">
        <v>1142</v>
      </c>
      <c r="C1144" s="5" t="s">
        <v>5251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t="s">
        <v>8282</v>
      </c>
      <c r="O1144" t="s">
        <v>8337</v>
      </c>
      <c r="P1144" t="s">
        <v>8339</v>
      </c>
      <c r="Q1144" s="8">
        <f t="shared" si="68"/>
        <v>0</v>
      </c>
      <c r="R1144" s="20" t="e">
        <f t="shared" si="69"/>
        <v>#DIV/0!</v>
      </c>
      <c r="S1144" s="15">
        <f t="shared" si="70"/>
        <v>42022.006099537044</v>
      </c>
      <c r="T1144" s="15">
        <f t="shared" si="71"/>
        <v>42052.006099537044</v>
      </c>
    </row>
    <row r="1145" spans="1:20" ht="75" x14ac:dyDescent="0.3">
      <c r="A1145" s="4">
        <v>1143</v>
      </c>
      <c r="B1145" s="5" t="s">
        <v>1143</v>
      </c>
      <c r="C1145" s="5" t="s">
        <v>5252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t="s">
        <v>8282</v>
      </c>
      <c r="O1145" t="s">
        <v>8337</v>
      </c>
      <c r="P1145" t="s">
        <v>8339</v>
      </c>
      <c r="Q1145" s="8">
        <f t="shared" si="68"/>
        <v>4.1333333333333335E-3</v>
      </c>
      <c r="R1145" s="20">
        <f t="shared" si="69"/>
        <v>23.25</v>
      </c>
      <c r="S1145" s="15">
        <f t="shared" si="70"/>
        <v>42325.19358796296</v>
      </c>
      <c r="T1145" s="15">
        <f t="shared" si="71"/>
        <v>42355.19358796296</v>
      </c>
    </row>
    <row r="1146" spans="1:20" ht="75" x14ac:dyDescent="0.3">
      <c r="A1146" s="4">
        <v>1144</v>
      </c>
      <c r="B1146" s="5" t="s">
        <v>1144</v>
      </c>
      <c r="C1146" s="5" t="s">
        <v>5253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t="s">
        <v>8283</v>
      </c>
      <c r="O1146" t="s">
        <v>8340</v>
      </c>
      <c r="P1146" t="s">
        <v>8341</v>
      </c>
      <c r="Q1146" s="8">
        <f t="shared" si="68"/>
        <v>0</v>
      </c>
      <c r="R1146" s="20" t="e">
        <f t="shared" si="69"/>
        <v>#DIV/0!</v>
      </c>
      <c r="S1146" s="15">
        <f t="shared" si="70"/>
        <v>42093.181944444441</v>
      </c>
      <c r="T1146" s="15">
        <f t="shared" si="71"/>
        <v>42123.181944444441</v>
      </c>
    </row>
    <row r="1147" spans="1:20" ht="75" x14ac:dyDescent="0.3">
      <c r="A1147" s="4">
        <v>1145</v>
      </c>
      <c r="B1147" s="5" t="s">
        <v>1145</v>
      </c>
      <c r="C1147" s="5" t="s">
        <v>5254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t="s">
        <v>8283</v>
      </c>
      <c r="O1147" t="s">
        <v>8340</v>
      </c>
      <c r="P1147" t="s">
        <v>8341</v>
      </c>
      <c r="Q1147" s="8">
        <f t="shared" si="68"/>
        <v>1.25E-3</v>
      </c>
      <c r="R1147" s="20">
        <f t="shared" si="69"/>
        <v>100</v>
      </c>
      <c r="S1147" s="15">
        <f t="shared" si="70"/>
        <v>41854.747592592597</v>
      </c>
      <c r="T1147" s="15">
        <f t="shared" si="71"/>
        <v>41914.747592592597</v>
      </c>
    </row>
    <row r="1148" spans="1:20" ht="56.25" x14ac:dyDescent="0.3">
      <c r="A1148" s="4">
        <v>1146</v>
      </c>
      <c r="B1148" s="5" t="s">
        <v>1146</v>
      </c>
      <c r="C1148" s="5" t="s">
        <v>5255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t="s">
        <v>8283</v>
      </c>
      <c r="O1148" t="s">
        <v>8340</v>
      </c>
      <c r="P1148" t="s">
        <v>8341</v>
      </c>
      <c r="Q1148" s="8">
        <f t="shared" si="68"/>
        <v>8.8333333333333333E-2</v>
      </c>
      <c r="R1148" s="20">
        <f t="shared" si="69"/>
        <v>44.166666666666664</v>
      </c>
      <c r="S1148" s="15">
        <f t="shared" si="70"/>
        <v>41723.9533912037</v>
      </c>
      <c r="T1148" s="15">
        <f t="shared" si="71"/>
        <v>41761.9533912037</v>
      </c>
    </row>
    <row r="1149" spans="1:20" ht="93.75" x14ac:dyDescent="0.3">
      <c r="A1149" s="4">
        <v>1147</v>
      </c>
      <c r="B1149" s="5" t="s">
        <v>1147</v>
      </c>
      <c r="C1149" s="5" t="s">
        <v>5256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t="s">
        <v>8283</v>
      </c>
      <c r="O1149" t="s">
        <v>8340</v>
      </c>
      <c r="P1149" t="s">
        <v>8341</v>
      </c>
      <c r="Q1149" s="8">
        <f t="shared" si="68"/>
        <v>0</v>
      </c>
      <c r="R1149" s="20" t="e">
        <f t="shared" si="69"/>
        <v>#DIV/0!</v>
      </c>
      <c r="S1149" s="15">
        <f t="shared" si="70"/>
        <v>41871.972025462965</v>
      </c>
      <c r="T1149" s="15">
        <f t="shared" si="71"/>
        <v>41931.972025462965</v>
      </c>
    </row>
    <row r="1150" spans="1:20" ht="56.25" x14ac:dyDescent="0.3">
      <c r="A1150" s="4">
        <v>1148</v>
      </c>
      <c r="B1150" s="5" t="s">
        <v>1148</v>
      </c>
      <c r="C1150" s="5" t="s">
        <v>5257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t="s">
        <v>8283</v>
      </c>
      <c r="O1150" t="s">
        <v>8340</v>
      </c>
      <c r="P1150" t="s">
        <v>8341</v>
      </c>
      <c r="Q1150" s="8">
        <f t="shared" si="68"/>
        <v>4.8666666666666667E-3</v>
      </c>
      <c r="R1150" s="20">
        <f t="shared" si="69"/>
        <v>24.333333333333332</v>
      </c>
      <c r="S1150" s="15">
        <f t="shared" si="70"/>
        <v>42675.171076388884</v>
      </c>
      <c r="T1150" s="15">
        <f t="shared" si="71"/>
        <v>42705.212743055556</v>
      </c>
    </row>
    <row r="1151" spans="1:20" ht="37.5" x14ac:dyDescent="0.3">
      <c r="A1151" s="4">
        <v>1149</v>
      </c>
      <c r="B1151" s="5" t="s">
        <v>1149</v>
      </c>
      <c r="C1151" s="5" t="s">
        <v>5258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t="s">
        <v>8283</v>
      </c>
      <c r="O1151" t="s">
        <v>8340</v>
      </c>
      <c r="P1151" t="s">
        <v>8341</v>
      </c>
      <c r="Q1151" s="8">
        <f t="shared" si="68"/>
        <v>1.5E-3</v>
      </c>
      <c r="R1151" s="20">
        <f t="shared" si="69"/>
        <v>37.5</v>
      </c>
      <c r="S1151" s="15">
        <f t="shared" si="70"/>
        <v>42507.71025462963</v>
      </c>
      <c r="T1151" s="15">
        <f t="shared" si="71"/>
        <v>42537.71025462963</v>
      </c>
    </row>
    <row r="1152" spans="1:20" ht="56.25" x14ac:dyDescent="0.3">
      <c r="A1152" s="4">
        <v>1150</v>
      </c>
      <c r="B1152" s="5" t="s">
        <v>1150</v>
      </c>
      <c r="C1152" s="5" t="s">
        <v>5259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t="s">
        <v>8283</v>
      </c>
      <c r="O1152" t="s">
        <v>8340</v>
      </c>
      <c r="P1152" t="s">
        <v>8341</v>
      </c>
      <c r="Q1152" s="8">
        <f t="shared" si="68"/>
        <v>0.1008</v>
      </c>
      <c r="R1152" s="20">
        <f t="shared" si="69"/>
        <v>42</v>
      </c>
      <c r="S1152" s="15">
        <f t="shared" si="70"/>
        <v>42317.954571759255</v>
      </c>
      <c r="T1152" s="15">
        <f t="shared" si="71"/>
        <v>42377.954571759255</v>
      </c>
    </row>
    <row r="1153" spans="1:20" ht="93.75" x14ac:dyDescent="0.3">
      <c r="A1153" s="4">
        <v>1151</v>
      </c>
      <c r="B1153" s="5" t="s">
        <v>1151</v>
      </c>
      <c r="C1153" s="5" t="s">
        <v>5260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t="s">
        <v>8283</v>
      </c>
      <c r="O1153" t="s">
        <v>8340</v>
      </c>
      <c r="P1153" t="s">
        <v>8341</v>
      </c>
      <c r="Q1153" s="8">
        <f t="shared" si="68"/>
        <v>0</v>
      </c>
      <c r="R1153" s="20" t="e">
        <f t="shared" si="69"/>
        <v>#DIV/0!</v>
      </c>
      <c r="S1153" s="15">
        <f t="shared" si="70"/>
        <v>42224.102581018517</v>
      </c>
      <c r="T1153" s="15">
        <f t="shared" si="71"/>
        <v>42254.102581018517</v>
      </c>
    </row>
    <row r="1154" spans="1:20" ht="37.5" x14ac:dyDescent="0.3">
      <c r="A1154" s="4">
        <v>1152</v>
      </c>
      <c r="B1154" s="5" t="s">
        <v>1152</v>
      </c>
      <c r="C1154" s="5" t="s">
        <v>5261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t="s">
        <v>8283</v>
      </c>
      <c r="O1154" t="s">
        <v>8340</v>
      </c>
      <c r="P1154" t="s">
        <v>8341</v>
      </c>
      <c r="Q1154" s="8">
        <f t="shared" ref="Q1154:Q1217" si="72">E1154/D1154</f>
        <v>5.6937500000000002E-2</v>
      </c>
      <c r="R1154" s="20">
        <f t="shared" ref="R1154:R1217" si="73">E1154/L1154</f>
        <v>60.733333333333334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56.25" x14ac:dyDescent="0.3">
      <c r="A1155" s="4">
        <v>1153</v>
      </c>
      <c r="B1155" s="5" t="s">
        <v>1153</v>
      </c>
      <c r="C1155" s="5" t="s">
        <v>5262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t="s">
        <v>8283</v>
      </c>
      <c r="O1155" t="s">
        <v>8340</v>
      </c>
      <c r="P1155" t="s">
        <v>8341</v>
      </c>
      <c r="Q1155" s="8">
        <f t="shared" si="72"/>
        <v>6.2500000000000003E-3</v>
      </c>
      <c r="R1155" s="20">
        <f t="shared" si="73"/>
        <v>50</v>
      </c>
      <c r="S1155" s="15">
        <f t="shared" si="74"/>
        <v>42143.714178240742</v>
      </c>
      <c r="T1155" s="15">
        <f t="shared" si="75"/>
        <v>42173.714178240742</v>
      </c>
    </row>
    <row r="1156" spans="1:20" ht="75" x14ac:dyDescent="0.3">
      <c r="A1156" s="4">
        <v>1154</v>
      </c>
      <c r="B1156" s="5" t="s">
        <v>1154</v>
      </c>
      <c r="C1156" s="5" t="s">
        <v>5263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t="s">
        <v>8283</v>
      </c>
      <c r="O1156" t="s">
        <v>8340</v>
      </c>
      <c r="P1156" t="s">
        <v>8341</v>
      </c>
      <c r="Q1156" s="8">
        <f t="shared" si="72"/>
        <v>6.5000000000000002E-2</v>
      </c>
      <c r="R1156" s="20">
        <f t="shared" si="73"/>
        <v>108.33333333333333</v>
      </c>
      <c r="S1156" s="15">
        <f t="shared" si="74"/>
        <v>42223.108865740738</v>
      </c>
      <c r="T1156" s="15">
        <f t="shared" si="75"/>
        <v>42253.108865740738</v>
      </c>
    </row>
    <row r="1157" spans="1:20" ht="75" x14ac:dyDescent="0.3">
      <c r="A1157" s="4">
        <v>1155</v>
      </c>
      <c r="B1157" s="5" t="s">
        <v>1155</v>
      </c>
      <c r="C1157" s="5" t="s">
        <v>5264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t="s">
        <v>8283</v>
      </c>
      <c r="O1157" t="s">
        <v>8340</v>
      </c>
      <c r="P1157" t="s">
        <v>8341</v>
      </c>
      <c r="Q1157" s="8">
        <f t="shared" si="72"/>
        <v>7.5199999999999998E-3</v>
      </c>
      <c r="R1157" s="20">
        <f t="shared" si="73"/>
        <v>23.5</v>
      </c>
      <c r="S1157" s="15">
        <f t="shared" si="74"/>
        <v>41835.763981481483</v>
      </c>
      <c r="T1157" s="15">
        <f t="shared" si="75"/>
        <v>41865.763981481483</v>
      </c>
    </row>
    <row r="1158" spans="1:20" ht="75" x14ac:dyDescent="0.3">
      <c r="A1158" s="4">
        <v>1156</v>
      </c>
      <c r="B1158" s="5" t="s">
        <v>1156</v>
      </c>
      <c r="C1158" s="5" t="s">
        <v>5265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t="s">
        <v>8283</v>
      </c>
      <c r="O1158" t="s">
        <v>8340</v>
      </c>
      <c r="P1158" t="s">
        <v>8341</v>
      </c>
      <c r="Q1158" s="8">
        <f t="shared" si="72"/>
        <v>0</v>
      </c>
      <c r="R1158" s="20" t="e">
        <f t="shared" si="73"/>
        <v>#DIV/0!</v>
      </c>
      <c r="S1158" s="15">
        <f t="shared" si="74"/>
        <v>42029.07131944444</v>
      </c>
      <c r="T1158" s="15">
        <f t="shared" si="75"/>
        <v>42059.07131944444</v>
      </c>
    </row>
    <row r="1159" spans="1:20" ht="93.75" x14ac:dyDescent="0.3">
      <c r="A1159" s="4">
        <v>1157</v>
      </c>
      <c r="B1159" s="5" t="s">
        <v>1157</v>
      </c>
      <c r="C1159" s="5" t="s">
        <v>5266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t="s">
        <v>8283</v>
      </c>
      <c r="O1159" t="s">
        <v>8340</v>
      </c>
      <c r="P1159" t="s">
        <v>8341</v>
      </c>
      <c r="Q1159" s="8">
        <f t="shared" si="72"/>
        <v>1.5100000000000001E-2</v>
      </c>
      <c r="R1159" s="20">
        <f t="shared" si="73"/>
        <v>50.333333333333336</v>
      </c>
      <c r="S1159" s="15">
        <f t="shared" si="74"/>
        <v>41918.628240740742</v>
      </c>
      <c r="T1159" s="15">
        <f t="shared" si="75"/>
        <v>41978.669907407413</v>
      </c>
    </row>
    <row r="1160" spans="1:20" ht="75" x14ac:dyDescent="0.3">
      <c r="A1160" s="4">
        <v>1158</v>
      </c>
      <c r="B1160" s="5" t="s">
        <v>1158</v>
      </c>
      <c r="C1160" s="5" t="s">
        <v>5267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t="s">
        <v>8283</v>
      </c>
      <c r="O1160" t="s">
        <v>8340</v>
      </c>
      <c r="P1160" t="s">
        <v>8341</v>
      </c>
      <c r="Q1160" s="8">
        <f t="shared" si="72"/>
        <v>4.6666666666666671E-3</v>
      </c>
      <c r="R1160" s="20">
        <f t="shared" si="73"/>
        <v>11.666666666666666</v>
      </c>
      <c r="S1160" s="15">
        <f t="shared" si="74"/>
        <v>41952.09175925926</v>
      </c>
      <c r="T1160" s="15">
        <f t="shared" si="75"/>
        <v>41982.09175925926</v>
      </c>
    </row>
    <row r="1161" spans="1:20" ht="93.75" x14ac:dyDescent="0.3">
      <c r="A1161" s="4">
        <v>1159</v>
      </c>
      <c r="B1161" s="5" t="s">
        <v>1159</v>
      </c>
      <c r="C1161" s="5" t="s">
        <v>5268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t="s">
        <v>8283</v>
      </c>
      <c r="O1161" t="s">
        <v>8340</v>
      </c>
      <c r="P1161" t="s">
        <v>8341</v>
      </c>
      <c r="Q1161" s="8">
        <f t="shared" si="72"/>
        <v>0</v>
      </c>
      <c r="R1161" s="20" t="e">
        <f t="shared" si="73"/>
        <v>#DIV/0!</v>
      </c>
      <c r="S1161" s="15">
        <f t="shared" si="74"/>
        <v>42154.726446759261</v>
      </c>
      <c r="T1161" s="15">
        <f t="shared" si="75"/>
        <v>42185.65625</v>
      </c>
    </row>
    <row r="1162" spans="1:20" ht="75" x14ac:dyDescent="0.3">
      <c r="A1162" s="4">
        <v>1160</v>
      </c>
      <c r="B1162" s="5" t="s">
        <v>1160</v>
      </c>
      <c r="C1162" s="5" t="s">
        <v>5269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t="s">
        <v>8283</v>
      </c>
      <c r="O1162" t="s">
        <v>8340</v>
      </c>
      <c r="P1162" t="s">
        <v>8341</v>
      </c>
      <c r="Q1162" s="8">
        <f t="shared" si="72"/>
        <v>3.85E-2</v>
      </c>
      <c r="R1162" s="20">
        <f t="shared" si="73"/>
        <v>60.789473684210527</v>
      </c>
      <c r="S1162" s="15">
        <f t="shared" si="74"/>
        <v>42061.154930555553</v>
      </c>
      <c r="T1162" s="15">
        <f t="shared" si="75"/>
        <v>42091.113263888896</v>
      </c>
    </row>
    <row r="1163" spans="1:20" ht="75" x14ac:dyDescent="0.3">
      <c r="A1163" s="4">
        <v>1161</v>
      </c>
      <c r="B1163" s="5" t="s">
        <v>1161</v>
      </c>
      <c r="C1163" s="5" t="s">
        <v>5270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t="s">
        <v>8283</v>
      </c>
      <c r="O1163" t="s">
        <v>8340</v>
      </c>
      <c r="P1163" t="s">
        <v>8341</v>
      </c>
      <c r="Q1163" s="8">
        <f t="shared" si="72"/>
        <v>0</v>
      </c>
      <c r="R1163" s="20" t="e">
        <f t="shared" si="73"/>
        <v>#DIV/0!</v>
      </c>
      <c r="S1163" s="15">
        <f t="shared" si="74"/>
        <v>42122.629502314812</v>
      </c>
      <c r="T1163" s="15">
        <f t="shared" si="75"/>
        <v>42143.629502314812</v>
      </c>
    </row>
    <row r="1164" spans="1:20" ht="93.75" x14ac:dyDescent="0.3">
      <c r="A1164" s="4">
        <v>1162</v>
      </c>
      <c r="B1164" s="5" t="s">
        <v>1162</v>
      </c>
      <c r="C1164" s="5" t="s">
        <v>5271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t="s">
        <v>8283</v>
      </c>
      <c r="O1164" t="s">
        <v>8340</v>
      </c>
      <c r="P1164" t="s">
        <v>8341</v>
      </c>
      <c r="Q1164" s="8">
        <f t="shared" si="72"/>
        <v>5.8333333333333338E-4</v>
      </c>
      <c r="R1164" s="20">
        <f t="shared" si="73"/>
        <v>17.5</v>
      </c>
      <c r="S1164" s="15">
        <f t="shared" si="74"/>
        <v>41876.683611111112</v>
      </c>
      <c r="T1164" s="15">
        <f t="shared" si="75"/>
        <v>41907.683611111112</v>
      </c>
    </row>
    <row r="1165" spans="1:20" ht="93.75" x14ac:dyDescent="0.3">
      <c r="A1165" s="4">
        <v>1163</v>
      </c>
      <c r="B1165" s="5" t="s">
        <v>1163</v>
      </c>
      <c r="C1165" s="5" t="s">
        <v>5272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t="s">
        <v>8283</v>
      </c>
      <c r="O1165" t="s">
        <v>8340</v>
      </c>
      <c r="P1165" t="s">
        <v>8341</v>
      </c>
      <c r="Q1165" s="8">
        <f t="shared" si="72"/>
        <v>0</v>
      </c>
      <c r="R1165" s="20" t="e">
        <f t="shared" si="73"/>
        <v>#DIV/0!</v>
      </c>
      <c r="S1165" s="15">
        <f t="shared" si="74"/>
        <v>41830.723611111112</v>
      </c>
      <c r="T1165" s="15">
        <f t="shared" si="75"/>
        <v>41860.723611111112</v>
      </c>
    </row>
    <row r="1166" spans="1:20" ht="112.5" x14ac:dyDescent="0.3">
      <c r="A1166" s="4">
        <v>1164</v>
      </c>
      <c r="B1166" s="5" t="s">
        <v>1164</v>
      </c>
      <c r="C1166" s="5" t="s">
        <v>5273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t="s">
        <v>8283</v>
      </c>
      <c r="O1166" t="s">
        <v>8340</v>
      </c>
      <c r="P1166" t="s">
        <v>8341</v>
      </c>
      <c r="Q1166" s="8">
        <f t="shared" si="72"/>
        <v>0</v>
      </c>
      <c r="R1166" s="20" t="e">
        <f t="shared" si="73"/>
        <v>#DIV/0!</v>
      </c>
      <c r="S1166" s="15">
        <f t="shared" si="74"/>
        <v>42509.724328703705</v>
      </c>
      <c r="T1166" s="15">
        <f t="shared" si="75"/>
        <v>42539.724328703705</v>
      </c>
    </row>
    <row r="1167" spans="1:20" ht="93.75" x14ac:dyDescent="0.3">
      <c r="A1167" s="4">
        <v>1165</v>
      </c>
      <c r="B1167" s="5" t="s">
        <v>1165</v>
      </c>
      <c r="C1167" s="5" t="s">
        <v>5274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t="s">
        <v>8283</v>
      </c>
      <c r="O1167" t="s">
        <v>8340</v>
      </c>
      <c r="P1167" t="s">
        <v>8341</v>
      </c>
      <c r="Q1167" s="8">
        <f t="shared" si="72"/>
        <v>0.20705000000000001</v>
      </c>
      <c r="R1167" s="20">
        <f t="shared" si="73"/>
        <v>82.82</v>
      </c>
      <c r="S1167" s="15">
        <f t="shared" si="74"/>
        <v>41792.214467592588</v>
      </c>
      <c r="T1167" s="15">
        <f t="shared" si="75"/>
        <v>41826.214467592588</v>
      </c>
    </row>
    <row r="1168" spans="1:20" ht="93.75" x14ac:dyDescent="0.3">
      <c r="A1168" s="4">
        <v>1166</v>
      </c>
      <c r="B1168" s="5" t="s">
        <v>1166</v>
      </c>
      <c r="C1168" s="5" t="s">
        <v>5275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t="s">
        <v>8283</v>
      </c>
      <c r="O1168" t="s">
        <v>8340</v>
      </c>
      <c r="P1168" t="s">
        <v>8341</v>
      </c>
      <c r="Q1168" s="8">
        <f t="shared" si="72"/>
        <v>0.19139999999999999</v>
      </c>
      <c r="R1168" s="20">
        <f t="shared" si="73"/>
        <v>358.875</v>
      </c>
      <c r="S1168" s="15">
        <f t="shared" si="74"/>
        <v>42150.485439814816</v>
      </c>
      <c r="T1168" s="15">
        <f t="shared" si="75"/>
        <v>42181.166666666672</v>
      </c>
    </row>
    <row r="1169" spans="1:20" ht="75" x14ac:dyDescent="0.3">
      <c r="A1169" s="4">
        <v>1167</v>
      </c>
      <c r="B1169" s="5" t="s">
        <v>1167</v>
      </c>
      <c r="C1169" s="5" t="s">
        <v>5276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t="s">
        <v>8283</v>
      </c>
      <c r="O1169" t="s">
        <v>8340</v>
      </c>
      <c r="P1169" t="s">
        <v>8341</v>
      </c>
      <c r="Q1169" s="8">
        <f t="shared" si="72"/>
        <v>1.6316666666666667E-2</v>
      </c>
      <c r="R1169" s="20">
        <f t="shared" si="73"/>
        <v>61.1875</v>
      </c>
      <c r="S1169" s="15">
        <f t="shared" si="74"/>
        <v>41863.734895833331</v>
      </c>
      <c r="T1169" s="15">
        <f t="shared" si="75"/>
        <v>41894.734895833331</v>
      </c>
    </row>
    <row r="1170" spans="1:20" ht="75" x14ac:dyDescent="0.3">
      <c r="A1170" s="4">
        <v>1168</v>
      </c>
      <c r="B1170" s="5" t="s">
        <v>1168</v>
      </c>
      <c r="C1170" s="5" t="s">
        <v>5277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t="s">
        <v>8283</v>
      </c>
      <c r="O1170" t="s">
        <v>8340</v>
      </c>
      <c r="P1170" t="s">
        <v>8341</v>
      </c>
      <c r="Q1170" s="8">
        <f t="shared" si="72"/>
        <v>5.6666666666666664E-2</v>
      </c>
      <c r="R1170" s="20">
        <f t="shared" si="73"/>
        <v>340</v>
      </c>
      <c r="S1170" s="15">
        <f t="shared" si="74"/>
        <v>42605.053993055553</v>
      </c>
      <c r="T1170" s="15">
        <f t="shared" si="75"/>
        <v>42635.053993055553</v>
      </c>
    </row>
    <row r="1171" spans="1:20" ht="93.75" x14ac:dyDescent="0.3">
      <c r="A1171" s="4">
        <v>1169</v>
      </c>
      <c r="B1171" s="5" t="s">
        <v>1169</v>
      </c>
      <c r="C1171" s="5" t="s">
        <v>5278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t="s">
        <v>8283</v>
      </c>
      <c r="O1171" t="s">
        <v>8340</v>
      </c>
      <c r="P1171" t="s">
        <v>8341</v>
      </c>
      <c r="Q1171" s="8">
        <f t="shared" si="72"/>
        <v>1.6999999999999999E-3</v>
      </c>
      <c r="R1171" s="20">
        <f t="shared" si="73"/>
        <v>5.666666666666667</v>
      </c>
      <c r="S1171" s="15">
        <f t="shared" si="74"/>
        <v>42027.353738425925</v>
      </c>
      <c r="T1171" s="15">
        <f t="shared" si="75"/>
        <v>42057.353738425925</v>
      </c>
    </row>
    <row r="1172" spans="1:20" ht="75" x14ac:dyDescent="0.3">
      <c r="A1172" s="4">
        <v>1170</v>
      </c>
      <c r="B1172" s="5" t="s">
        <v>1170</v>
      </c>
      <c r="C1172" s="5" t="s">
        <v>5279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t="s">
        <v>8283</v>
      </c>
      <c r="O1172" t="s">
        <v>8340</v>
      </c>
      <c r="P1172" t="s">
        <v>8341</v>
      </c>
      <c r="Q1172" s="8">
        <f t="shared" si="72"/>
        <v>4.0000000000000001E-3</v>
      </c>
      <c r="R1172" s="20">
        <f t="shared" si="73"/>
        <v>50</v>
      </c>
      <c r="S1172" s="15">
        <f t="shared" si="74"/>
        <v>42124.893182870372</v>
      </c>
      <c r="T1172" s="15">
        <f t="shared" si="75"/>
        <v>42154.893182870372</v>
      </c>
    </row>
    <row r="1173" spans="1:20" ht="75" x14ac:dyDescent="0.3">
      <c r="A1173" s="4">
        <v>1171</v>
      </c>
      <c r="B1173" s="5" t="s">
        <v>1171</v>
      </c>
      <c r="C1173" s="5" t="s">
        <v>5280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t="s">
        <v>8283</v>
      </c>
      <c r="O1173" t="s">
        <v>8340</v>
      </c>
      <c r="P1173" t="s">
        <v>8341</v>
      </c>
      <c r="Q1173" s="8">
        <f t="shared" si="72"/>
        <v>1E-3</v>
      </c>
      <c r="R1173" s="20">
        <f t="shared" si="73"/>
        <v>25</v>
      </c>
      <c r="S1173" s="15">
        <f t="shared" si="74"/>
        <v>41938.804710648146</v>
      </c>
      <c r="T1173" s="15">
        <f t="shared" si="75"/>
        <v>41956.846377314811</v>
      </c>
    </row>
    <row r="1174" spans="1:20" ht="37.5" x14ac:dyDescent="0.3">
      <c r="A1174" s="4">
        <v>1172</v>
      </c>
      <c r="B1174" s="5" t="s">
        <v>1172</v>
      </c>
      <c r="C1174" s="5" t="s">
        <v>5281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t="s">
        <v>8283</v>
      </c>
      <c r="O1174" t="s">
        <v>8340</v>
      </c>
      <c r="P1174" t="s">
        <v>8341</v>
      </c>
      <c r="Q1174" s="8">
        <f t="shared" si="72"/>
        <v>0</v>
      </c>
      <c r="R1174" s="20" t="e">
        <f t="shared" si="73"/>
        <v>#DIV/0!</v>
      </c>
      <c r="S1174" s="15">
        <f t="shared" si="74"/>
        <v>41841.682314814818</v>
      </c>
      <c r="T1174" s="15">
        <f t="shared" si="75"/>
        <v>41871.682314814818</v>
      </c>
    </row>
    <row r="1175" spans="1:20" ht="93.75" x14ac:dyDescent="0.3">
      <c r="A1175" s="4">
        <v>1173</v>
      </c>
      <c r="B1175" s="5" t="s">
        <v>1173</v>
      </c>
      <c r="C1175" s="5" t="s">
        <v>5282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t="s">
        <v>8283</v>
      </c>
      <c r="O1175" t="s">
        <v>8340</v>
      </c>
      <c r="P1175" t="s">
        <v>8341</v>
      </c>
      <c r="Q1175" s="8">
        <f t="shared" si="72"/>
        <v>2.4000000000000001E-4</v>
      </c>
      <c r="R1175" s="20">
        <f t="shared" si="73"/>
        <v>30</v>
      </c>
      <c r="S1175" s="15">
        <f t="shared" si="74"/>
        <v>42184.185844907406</v>
      </c>
      <c r="T1175" s="15">
        <f t="shared" si="75"/>
        <v>42219.185844907406</v>
      </c>
    </row>
    <row r="1176" spans="1:20" ht="75" x14ac:dyDescent="0.3">
      <c r="A1176" s="4">
        <v>1174</v>
      </c>
      <c r="B1176" s="5" t="s">
        <v>1174</v>
      </c>
      <c r="C1176" s="5" t="s">
        <v>5283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t="s">
        <v>8283</v>
      </c>
      <c r="O1176" t="s">
        <v>8340</v>
      </c>
      <c r="P1176" t="s">
        <v>8341</v>
      </c>
      <c r="Q1176" s="8">
        <f t="shared" si="72"/>
        <v>5.906666666666667E-2</v>
      </c>
      <c r="R1176" s="20">
        <f t="shared" si="73"/>
        <v>46.631578947368418</v>
      </c>
      <c r="S1176" s="15">
        <f t="shared" si="74"/>
        <v>42468.84174768519</v>
      </c>
      <c r="T1176" s="15">
        <f t="shared" si="75"/>
        <v>42498.84174768519</v>
      </c>
    </row>
    <row r="1177" spans="1:20" ht="75" x14ac:dyDescent="0.3">
      <c r="A1177" s="4">
        <v>1175</v>
      </c>
      <c r="B1177" s="5" t="s">
        <v>1175</v>
      </c>
      <c r="C1177" s="5" t="s">
        <v>5284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t="s">
        <v>8283</v>
      </c>
      <c r="O1177" t="s">
        <v>8340</v>
      </c>
      <c r="P1177" t="s">
        <v>8341</v>
      </c>
      <c r="Q1177" s="8">
        <f t="shared" si="72"/>
        <v>2.9250000000000002E-2</v>
      </c>
      <c r="R1177" s="20">
        <f t="shared" si="73"/>
        <v>65</v>
      </c>
      <c r="S1177" s="15">
        <f t="shared" si="74"/>
        <v>42170.728460648148</v>
      </c>
      <c r="T1177" s="15">
        <f t="shared" si="75"/>
        <v>42200.728460648148</v>
      </c>
    </row>
    <row r="1178" spans="1:20" ht="93.75" x14ac:dyDescent="0.3">
      <c r="A1178" s="4">
        <v>1176</v>
      </c>
      <c r="B1178" s="5" t="s">
        <v>1176</v>
      </c>
      <c r="C1178" s="5" t="s">
        <v>5285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t="s">
        <v>8283</v>
      </c>
      <c r="O1178" t="s">
        <v>8340</v>
      </c>
      <c r="P1178" t="s">
        <v>8341</v>
      </c>
      <c r="Q1178" s="8">
        <f t="shared" si="72"/>
        <v>5.7142857142857142E-5</v>
      </c>
      <c r="R1178" s="20">
        <f t="shared" si="73"/>
        <v>10</v>
      </c>
      <c r="S1178" s="15">
        <f t="shared" si="74"/>
        <v>42746.019652777773</v>
      </c>
      <c r="T1178" s="15">
        <f t="shared" si="75"/>
        <v>42800.541666666672</v>
      </c>
    </row>
    <row r="1179" spans="1:20" ht="93.75" x14ac:dyDescent="0.3">
      <c r="A1179" s="4">
        <v>1177</v>
      </c>
      <c r="B1179" s="5" t="s">
        <v>1177</v>
      </c>
      <c r="C1179" s="5" t="s">
        <v>5286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t="s">
        <v>8283</v>
      </c>
      <c r="O1179" t="s">
        <v>8340</v>
      </c>
      <c r="P1179" t="s">
        <v>8341</v>
      </c>
      <c r="Q1179" s="8">
        <f t="shared" si="72"/>
        <v>0</v>
      </c>
      <c r="R1179" s="20" t="e">
        <f t="shared" si="73"/>
        <v>#DIV/0!</v>
      </c>
      <c r="S1179" s="15">
        <f t="shared" si="74"/>
        <v>41897.660833333335</v>
      </c>
      <c r="T1179" s="15">
        <f t="shared" si="75"/>
        <v>41927.660833333335</v>
      </c>
    </row>
    <row r="1180" spans="1:20" ht="93.75" x14ac:dyDescent="0.3">
      <c r="A1180" s="4">
        <v>1178</v>
      </c>
      <c r="B1180" s="5" t="s">
        <v>1178</v>
      </c>
      <c r="C1180" s="5" t="s">
        <v>5287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t="s">
        <v>8283</v>
      </c>
      <c r="O1180" t="s">
        <v>8340</v>
      </c>
      <c r="P1180" t="s">
        <v>8341</v>
      </c>
      <c r="Q1180" s="8">
        <f t="shared" si="72"/>
        <v>6.666666666666667E-5</v>
      </c>
      <c r="R1180" s="20">
        <f t="shared" si="73"/>
        <v>5</v>
      </c>
      <c r="S1180" s="15">
        <f t="shared" si="74"/>
        <v>41837.905694444446</v>
      </c>
      <c r="T1180" s="15">
        <f t="shared" si="75"/>
        <v>41867.905694444446</v>
      </c>
    </row>
    <row r="1181" spans="1:20" ht="75" x14ac:dyDescent="0.3">
      <c r="A1181" s="4">
        <v>1179</v>
      </c>
      <c r="B1181" s="5" t="s">
        <v>1179</v>
      </c>
      <c r="C1181" s="5" t="s">
        <v>5288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t="s">
        <v>8283</v>
      </c>
      <c r="O1181" t="s">
        <v>8340</v>
      </c>
      <c r="P1181" t="s">
        <v>8341</v>
      </c>
      <c r="Q1181" s="8">
        <f t="shared" si="72"/>
        <v>5.3333333333333337E-2</v>
      </c>
      <c r="R1181" s="20">
        <f t="shared" si="73"/>
        <v>640</v>
      </c>
      <c r="S1181" s="15">
        <f t="shared" si="74"/>
        <v>42275.720219907409</v>
      </c>
      <c r="T1181" s="15">
        <f t="shared" si="75"/>
        <v>42305.720219907409</v>
      </c>
    </row>
    <row r="1182" spans="1:20" ht="56.25" x14ac:dyDescent="0.3">
      <c r="A1182" s="4">
        <v>1180</v>
      </c>
      <c r="B1182" s="5" t="s">
        <v>1180</v>
      </c>
      <c r="C1182" s="5" t="s">
        <v>5289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t="s">
        <v>8283</v>
      </c>
      <c r="O1182" t="s">
        <v>8340</v>
      </c>
      <c r="P1182" t="s">
        <v>8341</v>
      </c>
      <c r="Q1182" s="8">
        <f t="shared" si="72"/>
        <v>0.11749999999999999</v>
      </c>
      <c r="R1182" s="20">
        <f t="shared" si="73"/>
        <v>69.117647058823536</v>
      </c>
      <c r="S1182" s="15">
        <f t="shared" si="74"/>
        <v>41781.806875000002</v>
      </c>
      <c r="T1182" s="15">
        <f t="shared" si="75"/>
        <v>41818.806875000002</v>
      </c>
    </row>
    <row r="1183" spans="1:20" ht="37.5" x14ac:dyDescent="0.3">
      <c r="A1183" s="4">
        <v>1181</v>
      </c>
      <c r="B1183" s="5" t="s">
        <v>1181</v>
      </c>
      <c r="C1183" s="5" t="s">
        <v>5290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t="s">
        <v>8283</v>
      </c>
      <c r="O1183" t="s">
        <v>8340</v>
      </c>
      <c r="P1183" t="s">
        <v>8341</v>
      </c>
      <c r="Q1183" s="8">
        <f t="shared" si="72"/>
        <v>8.0000000000000007E-5</v>
      </c>
      <c r="R1183" s="20">
        <f t="shared" si="73"/>
        <v>1.3333333333333333</v>
      </c>
      <c r="S1183" s="15">
        <f t="shared" si="74"/>
        <v>42034.339363425926</v>
      </c>
      <c r="T1183" s="15">
        <f t="shared" si="75"/>
        <v>42064.339363425926</v>
      </c>
    </row>
    <row r="1184" spans="1:20" ht="93.75" x14ac:dyDescent="0.3">
      <c r="A1184" s="4">
        <v>1182</v>
      </c>
      <c r="B1184" s="5" t="s">
        <v>1182</v>
      </c>
      <c r="C1184" s="5" t="s">
        <v>5291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t="s">
        <v>8283</v>
      </c>
      <c r="O1184" t="s">
        <v>8340</v>
      </c>
      <c r="P1184" t="s">
        <v>8341</v>
      </c>
      <c r="Q1184" s="8">
        <f t="shared" si="72"/>
        <v>4.2000000000000003E-2</v>
      </c>
      <c r="R1184" s="20">
        <f t="shared" si="73"/>
        <v>10.5</v>
      </c>
      <c r="S1184" s="15">
        <f t="shared" si="74"/>
        <v>42728.827407407407</v>
      </c>
      <c r="T1184" s="15">
        <f t="shared" si="75"/>
        <v>42747.695833333331</v>
      </c>
    </row>
    <row r="1185" spans="1:20" ht="75" x14ac:dyDescent="0.3">
      <c r="A1185" s="4">
        <v>1183</v>
      </c>
      <c r="B1185" s="5" t="s">
        <v>1183</v>
      </c>
      <c r="C1185" s="5" t="s">
        <v>5292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t="s">
        <v>8283</v>
      </c>
      <c r="O1185" t="s">
        <v>8340</v>
      </c>
      <c r="P1185" t="s">
        <v>8341</v>
      </c>
      <c r="Q1185" s="8">
        <f t="shared" si="72"/>
        <v>0.04</v>
      </c>
      <c r="R1185" s="20">
        <f t="shared" si="73"/>
        <v>33.333333333333336</v>
      </c>
      <c r="S1185" s="15">
        <f t="shared" si="74"/>
        <v>42656.86137731481</v>
      </c>
      <c r="T1185" s="15">
        <f t="shared" si="75"/>
        <v>42676.165972222225</v>
      </c>
    </row>
    <row r="1186" spans="1:20" ht="93.75" x14ac:dyDescent="0.3">
      <c r="A1186" s="4">
        <v>1184</v>
      </c>
      <c r="B1186" s="5" t="s">
        <v>1184</v>
      </c>
      <c r="C1186" s="5" t="s">
        <v>5293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t="s">
        <v>8284</v>
      </c>
      <c r="O1186" t="s">
        <v>8342</v>
      </c>
      <c r="P1186" t="s">
        <v>8343</v>
      </c>
      <c r="Q1186" s="8">
        <f t="shared" si="72"/>
        <v>1.0493636363636363</v>
      </c>
      <c r="R1186" s="20">
        <f t="shared" si="73"/>
        <v>61.562666666666665</v>
      </c>
      <c r="S1186" s="15">
        <f t="shared" si="74"/>
        <v>42741.599664351852</v>
      </c>
      <c r="T1186" s="15">
        <f t="shared" si="75"/>
        <v>42772.599664351852</v>
      </c>
    </row>
    <row r="1187" spans="1:20" ht="93.75" x14ac:dyDescent="0.3">
      <c r="A1187" s="4">
        <v>1185</v>
      </c>
      <c r="B1187" s="5" t="s">
        <v>1185</v>
      </c>
      <c r="C1187" s="5" t="s">
        <v>5294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t="s">
        <v>8284</v>
      </c>
      <c r="O1187" t="s">
        <v>8342</v>
      </c>
      <c r="P1187" t="s">
        <v>8343</v>
      </c>
      <c r="Q1187" s="8">
        <f t="shared" si="72"/>
        <v>1.0544</v>
      </c>
      <c r="R1187" s="20">
        <f t="shared" si="73"/>
        <v>118.73873873873873</v>
      </c>
      <c r="S1187" s="15">
        <f t="shared" si="74"/>
        <v>42130.865150462967</v>
      </c>
      <c r="T1187" s="15">
        <f t="shared" si="75"/>
        <v>42163.166666666672</v>
      </c>
    </row>
    <row r="1188" spans="1:20" ht="93.75" x14ac:dyDescent="0.3">
      <c r="A1188" s="4">
        <v>1186</v>
      </c>
      <c r="B1188" s="5" t="s">
        <v>1186</v>
      </c>
      <c r="C1188" s="5" t="s">
        <v>5295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t="s">
        <v>8284</v>
      </c>
      <c r="O1188" t="s">
        <v>8342</v>
      </c>
      <c r="P1188" t="s">
        <v>8343</v>
      </c>
      <c r="Q1188" s="8">
        <f t="shared" si="72"/>
        <v>1.0673333333333332</v>
      </c>
      <c r="R1188" s="20">
        <f t="shared" si="73"/>
        <v>65.081300813008127</v>
      </c>
      <c r="S1188" s="15">
        <f t="shared" si="74"/>
        <v>42123.86336805555</v>
      </c>
      <c r="T1188" s="15">
        <f t="shared" si="75"/>
        <v>42156.945833333331</v>
      </c>
    </row>
    <row r="1189" spans="1:20" ht="93.75" x14ac:dyDescent="0.3">
      <c r="A1189" s="4">
        <v>1187</v>
      </c>
      <c r="B1189" s="5" t="s">
        <v>1187</v>
      </c>
      <c r="C1189" s="5" t="s">
        <v>5296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t="s">
        <v>8284</v>
      </c>
      <c r="O1189" t="s">
        <v>8342</v>
      </c>
      <c r="P1189" t="s">
        <v>8343</v>
      </c>
      <c r="Q1189" s="8">
        <f t="shared" si="72"/>
        <v>1.0412571428571429</v>
      </c>
      <c r="R1189" s="20">
        <f t="shared" si="73"/>
        <v>130.15714285714284</v>
      </c>
      <c r="S1189" s="15">
        <f t="shared" si="74"/>
        <v>42109.894942129627</v>
      </c>
      <c r="T1189" s="15">
        <f t="shared" si="75"/>
        <v>42141.75</v>
      </c>
    </row>
    <row r="1190" spans="1:20" ht="75" x14ac:dyDescent="0.3">
      <c r="A1190" s="4">
        <v>1188</v>
      </c>
      <c r="B1190" s="5" t="s">
        <v>1188</v>
      </c>
      <c r="C1190" s="5" t="s">
        <v>5297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t="s">
        <v>8284</v>
      </c>
      <c r="O1190" t="s">
        <v>8342</v>
      </c>
      <c r="P1190" t="s">
        <v>8343</v>
      </c>
      <c r="Q1190" s="8">
        <f t="shared" si="72"/>
        <v>1.6054999999999999</v>
      </c>
      <c r="R1190" s="20">
        <f t="shared" si="73"/>
        <v>37.776470588235291</v>
      </c>
      <c r="S1190" s="15">
        <f t="shared" si="74"/>
        <v>42711.700694444444</v>
      </c>
      <c r="T1190" s="15">
        <f t="shared" si="75"/>
        <v>42732.700694444444</v>
      </c>
    </row>
    <row r="1191" spans="1:20" ht="93.75" x14ac:dyDescent="0.3">
      <c r="A1191" s="4">
        <v>1189</v>
      </c>
      <c r="B1191" s="5" t="s">
        <v>1189</v>
      </c>
      <c r="C1191" s="5" t="s">
        <v>5298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t="s">
        <v>8284</v>
      </c>
      <c r="O1191" t="s">
        <v>8342</v>
      </c>
      <c r="P1191" t="s">
        <v>8343</v>
      </c>
      <c r="Q1191" s="8">
        <f t="shared" si="72"/>
        <v>1.0777777777777777</v>
      </c>
      <c r="R1191" s="20">
        <f t="shared" si="73"/>
        <v>112.79069767441861</v>
      </c>
      <c r="S1191" s="15">
        <f t="shared" si="74"/>
        <v>42529.979108796295</v>
      </c>
      <c r="T1191" s="15">
        <f t="shared" si="75"/>
        <v>42550.979108796295</v>
      </c>
    </row>
    <row r="1192" spans="1:20" ht="56.25" x14ac:dyDescent="0.3">
      <c r="A1192" s="4">
        <v>1190</v>
      </c>
      <c r="B1192" s="5" t="s">
        <v>1190</v>
      </c>
      <c r="C1192" s="5" t="s">
        <v>5299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t="s">
        <v>8284</v>
      </c>
      <c r="O1192" t="s">
        <v>8342</v>
      </c>
      <c r="P1192" t="s">
        <v>8343</v>
      </c>
      <c r="Q1192" s="8">
        <f t="shared" si="72"/>
        <v>1.35</v>
      </c>
      <c r="R1192" s="20">
        <f t="shared" si="73"/>
        <v>51.92307692307692</v>
      </c>
      <c r="S1192" s="15">
        <f t="shared" si="74"/>
        <v>41852.665798611109</v>
      </c>
      <c r="T1192" s="15">
        <f t="shared" si="75"/>
        <v>41882.665798611109</v>
      </c>
    </row>
    <row r="1193" spans="1:20" ht="75" x14ac:dyDescent="0.3">
      <c r="A1193" s="4">
        <v>1191</v>
      </c>
      <c r="B1193" s="5" t="s">
        <v>1191</v>
      </c>
      <c r="C1193" s="5" t="s">
        <v>5300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t="s">
        <v>8284</v>
      </c>
      <c r="O1193" t="s">
        <v>8342</v>
      </c>
      <c r="P1193" t="s">
        <v>8343</v>
      </c>
      <c r="Q1193" s="8">
        <f t="shared" si="72"/>
        <v>1.0907407407407408</v>
      </c>
      <c r="R1193" s="20">
        <f t="shared" si="73"/>
        <v>89.242424242424249</v>
      </c>
      <c r="S1193" s="15">
        <f t="shared" si="74"/>
        <v>42419.603703703702</v>
      </c>
      <c r="T1193" s="15">
        <f t="shared" si="75"/>
        <v>42449.562037037031</v>
      </c>
    </row>
    <row r="1194" spans="1:20" ht="56.25" x14ac:dyDescent="0.3">
      <c r="A1194" s="4">
        <v>1192</v>
      </c>
      <c r="B1194" s="5" t="s">
        <v>1192</v>
      </c>
      <c r="C1194" s="5" t="s">
        <v>5301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t="s">
        <v>8284</v>
      </c>
      <c r="O1194" t="s">
        <v>8342</v>
      </c>
      <c r="P1194" t="s">
        <v>8343</v>
      </c>
      <c r="Q1194" s="8">
        <f t="shared" si="72"/>
        <v>2.9</v>
      </c>
      <c r="R1194" s="20">
        <f t="shared" si="73"/>
        <v>19.333333333333332</v>
      </c>
      <c r="S1194" s="15">
        <f t="shared" si="74"/>
        <v>42747.506689814814</v>
      </c>
      <c r="T1194" s="15">
        <f t="shared" si="75"/>
        <v>42777.506689814814</v>
      </c>
    </row>
    <row r="1195" spans="1:20" ht="93.75" x14ac:dyDescent="0.3">
      <c r="A1195" s="4">
        <v>1193</v>
      </c>
      <c r="B1195" s="5" t="s">
        <v>1193</v>
      </c>
      <c r="C1195" s="5" t="s">
        <v>5302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t="s">
        <v>8284</v>
      </c>
      <c r="O1195" t="s">
        <v>8342</v>
      </c>
      <c r="P1195" t="s">
        <v>8343</v>
      </c>
      <c r="Q1195" s="8">
        <f t="shared" si="72"/>
        <v>1.0395714285714286</v>
      </c>
      <c r="R1195" s="20">
        <f t="shared" si="73"/>
        <v>79.967032967032964</v>
      </c>
      <c r="S1195" s="15">
        <f t="shared" si="74"/>
        <v>42409.776076388895</v>
      </c>
      <c r="T1195" s="15">
        <f t="shared" si="75"/>
        <v>42469.734409722223</v>
      </c>
    </row>
    <row r="1196" spans="1:20" ht="75" x14ac:dyDescent="0.3">
      <c r="A1196" s="4">
        <v>1194</v>
      </c>
      <c r="B1196" s="5" t="s">
        <v>1194</v>
      </c>
      <c r="C1196" s="5" t="s">
        <v>5303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t="s">
        <v>8284</v>
      </c>
      <c r="O1196" t="s">
        <v>8342</v>
      </c>
      <c r="P1196" t="s">
        <v>8343</v>
      </c>
      <c r="Q1196" s="8">
        <f t="shared" si="72"/>
        <v>3.2223999999999999</v>
      </c>
      <c r="R1196" s="20">
        <f t="shared" si="73"/>
        <v>56.414565826330531</v>
      </c>
      <c r="S1196" s="15">
        <f t="shared" si="74"/>
        <v>42072.488182870366</v>
      </c>
      <c r="T1196" s="15">
        <f t="shared" si="75"/>
        <v>42102.488182870366</v>
      </c>
    </row>
    <row r="1197" spans="1:20" ht="112.5" x14ac:dyDescent="0.3">
      <c r="A1197" s="4">
        <v>1195</v>
      </c>
      <c r="B1197" s="5" t="s">
        <v>1195</v>
      </c>
      <c r="C1197" s="5" t="s">
        <v>5304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t="s">
        <v>8284</v>
      </c>
      <c r="O1197" t="s">
        <v>8342</v>
      </c>
      <c r="P1197" t="s">
        <v>8343</v>
      </c>
      <c r="Q1197" s="8">
        <f t="shared" si="72"/>
        <v>1.35</v>
      </c>
      <c r="R1197" s="20">
        <f t="shared" si="73"/>
        <v>79.411764705882348</v>
      </c>
      <c r="S1197" s="15">
        <f t="shared" si="74"/>
        <v>42298.34783564815</v>
      </c>
      <c r="T1197" s="15">
        <f t="shared" si="75"/>
        <v>42358.375</v>
      </c>
    </row>
    <row r="1198" spans="1:20" ht="56.25" x14ac:dyDescent="0.3">
      <c r="A1198" s="4">
        <v>1196</v>
      </c>
      <c r="B1198" s="5" t="s">
        <v>1196</v>
      </c>
      <c r="C1198" s="5" t="s">
        <v>5305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t="s">
        <v>8284</v>
      </c>
      <c r="O1198" t="s">
        <v>8342</v>
      </c>
      <c r="P1198" t="s">
        <v>8343</v>
      </c>
      <c r="Q1198" s="8">
        <f t="shared" si="72"/>
        <v>2.6991034482758622</v>
      </c>
      <c r="R1198" s="20">
        <f t="shared" si="73"/>
        <v>76.439453125</v>
      </c>
      <c r="S1198" s="15">
        <f t="shared" si="74"/>
        <v>42326.818738425922</v>
      </c>
      <c r="T1198" s="15">
        <f t="shared" si="75"/>
        <v>42356.818738425922</v>
      </c>
    </row>
    <row r="1199" spans="1:20" ht="93.75" x14ac:dyDescent="0.3">
      <c r="A1199" s="4">
        <v>1197</v>
      </c>
      <c r="B1199" s="5" t="s">
        <v>1197</v>
      </c>
      <c r="C1199" s="5" t="s">
        <v>5306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t="s">
        <v>8284</v>
      </c>
      <c r="O1199" t="s">
        <v>8342</v>
      </c>
      <c r="P1199" t="s">
        <v>8343</v>
      </c>
      <c r="Q1199" s="8">
        <f t="shared" si="72"/>
        <v>2.5329333333333333</v>
      </c>
      <c r="R1199" s="20">
        <f t="shared" si="73"/>
        <v>121</v>
      </c>
      <c r="S1199" s="15">
        <f t="shared" si="74"/>
        <v>42503.66474537037</v>
      </c>
      <c r="T1199" s="15">
        <f t="shared" si="75"/>
        <v>42534.249305555553</v>
      </c>
    </row>
    <row r="1200" spans="1:20" ht="75" x14ac:dyDescent="0.3">
      <c r="A1200" s="4">
        <v>1198</v>
      </c>
      <c r="B1200" s="5" t="s">
        <v>1198</v>
      </c>
      <c r="C1200" s="5" t="s">
        <v>5307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t="s">
        <v>8284</v>
      </c>
      <c r="O1200" t="s">
        <v>8342</v>
      </c>
      <c r="P1200" t="s">
        <v>8343</v>
      </c>
      <c r="Q1200" s="8">
        <f t="shared" si="72"/>
        <v>2.6059999999999999</v>
      </c>
      <c r="R1200" s="20">
        <f t="shared" si="73"/>
        <v>54.616766467065865</v>
      </c>
      <c r="S1200" s="15">
        <f t="shared" si="74"/>
        <v>42333.619050925925</v>
      </c>
      <c r="T1200" s="15">
        <f t="shared" si="75"/>
        <v>42369.125</v>
      </c>
    </row>
    <row r="1201" spans="1:20" ht="93.75" x14ac:dyDescent="0.3">
      <c r="A1201" s="4">
        <v>1199</v>
      </c>
      <c r="B1201" s="5" t="s">
        <v>1199</v>
      </c>
      <c r="C1201" s="5" t="s">
        <v>5308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t="s">
        <v>8284</v>
      </c>
      <c r="O1201" t="s">
        <v>8342</v>
      </c>
      <c r="P1201" t="s">
        <v>8343</v>
      </c>
      <c r="Q1201" s="8">
        <f t="shared" si="72"/>
        <v>1.0131677953348381</v>
      </c>
      <c r="R1201" s="20">
        <f t="shared" si="73"/>
        <v>299.22222222222223</v>
      </c>
      <c r="S1201" s="15">
        <f t="shared" si="74"/>
        <v>42161.770833333328</v>
      </c>
      <c r="T1201" s="15">
        <f t="shared" si="75"/>
        <v>42193.770833333328</v>
      </c>
    </row>
    <row r="1202" spans="1:20" ht="75" x14ac:dyDescent="0.3">
      <c r="A1202" s="4">
        <v>1200</v>
      </c>
      <c r="B1202" s="5" t="s">
        <v>1200</v>
      </c>
      <c r="C1202" s="5" t="s">
        <v>5309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t="s">
        <v>8284</v>
      </c>
      <c r="O1202" t="s">
        <v>8342</v>
      </c>
      <c r="P1202" t="s">
        <v>8343</v>
      </c>
      <c r="Q1202" s="8">
        <f t="shared" si="72"/>
        <v>1.2560416666666667</v>
      </c>
      <c r="R1202" s="20">
        <f t="shared" si="73"/>
        <v>58.533980582524272</v>
      </c>
      <c r="S1202" s="15">
        <f t="shared" si="74"/>
        <v>42089.477500000001</v>
      </c>
      <c r="T1202" s="15">
        <f t="shared" si="75"/>
        <v>42110.477500000001</v>
      </c>
    </row>
    <row r="1203" spans="1:20" ht="75" x14ac:dyDescent="0.3">
      <c r="A1203" s="4">
        <v>1201</v>
      </c>
      <c r="B1203" s="5" t="s">
        <v>1201</v>
      </c>
      <c r="C1203" s="5" t="s">
        <v>5310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t="s">
        <v>8284</v>
      </c>
      <c r="O1203" t="s">
        <v>8342</v>
      </c>
      <c r="P1203" t="s">
        <v>8343</v>
      </c>
      <c r="Q1203" s="8">
        <f t="shared" si="72"/>
        <v>1.0243783333333334</v>
      </c>
      <c r="R1203" s="20">
        <f t="shared" si="73"/>
        <v>55.371801801801809</v>
      </c>
      <c r="S1203" s="15">
        <f t="shared" si="74"/>
        <v>42536.60701388889</v>
      </c>
      <c r="T1203" s="15">
        <f t="shared" si="75"/>
        <v>42566.60701388889</v>
      </c>
    </row>
    <row r="1204" spans="1:20" ht="93.75" x14ac:dyDescent="0.3">
      <c r="A1204" s="4">
        <v>1202</v>
      </c>
      <c r="B1204" s="5" t="s">
        <v>1202</v>
      </c>
      <c r="C1204" s="5" t="s">
        <v>5311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t="s">
        <v>8284</v>
      </c>
      <c r="O1204" t="s">
        <v>8342</v>
      </c>
      <c r="P1204" t="s">
        <v>8343</v>
      </c>
      <c r="Q1204" s="8">
        <f t="shared" si="72"/>
        <v>1.99244</v>
      </c>
      <c r="R1204" s="20">
        <f t="shared" si="73"/>
        <v>183.80442804428046</v>
      </c>
      <c r="S1204" s="15">
        <f t="shared" si="74"/>
        <v>42152.288819444439</v>
      </c>
      <c r="T1204" s="15">
        <f t="shared" si="75"/>
        <v>42182.288819444439</v>
      </c>
    </row>
    <row r="1205" spans="1:20" ht="75" x14ac:dyDescent="0.3">
      <c r="A1205" s="4">
        <v>1203</v>
      </c>
      <c r="B1205" s="5" t="s">
        <v>1203</v>
      </c>
      <c r="C1205" s="5" t="s">
        <v>5312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t="s">
        <v>8284</v>
      </c>
      <c r="O1205" t="s">
        <v>8342</v>
      </c>
      <c r="P1205" t="s">
        <v>8343</v>
      </c>
      <c r="Q1205" s="8">
        <f t="shared" si="72"/>
        <v>1.0245398773006136</v>
      </c>
      <c r="R1205" s="20">
        <f t="shared" si="73"/>
        <v>165.34653465346534</v>
      </c>
      <c r="S1205" s="15">
        <f t="shared" si="74"/>
        <v>42125.614895833336</v>
      </c>
      <c r="T1205" s="15">
        <f t="shared" si="75"/>
        <v>42155.614895833336</v>
      </c>
    </row>
    <row r="1206" spans="1:20" ht="75" x14ac:dyDescent="0.3">
      <c r="A1206" s="4">
        <v>1204</v>
      </c>
      <c r="B1206" s="5" t="s">
        <v>1204</v>
      </c>
      <c r="C1206" s="5" t="s">
        <v>5313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t="s">
        <v>8284</v>
      </c>
      <c r="O1206" t="s">
        <v>8342</v>
      </c>
      <c r="P1206" t="s">
        <v>8343</v>
      </c>
      <c r="Q1206" s="8">
        <f t="shared" si="72"/>
        <v>1.0294615384615384</v>
      </c>
      <c r="R1206" s="20">
        <f t="shared" si="73"/>
        <v>234.78947368421052</v>
      </c>
      <c r="S1206" s="15">
        <f t="shared" si="74"/>
        <v>42297.748067129629</v>
      </c>
      <c r="T1206" s="15">
        <f t="shared" si="75"/>
        <v>42342.208333333328</v>
      </c>
    </row>
    <row r="1207" spans="1:20" ht="93.75" x14ac:dyDescent="0.3">
      <c r="A1207" s="4">
        <v>1205</v>
      </c>
      <c r="B1207" s="5" t="s">
        <v>1205</v>
      </c>
      <c r="C1207" s="5" t="s">
        <v>5314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t="s">
        <v>8284</v>
      </c>
      <c r="O1207" t="s">
        <v>8342</v>
      </c>
      <c r="P1207" t="s">
        <v>8343</v>
      </c>
      <c r="Q1207" s="8">
        <f t="shared" si="72"/>
        <v>1.0086153846153847</v>
      </c>
      <c r="R1207" s="20">
        <f t="shared" si="73"/>
        <v>211.48387096774192</v>
      </c>
      <c r="S1207" s="15">
        <f t="shared" si="74"/>
        <v>42138.506377314814</v>
      </c>
      <c r="T1207" s="15">
        <f t="shared" si="75"/>
        <v>42168.506377314814</v>
      </c>
    </row>
    <row r="1208" spans="1:20" ht="93.75" x14ac:dyDescent="0.3">
      <c r="A1208" s="4">
        <v>1206</v>
      </c>
      <c r="B1208" s="5" t="s">
        <v>1206</v>
      </c>
      <c r="C1208" s="5" t="s">
        <v>5315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t="s">
        <v>8284</v>
      </c>
      <c r="O1208" t="s">
        <v>8342</v>
      </c>
      <c r="P1208" t="s">
        <v>8343</v>
      </c>
      <c r="Q1208" s="8">
        <f t="shared" si="72"/>
        <v>1.1499999999999999</v>
      </c>
      <c r="R1208" s="20">
        <f t="shared" si="73"/>
        <v>32.34375</v>
      </c>
      <c r="S1208" s="15">
        <f t="shared" si="74"/>
        <v>42772.776076388895</v>
      </c>
      <c r="T1208" s="15">
        <f t="shared" si="75"/>
        <v>42805.561805555553</v>
      </c>
    </row>
    <row r="1209" spans="1:20" ht="37.5" x14ac:dyDescent="0.3">
      <c r="A1209" s="4">
        <v>1207</v>
      </c>
      <c r="B1209" s="5" t="s">
        <v>1207</v>
      </c>
      <c r="C1209" s="5" t="s">
        <v>5316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t="s">
        <v>8284</v>
      </c>
      <c r="O1209" t="s">
        <v>8342</v>
      </c>
      <c r="P1209" t="s">
        <v>8343</v>
      </c>
      <c r="Q1209" s="8">
        <f t="shared" si="72"/>
        <v>1.0416766467065868</v>
      </c>
      <c r="R1209" s="20">
        <f t="shared" si="73"/>
        <v>123.37588652482269</v>
      </c>
      <c r="S1209" s="15">
        <f t="shared" si="74"/>
        <v>42430.430243055554</v>
      </c>
      <c r="T1209" s="15">
        <f t="shared" si="75"/>
        <v>42460.416666666672</v>
      </c>
    </row>
    <row r="1210" spans="1:20" ht="93.75" x14ac:dyDescent="0.3">
      <c r="A1210" s="4">
        <v>1208</v>
      </c>
      <c r="B1210" s="5" t="s">
        <v>1208</v>
      </c>
      <c r="C1210" s="5" t="s">
        <v>5317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t="s">
        <v>8284</v>
      </c>
      <c r="O1210" t="s">
        <v>8342</v>
      </c>
      <c r="P1210" t="s">
        <v>8343</v>
      </c>
      <c r="Q1210" s="8">
        <f t="shared" si="72"/>
        <v>1.5529999999999999</v>
      </c>
      <c r="R1210" s="20">
        <f t="shared" si="73"/>
        <v>207.06666666666666</v>
      </c>
      <c r="S1210" s="15">
        <f t="shared" si="74"/>
        <v>42423.709074074075</v>
      </c>
      <c r="T1210" s="15">
        <f t="shared" si="75"/>
        <v>42453.667407407411</v>
      </c>
    </row>
    <row r="1211" spans="1:20" ht="75" x14ac:dyDescent="0.3">
      <c r="A1211" s="4">
        <v>1209</v>
      </c>
      <c r="B1211" s="5" t="s">
        <v>1209</v>
      </c>
      <c r="C1211" s="5" t="s">
        <v>5318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t="s">
        <v>8284</v>
      </c>
      <c r="O1211" t="s">
        <v>8342</v>
      </c>
      <c r="P1211" t="s">
        <v>8343</v>
      </c>
      <c r="Q1211" s="8">
        <f t="shared" si="72"/>
        <v>1.06</v>
      </c>
      <c r="R1211" s="20">
        <f t="shared" si="73"/>
        <v>138.2608695652174</v>
      </c>
      <c r="S1211" s="15">
        <f t="shared" si="74"/>
        <v>42761.846122685187</v>
      </c>
      <c r="T1211" s="15">
        <f t="shared" si="75"/>
        <v>42791.846122685187</v>
      </c>
    </row>
    <row r="1212" spans="1:20" ht="37.5" x14ac:dyDescent="0.3">
      <c r="A1212" s="4">
        <v>1210</v>
      </c>
      <c r="B1212" s="5" t="s">
        <v>1210</v>
      </c>
      <c r="C1212" s="5" t="s">
        <v>5319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t="s">
        <v>8284</v>
      </c>
      <c r="O1212" t="s">
        <v>8342</v>
      </c>
      <c r="P1212" t="s">
        <v>8343</v>
      </c>
      <c r="Q1212" s="8">
        <f t="shared" si="72"/>
        <v>2.5431499999999998</v>
      </c>
      <c r="R1212" s="20">
        <f t="shared" si="73"/>
        <v>493.81553398058253</v>
      </c>
      <c r="S1212" s="15">
        <f t="shared" si="74"/>
        <v>42132.941805555558</v>
      </c>
      <c r="T1212" s="15">
        <f t="shared" si="75"/>
        <v>42155.875</v>
      </c>
    </row>
    <row r="1213" spans="1:20" ht="75" x14ac:dyDescent="0.3">
      <c r="A1213" s="4">
        <v>1211</v>
      </c>
      <c r="B1213" s="5" t="s">
        <v>1211</v>
      </c>
      <c r="C1213" s="5" t="s">
        <v>5320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t="s">
        <v>8284</v>
      </c>
      <c r="O1213" t="s">
        <v>8342</v>
      </c>
      <c r="P1213" t="s">
        <v>8343</v>
      </c>
      <c r="Q1213" s="8">
        <f t="shared" si="72"/>
        <v>1.0109999999999999</v>
      </c>
      <c r="R1213" s="20">
        <f t="shared" si="73"/>
        <v>168.5</v>
      </c>
      <c r="S1213" s="15">
        <f t="shared" si="74"/>
        <v>42515.866446759261</v>
      </c>
      <c r="T1213" s="15">
        <f t="shared" si="75"/>
        <v>42530.866446759261</v>
      </c>
    </row>
    <row r="1214" spans="1:20" ht="93.75" x14ac:dyDescent="0.3">
      <c r="A1214" s="4">
        <v>1212</v>
      </c>
      <c r="B1214" s="5" t="s">
        <v>1212</v>
      </c>
      <c r="C1214" s="5" t="s">
        <v>5321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t="s">
        <v>8284</v>
      </c>
      <c r="O1214" t="s">
        <v>8342</v>
      </c>
      <c r="P1214" t="s">
        <v>8343</v>
      </c>
      <c r="Q1214" s="8">
        <f t="shared" si="72"/>
        <v>1.2904</v>
      </c>
      <c r="R1214" s="20">
        <f t="shared" si="73"/>
        <v>38.867469879518069</v>
      </c>
      <c r="S1214" s="15">
        <f t="shared" si="74"/>
        <v>42318.950173611112</v>
      </c>
      <c r="T1214" s="15">
        <f t="shared" si="75"/>
        <v>42335.041666666672</v>
      </c>
    </row>
    <row r="1215" spans="1:20" ht="93.75" x14ac:dyDescent="0.3">
      <c r="A1215" s="4">
        <v>1213</v>
      </c>
      <c r="B1215" s="5" t="s">
        <v>1213</v>
      </c>
      <c r="C1215" s="5" t="s">
        <v>5322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t="s">
        <v>8284</v>
      </c>
      <c r="O1215" t="s">
        <v>8342</v>
      </c>
      <c r="P1215" t="s">
        <v>8343</v>
      </c>
      <c r="Q1215" s="8">
        <f t="shared" si="72"/>
        <v>1.0223076923076924</v>
      </c>
      <c r="R1215" s="20">
        <f t="shared" si="73"/>
        <v>61.527777777777779</v>
      </c>
      <c r="S1215" s="15">
        <f t="shared" si="74"/>
        <v>42731.755787037036</v>
      </c>
      <c r="T1215" s="15">
        <f t="shared" si="75"/>
        <v>42766.755787037036</v>
      </c>
    </row>
    <row r="1216" spans="1:20" ht="93.75" x14ac:dyDescent="0.3">
      <c r="A1216" s="4">
        <v>1214</v>
      </c>
      <c r="B1216" s="5" t="s">
        <v>1214</v>
      </c>
      <c r="C1216" s="5" t="s">
        <v>5323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t="s">
        <v>8284</v>
      </c>
      <c r="O1216" t="s">
        <v>8342</v>
      </c>
      <c r="P1216" t="s">
        <v>8343</v>
      </c>
      <c r="Q1216" s="8">
        <f t="shared" si="72"/>
        <v>1.3180000000000001</v>
      </c>
      <c r="R1216" s="20">
        <f t="shared" si="73"/>
        <v>105.44</v>
      </c>
      <c r="S1216" s="15">
        <f t="shared" si="74"/>
        <v>42104.840335648143</v>
      </c>
      <c r="T1216" s="15">
        <f t="shared" si="75"/>
        <v>42164.840335648143</v>
      </c>
    </row>
    <row r="1217" spans="1:20" ht="75" x14ac:dyDescent="0.3">
      <c r="A1217" s="4">
        <v>1215</v>
      </c>
      <c r="B1217" s="5" t="s">
        <v>1215</v>
      </c>
      <c r="C1217" s="5" t="s">
        <v>5324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t="s">
        <v>8284</v>
      </c>
      <c r="O1217" t="s">
        <v>8342</v>
      </c>
      <c r="P1217" t="s">
        <v>8343</v>
      </c>
      <c r="Q1217" s="8">
        <f t="shared" si="72"/>
        <v>7.8608020000000005</v>
      </c>
      <c r="R1217" s="20">
        <f t="shared" si="73"/>
        <v>71.592003642987251</v>
      </c>
      <c r="S1217" s="15">
        <f t="shared" si="74"/>
        <v>41759.923101851848</v>
      </c>
      <c r="T1217" s="15">
        <f t="shared" si="75"/>
        <v>41789.923101851848</v>
      </c>
    </row>
    <row r="1218" spans="1:20" ht="56.25" x14ac:dyDescent="0.3">
      <c r="A1218" s="4">
        <v>1216</v>
      </c>
      <c r="B1218" s="5" t="s">
        <v>1216</v>
      </c>
      <c r="C1218" s="5" t="s">
        <v>5325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t="s">
        <v>8284</v>
      </c>
      <c r="O1218" t="s">
        <v>8342</v>
      </c>
      <c r="P1218" t="s">
        <v>8343</v>
      </c>
      <c r="Q1218" s="8">
        <f t="shared" ref="Q1218:Q1281" si="76">E1218/D1218</f>
        <v>1.4570000000000001</v>
      </c>
      <c r="R1218" s="20">
        <f t="shared" ref="R1218:R1281" si="77">E1218/L1218</f>
        <v>91.882882882882882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75" x14ac:dyDescent="0.3">
      <c r="A1219" s="4">
        <v>1217</v>
      </c>
      <c r="B1219" s="5" t="s">
        <v>1217</v>
      </c>
      <c r="C1219" s="5" t="s">
        <v>5326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t="s">
        <v>8284</v>
      </c>
      <c r="O1219" t="s">
        <v>8342</v>
      </c>
      <c r="P1219" t="s">
        <v>8343</v>
      </c>
      <c r="Q1219" s="8">
        <f t="shared" si="76"/>
        <v>1.026</v>
      </c>
      <c r="R1219" s="20">
        <f t="shared" si="77"/>
        <v>148.57377049180329</v>
      </c>
      <c r="S1219" s="15">
        <f t="shared" si="78"/>
        <v>42535.809490740736</v>
      </c>
      <c r="T1219" s="15">
        <f t="shared" si="79"/>
        <v>42565.809490740736</v>
      </c>
    </row>
    <row r="1220" spans="1:20" ht="75" x14ac:dyDescent="0.3">
      <c r="A1220" s="4">
        <v>1218</v>
      </c>
      <c r="B1220" s="5" t="s">
        <v>1218</v>
      </c>
      <c r="C1220" s="5" t="s">
        <v>5327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t="s">
        <v>8284</v>
      </c>
      <c r="O1220" t="s">
        <v>8342</v>
      </c>
      <c r="P1220" t="s">
        <v>8343</v>
      </c>
      <c r="Q1220" s="8">
        <f t="shared" si="76"/>
        <v>1.7227777777777777</v>
      </c>
      <c r="R1220" s="20">
        <f t="shared" si="77"/>
        <v>174.2134831460674</v>
      </c>
      <c r="S1220" s="15">
        <f t="shared" si="78"/>
        <v>42278.662037037036</v>
      </c>
      <c r="T1220" s="15">
        <f t="shared" si="79"/>
        <v>42309.125</v>
      </c>
    </row>
    <row r="1221" spans="1:20" ht="56.25" x14ac:dyDescent="0.3">
      <c r="A1221" s="4">
        <v>1219</v>
      </c>
      <c r="B1221" s="5" t="s">
        <v>1219</v>
      </c>
      <c r="C1221" s="5" t="s">
        <v>5328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t="s">
        <v>8284</v>
      </c>
      <c r="O1221" t="s">
        <v>8342</v>
      </c>
      <c r="P1221" t="s">
        <v>8343</v>
      </c>
      <c r="Q1221" s="8">
        <f t="shared" si="76"/>
        <v>1.5916819571865444</v>
      </c>
      <c r="R1221" s="20">
        <f t="shared" si="77"/>
        <v>102.86166007905139</v>
      </c>
      <c r="S1221" s="15">
        <f t="shared" si="78"/>
        <v>42633.461956018517</v>
      </c>
      <c r="T1221" s="15">
        <f t="shared" si="79"/>
        <v>42663.461956018517</v>
      </c>
    </row>
    <row r="1222" spans="1:20" ht="75" x14ac:dyDescent="0.3">
      <c r="A1222" s="4">
        <v>1220</v>
      </c>
      <c r="B1222" s="5" t="s">
        <v>1220</v>
      </c>
      <c r="C1222" s="5" t="s">
        <v>5329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t="s">
        <v>8284</v>
      </c>
      <c r="O1222" t="s">
        <v>8342</v>
      </c>
      <c r="P1222" t="s">
        <v>8343</v>
      </c>
      <c r="Q1222" s="8">
        <f t="shared" si="76"/>
        <v>1.0376666666666667</v>
      </c>
      <c r="R1222" s="20">
        <f t="shared" si="77"/>
        <v>111.17857142857143</v>
      </c>
      <c r="S1222" s="15">
        <f t="shared" si="78"/>
        <v>42211.628611111111</v>
      </c>
      <c r="T1222" s="15">
        <f t="shared" si="79"/>
        <v>42241.628611111111</v>
      </c>
    </row>
    <row r="1223" spans="1:20" ht="75" x14ac:dyDescent="0.3">
      <c r="A1223" s="4">
        <v>1221</v>
      </c>
      <c r="B1223" s="5" t="s">
        <v>1221</v>
      </c>
      <c r="C1223" s="5" t="s">
        <v>5330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t="s">
        <v>8284</v>
      </c>
      <c r="O1223" t="s">
        <v>8342</v>
      </c>
      <c r="P1223" t="s">
        <v>8343</v>
      </c>
      <c r="Q1223" s="8">
        <f t="shared" si="76"/>
        <v>1.1140954545454547</v>
      </c>
      <c r="R1223" s="20">
        <f t="shared" si="77"/>
        <v>23.796213592233013</v>
      </c>
      <c r="S1223" s="15">
        <f t="shared" si="78"/>
        <v>42680.47555555556</v>
      </c>
      <c r="T1223" s="15">
        <f t="shared" si="79"/>
        <v>42708</v>
      </c>
    </row>
    <row r="1224" spans="1:20" ht="56.25" x14ac:dyDescent="0.3">
      <c r="A1224" s="4">
        <v>1222</v>
      </c>
      <c r="B1224" s="5" t="s">
        <v>1222</v>
      </c>
      <c r="C1224" s="5" t="s">
        <v>5331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t="s">
        <v>8284</v>
      </c>
      <c r="O1224" t="s">
        <v>8342</v>
      </c>
      <c r="P1224" t="s">
        <v>8343</v>
      </c>
      <c r="Q1224" s="8">
        <f t="shared" si="76"/>
        <v>2.80375</v>
      </c>
      <c r="R1224" s="20">
        <f t="shared" si="77"/>
        <v>81.268115942028984</v>
      </c>
      <c r="S1224" s="15">
        <f t="shared" si="78"/>
        <v>42430.720451388886</v>
      </c>
      <c r="T1224" s="15">
        <f t="shared" si="79"/>
        <v>42461.166666666672</v>
      </c>
    </row>
    <row r="1225" spans="1:20" ht="56.25" x14ac:dyDescent="0.3">
      <c r="A1225" s="4">
        <v>1223</v>
      </c>
      <c r="B1225" s="5" t="s">
        <v>1223</v>
      </c>
      <c r="C1225" s="5" t="s">
        <v>5332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t="s">
        <v>8284</v>
      </c>
      <c r="O1225" t="s">
        <v>8342</v>
      </c>
      <c r="P1225" t="s">
        <v>8343</v>
      </c>
      <c r="Q1225" s="8">
        <f t="shared" si="76"/>
        <v>1.1210606060606061</v>
      </c>
      <c r="R1225" s="20">
        <f t="shared" si="77"/>
        <v>116.21465968586388</v>
      </c>
      <c r="S1225" s="15">
        <f t="shared" si="78"/>
        <v>42654.177187499998</v>
      </c>
      <c r="T1225" s="15">
        <f t="shared" si="79"/>
        <v>42684.218854166669</v>
      </c>
    </row>
    <row r="1226" spans="1:20" ht="56.25" x14ac:dyDescent="0.3">
      <c r="A1226" s="4">
        <v>1224</v>
      </c>
      <c r="B1226" s="5" t="s">
        <v>1224</v>
      </c>
      <c r="C1226" s="5" t="s">
        <v>5333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t="s">
        <v>8285</v>
      </c>
      <c r="O1226" t="s">
        <v>8329</v>
      </c>
      <c r="P1226" t="s">
        <v>8344</v>
      </c>
      <c r="Q1226" s="8">
        <f t="shared" si="76"/>
        <v>7.0666666666666669E-2</v>
      </c>
      <c r="R1226" s="20">
        <f t="shared" si="77"/>
        <v>58.888888888888886</v>
      </c>
      <c r="S1226" s="15">
        <f t="shared" si="78"/>
        <v>41736.549791666665</v>
      </c>
      <c r="T1226" s="15">
        <f t="shared" si="79"/>
        <v>41796.549791666665</v>
      </c>
    </row>
    <row r="1227" spans="1:20" ht="93.75" x14ac:dyDescent="0.3">
      <c r="A1227" s="4">
        <v>1225</v>
      </c>
      <c r="B1227" s="5" t="s">
        <v>1225</v>
      </c>
      <c r="C1227" s="5" t="s">
        <v>5334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t="s">
        <v>8285</v>
      </c>
      <c r="O1227" t="s">
        <v>8329</v>
      </c>
      <c r="P1227" t="s">
        <v>8344</v>
      </c>
      <c r="Q1227" s="8">
        <f t="shared" si="76"/>
        <v>4.3999999999999997E-2</v>
      </c>
      <c r="R1227" s="20">
        <f t="shared" si="77"/>
        <v>44</v>
      </c>
      <c r="S1227" s="15">
        <f t="shared" si="78"/>
        <v>41509.905995370369</v>
      </c>
      <c r="T1227" s="15">
        <f t="shared" si="79"/>
        <v>41569.905995370369</v>
      </c>
    </row>
    <row r="1228" spans="1:20" ht="75" x14ac:dyDescent="0.3">
      <c r="A1228" s="4">
        <v>1226</v>
      </c>
      <c r="B1228" s="5" t="s">
        <v>1226</v>
      </c>
      <c r="C1228" s="5" t="s">
        <v>5335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t="s">
        <v>8285</v>
      </c>
      <c r="O1228" t="s">
        <v>8329</v>
      </c>
      <c r="P1228" t="s">
        <v>8344</v>
      </c>
      <c r="Q1228" s="8">
        <f t="shared" si="76"/>
        <v>3.8739999999999997E-2</v>
      </c>
      <c r="R1228" s="20">
        <f t="shared" si="77"/>
        <v>48.424999999999997</v>
      </c>
      <c r="S1228" s="15">
        <f t="shared" si="78"/>
        <v>41715.874780092592</v>
      </c>
      <c r="T1228" s="15">
        <f t="shared" si="79"/>
        <v>41750.041666666664</v>
      </c>
    </row>
    <row r="1229" spans="1:20" ht="93.75" x14ac:dyDescent="0.3">
      <c r="A1229" s="4">
        <v>1227</v>
      </c>
      <c r="B1229" s="5" t="s">
        <v>1227</v>
      </c>
      <c r="C1229" s="5" t="s">
        <v>5336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t="s">
        <v>8285</v>
      </c>
      <c r="O1229" t="s">
        <v>8329</v>
      </c>
      <c r="P1229" t="s">
        <v>8344</v>
      </c>
      <c r="Q1229" s="8">
        <f t="shared" si="76"/>
        <v>0</v>
      </c>
      <c r="R1229" s="20" t="e">
        <f t="shared" si="77"/>
        <v>#DIV/0!</v>
      </c>
      <c r="S1229" s="15">
        <f t="shared" si="78"/>
        <v>41827.919166666667</v>
      </c>
      <c r="T1229" s="15">
        <f t="shared" si="79"/>
        <v>41858.291666666664</v>
      </c>
    </row>
    <row r="1230" spans="1:20" ht="75" x14ac:dyDescent="0.3">
      <c r="A1230" s="4">
        <v>1228</v>
      </c>
      <c r="B1230" s="5" t="s">
        <v>1228</v>
      </c>
      <c r="C1230" s="5" t="s">
        <v>5337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t="s">
        <v>8285</v>
      </c>
      <c r="O1230" t="s">
        <v>8329</v>
      </c>
      <c r="P1230" t="s">
        <v>8344</v>
      </c>
      <c r="Q1230" s="8">
        <f t="shared" si="76"/>
        <v>0.29299999999999998</v>
      </c>
      <c r="R1230" s="20">
        <f t="shared" si="77"/>
        <v>61.041666666666664</v>
      </c>
      <c r="S1230" s="15">
        <f t="shared" si="78"/>
        <v>40754.729259259257</v>
      </c>
      <c r="T1230" s="15">
        <f t="shared" si="79"/>
        <v>40814.729259259257</v>
      </c>
    </row>
    <row r="1231" spans="1:20" ht="93.75" x14ac:dyDescent="0.3">
      <c r="A1231" s="4">
        <v>1229</v>
      </c>
      <c r="B1231" s="5" t="s">
        <v>1229</v>
      </c>
      <c r="C1231" s="5" t="s">
        <v>5338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t="s">
        <v>8285</v>
      </c>
      <c r="O1231" t="s">
        <v>8329</v>
      </c>
      <c r="P1231" t="s">
        <v>8344</v>
      </c>
      <c r="Q1231" s="8">
        <f t="shared" si="76"/>
        <v>9.0909090909090905E-3</v>
      </c>
      <c r="R1231" s="20">
        <f t="shared" si="77"/>
        <v>25</v>
      </c>
      <c r="S1231" s="15">
        <f t="shared" si="78"/>
        <v>40985.459803240738</v>
      </c>
      <c r="T1231" s="15">
        <f t="shared" si="79"/>
        <v>41015.666666666664</v>
      </c>
    </row>
    <row r="1232" spans="1:20" ht="93.75" x14ac:dyDescent="0.3">
      <c r="A1232" s="4">
        <v>1230</v>
      </c>
      <c r="B1232" s="5" t="s">
        <v>1230</v>
      </c>
      <c r="C1232" s="5" t="s">
        <v>5339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t="s">
        <v>8285</v>
      </c>
      <c r="O1232" t="s">
        <v>8329</v>
      </c>
      <c r="P1232" t="s">
        <v>8344</v>
      </c>
      <c r="Q1232" s="8">
        <f t="shared" si="76"/>
        <v>0</v>
      </c>
      <c r="R1232" s="20" t="e">
        <f t="shared" si="77"/>
        <v>#DIV/0!</v>
      </c>
      <c r="S1232" s="15">
        <f t="shared" si="78"/>
        <v>40568.972569444442</v>
      </c>
      <c r="T1232" s="15">
        <f t="shared" si="79"/>
        <v>40598.972569444442</v>
      </c>
    </row>
    <row r="1233" spans="1:20" ht="75" x14ac:dyDescent="0.3">
      <c r="A1233" s="4">
        <v>1231</v>
      </c>
      <c r="B1233" s="5" t="s">
        <v>1231</v>
      </c>
      <c r="C1233" s="5" t="s">
        <v>5340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t="s">
        <v>8285</v>
      </c>
      <c r="O1233" t="s">
        <v>8329</v>
      </c>
      <c r="P1233" t="s">
        <v>8344</v>
      </c>
      <c r="Q1233" s="8">
        <f t="shared" si="76"/>
        <v>0</v>
      </c>
      <c r="R1233" s="20" t="e">
        <f t="shared" si="77"/>
        <v>#DIV/0!</v>
      </c>
      <c r="S1233" s="15">
        <f t="shared" si="78"/>
        <v>42193.941759259258</v>
      </c>
      <c r="T1233" s="15">
        <f t="shared" si="79"/>
        <v>42244.041666666672</v>
      </c>
    </row>
    <row r="1234" spans="1:20" ht="93.75" x14ac:dyDescent="0.3">
      <c r="A1234" s="4">
        <v>1232</v>
      </c>
      <c r="B1234" s="5" t="s">
        <v>1232</v>
      </c>
      <c r="C1234" s="5" t="s">
        <v>5341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t="s">
        <v>8285</v>
      </c>
      <c r="O1234" t="s">
        <v>8329</v>
      </c>
      <c r="P1234" t="s">
        <v>8344</v>
      </c>
      <c r="Q1234" s="8">
        <f t="shared" si="76"/>
        <v>8.0000000000000002E-3</v>
      </c>
      <c r="R1234" s="20">
        <f t="shared" si="77"/>
        <v>40</v>
      </c>
      <c r="S1234" s="15">
        <f t="shared" si="78"/>
        <v>41506.848032407412</v>
      </c>
      <c r="T1234" s="15">
        <f t="shared" si="79"/>
        <v>41553.848032407412</v>
      </c>
    </row>
    <row r="1235" spans="1:20" ht="93.75" x14ac:dyDescent="0.3">
      <c r="A1235" s="4">
        <v>1233</v>
      </c>
      <c r="B1235" s="5" t="s">
        <v>1233</v>
      </c>
      <c r="C1235" s="5" t="s">
        <v>5342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t="s">
        <v>8285</v>
      </c>
      <c r="O1235" t="s">
        <v>8329</v>
      </c>
      <c r="P1235" t="s">
        <v>8344</v>
      </c>
      <c r="Q1235" s="8">
        <f t="shared" si="76"/>
        <v>0.11600000000000001</v>
      </c>
      <c r="R1235" s="20">
        <f t="shared" si="77"/>
        <v>19.333333333333332</v>
      </c>
      <c r="S1235" s="15">
        <f t="shared" si="78"/>
        <v>40939.948773148149</v>
      </c>
      <c r="T1235" s="15">
        <f t="shared" si="79"/>
        <v>40960.948773148149</v>
      </c>
    </row>
    <row r="1236" spans="1:20" ht="75" x14ac:dyDescent="0.3">
      <c r="A1236" s="4">
        <v>1234</v>
      </c>
      <c r="B1236" s="5" t="s">
        <v>1234</v>
      </c>
      <c r="C1236" s="5" t="s">
        <v>5343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t="s">
        <v>8285</v>
      </c>
      <c r="O1236" t="s">
        <v>8329</v>
      </c>
      <c r="P1236" t="s">
        <v>8344</v>
      </c>
      <c r="Q1236" s="8">
        <f t="shared" si="76"/>
        <v>0</v>
      </c>
      <c r="R1236" s="20" t="e">
        <f t="shared" si="77"/>
        <v>#DIV/0!</v>
      </c>
      <c r="S1236" s="15">
        <f t="shared" si="78"/>
        <v>42007.788680555561</v>
      </c>
      <c r="T1236" s="15">
        <f t="shared" si="79"/>
        <v>42037.788680555561</v>
      </c>
    </row>
    <row r="1237" spans="1:20" ht="93.75" x14ac:dyDescent="0.3">
      <c r="A1237" s="4">
        <v>1235</v>
      </c>
      <c r="B1237" s="5" t="s">
        <v>1235</v>
      </c>
      <c r="C1237" s="5" t="s">
        <v>5344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t="s">
        <v>8285</v>
      </c>
      <c r="O1237" t="s">
        <v>8329</v>
      </c>
      <c r="P1237" t="s">
        <v>8344</v>
      </c>
      <c r="Q1237" s="8">
        <f t="shared" si="76"/>
        <v>2.787363950092912E-2</v>
      </c>
      <c r="R1237" s="20">
        <f t="shared" si="77"/>
        <v>35</v>
      </c>
      <c r="S1237" s="15">
        <f t="shared" si="78"/>
        <v>41583.135405092595</v>
      </c>
      <c r="T1237" s="15">
        <f t="shared" si="79"/>
        <v>41623.135405092595</v>
      </c>
    </row>
    <row r="1238" spans="1:20" ht="37.5" x14ac:dyDescent="0.3">
      <c r="A1238" s="4">
        <v>1236</v>
      </c>
      <c r="B1238" s="5" t="s">
        <v>1236</v>
      </c>
      <c r="C1238" s="5" t="s">
        <v>5345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t="s">
        <v>8285</v>
      </c>
      <c r="O1238" t="s">
        <v>8329</v>
      </c>
      <c r="P1238" t="s">
        <v>8344</v>
      </c>
      <c r="Q1238" s="8">
        <f t="shared" si="76"/>
        <v>0</v>
      </c>
      <c r="R1238" s="20" t="e">
        <f t="shared" si="77"/>
        <v>#DIV/0!</v>
      </c>
      <c r="S1238" s="15">
        <f t="shared" si="78"/>
        <v>41110.680138888885</v>
      </c>
      <c r="T1238" s="15">
        <f t="shared" si="79"/>
        <v>41118.666666666664</v>
      </c>
    </row>
    <row r="1239" spans="1:20" ht="93.75" x14ac:dyDescent="0.3">
      <c r="A1239" s="4">
        <v>1237</v>
      </c>
      <c r="B1239" s="5" t="s">
        <v>1237</v>
      </c>
      <c r="C1239" s="5" t="s">
        <v>5346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t="s">
        <v>8285</v>
      </c>
      <c r="O1239" t="s">
        <v>8329</v>
      </c>
      <c r="P1239" t="s">
        <v>8344</v>
      </c>
      <c r="Q1239" s="8">
        <f t="shared" si="76"/>
        <v>0</v>
      </c>
      <c r="R1239" s="20" t="e">
        <f t="shared" si="77"/>
        <v>#DIV/0!</v>
      </c>
      <c r="S1239" s="15">
        <f t="shared" si="78"/>
        <v>41125.283159722225</v>
      </c>
      <c r="T1239" s="15">
        <f t="shared" si="79"/>
        <v>41145.283159722225</v>
      </c>
    </row>
    <row r="1240" spans="1:20" ht="93.75" x14ac:dyDescent="0.3">
      <c r="A1240" s="4">
        <v>1238</v>
      </c>
      <c r="B1240" s="5" t="s">
        <v>1238</v>
      </c>
      <c r="C1240" s="5" t="s">
        <v>5347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t="s">
        <v>8285</v>
      </c>
      <c r="O1240" t="s">
        <v>8329</v>
      </c>
      <c r="P1240" t="s">
        <v>8344</v>
      </c>
      <c r="Q1240" s="8">
        <f t="shared" si="76"/>
        <v>0.17799999999999999</v>
      </c>
      <c r="R1240" s="20">
        <f t="shared" si="77"/>
        <v>59.333333333333336</v>
      </c>
      <c r="S1240" s="15">
        <f t="shared" si="78"/>
        <v>40731.61037037037</v>
      </c>
      <c r="T1240" s="15">
        <f t="shared" si="79"/>
        <v>40761.61037037037</v>
      </c>
    </row>
    <row r="1241" spans="1:20" ht="37.5" x14ac:dyDescent="0.3">
      <c r="A1241" s="4">
        <v>1239</v>
      </c>
      <c r="B1241" s="5" t="s">
        <v>1239</v>
      </c>
      <c r="C1241" s="5" t="s">
        <v>5348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t="s">
        <v>8285</v>
      </c>
      <c r="O1241" t="s">
        <v>8329</v>
      </c>
      <c r="P1241" t="s">
        <v>8344</v>
      </c>
      <c r="Q1241" s="8">
        <f t="shared" si="76"/>
        <v>0</v>
      </c>
      <c r="R1241" s="20" t="e">
        <f t="shared" si="77"/>
        <v>#DIV/0!</v>
      </c>
      <c r="S1241" s="15">
        <f t="shared" si="78"/>
        <v>40883.962581018517</v>
      </c>
      <c r="T1241" s="15">
        <f t="shared" si="79"/>
        <v>40913.962581018517</v>
      </c>
    </row>
    <row r="1242" spans="1:20" ht="56.25" x14ac:dyDescent="0.3">
      <c r="A1242" s="4">
        <v>1240</v>
      </c>
      <c r="B1242" s="5" t="s">
        <v>1240</v>
      </c>
      <c r="C1242" s="5" t="s">
        <v>5349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t="s">
        <v>8285</v>
      </c>
      <c r="O1242" t="s">
        <v>8329</v>
      </c>
      <c r="P1242" t="s">
        <v>8344</v>
      </c>
      <c r="Q1242" s="8">
        <f t="shared" si="76"/>
        <v>3.0124999999999999E-2</v>
      </c>
      <c r="R1242" s="20">
        <f t="shared" si="77"/>
        <v>30.125</v>
      </c>
      <c r="S1242" s="15">
        <f t="shared" si="78"/>
        <v>41409.040011574078</v>
      </c>
      <c r="T1242" s="15">
        <f t="shared" si="79"/>
        <v>41467.910416666666</v>
      </c>
    </row>
    <row r="1243" spans="1:20" ht="93.75" x14ac:dyDescent="0.3">
      <c r="A1243" s="4">
        <v>1241</v>
      </c>
      <c r="B1243" s="5" t="s">
        <v>1241</v>
      </c>
      <c r="C1243" s="5" t="s">
        <v>5350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t="s">
        <v>8285</v>
      </c>
      <c r="O1243" t="s">
        <v>8329</v>
      </c>
      <c r="P1243" t="s">
        <v>8344</v>
      </c>
      <c r="Q1243" s="8">
        <f t="shared" si="76"/>
        <v>0.50739999999999996</v>
      </c>
      <c r="R1243" s="20">
        <f t="shared" si="77"/>
        <v>74.617647058823536</v>
      </c>
      <c r="S1243" s="15">
        <f t="shared" si="78"/>
        <v>41923.837731481479</v>
      </c>
      <c r="T1243" s="15">
        <f t="shared" si="79"/>
        <v>41946.249305555553</v>
      </c>
    </row>
    <row r="1244" spans="1:20" ht="93.75" x14ac:dyDescent="0.3">
      <c r="A1244" s="4">
        <v>1242</v>
      </c>
      <c r="B1244" s="5" t="s">
        <v>1242</v>
      </c>
      <c r="C1244" s="5" t="s">
        <v>5351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t="s">
        <v>8285</v>
      </c>
      <c r="O1244" t="s">
        <v>8329</v>
      </c>
      <c r="P1244" t="s">
        <v>8344</v>
      </c>
      <c r="Q1244" s="8">
        <f t="shared" si="76"/>
        <v>5.4884742041712408E-3</v>
      </c>
      <c r="R1244" s="20">
        <f t="shared" si="77"/>
        <v>5</v>
      </c>
      <c r="S1244" s="15">
        <f t="shared" si="78"/>
        <v>40782.165532407409</v>
      </c>
      <c r="T1244" s="15">
        <f t="shared" si="79"/>
        <v>40797.554166666669</v>
      </c>
    </row>
    <row r="1245" spans="1:20" ht="75" x14ac:dyDescent="0.3">
      <c r="A1245" s="4">
        <v>1243</v>
      </c>
      <c r="B1245" s="5" t="s">
        <v>1243</v>
      </c>
      <c r="C1245" s="5" t="s">
        <v>5352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t="s">
        <v>8285</v>
      </c>
      <c r="O1245" t="s">
        <v>8329</v>
      </c>
      <c r="P1245" t="s">
        <v>8344</v>
      </c>
      <c r="Q1245" s="8">
        <f t="shared" si="76"/>
        <v>0.14091666666666666</v>
      </c>
      <c r="R1245" s="20">
        <f t="shared" si="77"/>
        <v>44.5</v>
      </c>
      <c r="S1245" s="15">
        <f t="shared" si="78"/>
        <v>40671.879293981481</v>
      </c>
      <c r="T1245" s="15">
        <f t="shared" si="79"/>
        <v>40732.875</v>
      </c>
    </row>
    <row r="1246" spans="1:20" ht="75" x14ac:dyDescent="0.3">
      <c r="A1246" s="4">
        <v>1244</v>
      </c>
      <c r="B1246" s="5" t="s">
        <v>1244</v>
      </c>
      <c r="C1246" s="5" t="s">
        <v>5353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t="s">
        <v>8275</v>
      </c>
      <c r="O1246" t="s">
        <v>8329</v>
      </c>
      <c r="P1246" t="s">
        <v>8330</v>
      </c>
      <c r="Q1246" s="8">
        <f t="shared" si="76"/>
        <v>1.038</v>
      </c>
      <c r="R1246" s="20">
        <f t="shared" si="77"/>
        <v>46.133333333333333</v>
      </c>
      <c r="S1246" s="15">
        <f t="shared" si="78"/>
        <v>41355.825497685182</v>
      </c>
      <c r="T1246" s="15">
        <f t="shared" si="79"/>
        <v>41386.875</v>
      </c>
    </row>
    <row r="1247" spans="1:20" ht="75" x14ac:dyDescent="0.3">
      <c r="A1247" s="4">
        <v>1245</v>
      </c>
      <c r="B1247" s="5" t="s">
        <v>1245</v>
      </c>
      <c r="C1247" s="5" t="s">
        <v>5354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t="s">
        <v>8275</v>
      </c>
      <c r="O1247" t="s">
        <v>8329</v>
      </c>
      <c r="P1247" t="s">
        <v>8330</v>
      </c>
      <c r="Q1247" s="8">
        <f t="shared" si="76"/>
        <v>1.2024999999999999</v>
      </c>
      <c r="R1247" s="20">
        <f t="shared" si="77"/>
        <v>141.47058823529412</v>
      </c>
      <c r="S1247" s="15">
        <f t="shared" si="78"/>
        <v>41774.599930555552</v>
      </c>
      <c r="T1247" s="15">
        <f t="shared" si="79"/>
        <v>41804.599930555552</v>
      </c>
    </row>
    <row r="1248" spans="1:20" ht="93.75" x14ac:dyDescent="0.3">
      <c r="A1248" s="4">
        <v>1246</v>
      </c>
      <c r="B1248" s="5" t="s">
        <v>1246</v>
      </c>
      <c r="C1248" s="5" t="s">
        <v>5355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t="s">
        <v>8275</v>
      </c>
      <c r="O1248" t="s">
        <v>8329</v>
      </c>
      <c r="P1248" t="s">
        <v>8330</v>
      </c>
      <c r="Q1248" s="8">
        <f t="shared" si="76"/>
        <v>1.17</v>
      </c>
      <c r="R1248" s="20">
        <f t="shared" si="77"/>
        <v>75.483870967741936</v>
      </c>
      <c r="S1248" s="15">
        <f t="shared" si="78"/>
        <v>40838.043391203704</v>
      </c>
      <c r="T1248" s="15">
        <f t="shared" si="79"/>
        <v>40883.085057870368</v>
      </c>
    </row>
    <row r="1249" spans="1:20" ht="56.25" x14ac:dyDescent="0.3">
      <c r="A1249" s="4">
        <v>1247</v>
      </c>
      <c r="B1249" s="5" t="s">
        <v>1247</v>
      </c>
      <c r="C1249" s="5" t="s">
        <v>5356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t="s">
        <v>8275</v>
      </c>
      <c r="O1249" t="s">
        <v>8329</v>
      </c>
      <c r="P1249" t="s">
        <v>8330</v>
      </c>
      <c r="Q1249" s="8">
        <f t="shared" si="76"/>
        <v>1.2214285714285715</v>
      </c>
      <c r="R1249" s="20">
        <f t="shared" si="77"/>
        <v>85.5</v>
      </c>
      <c r="S1249" s="15">
        <f t="shared" si="78"/>
        <v>41370.292303240742</v>
      </c>
      <c r="T1249" s="15">
        <f t="shared" si="79"/>
        <v>41400.292303240742</v>
      </c>
    </row>
    <row r="1250" spans="1:20" ht="56.25" x14ac:dyDescent="0.3">
      <c r="A1250" s="4">
        <v>1248</v>
      </c>
      <c r="B1250" s="5" t="s">
        <v>1248</v>
      </c>
      <c r="C1250" s="5" t="s">
        <v>5357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t="s">
        <v>8275</v>
      </c>
      <c r="O1250" t="s">
        <v>8329</v>
      </c>
      <c r="P1250" t="s">
        <v>8330</v>
      </c>
      <c r="Q1250" s="8">
        <f t="shared" si="76"/>
        <v>1.5164</v>
      </c>
      <c r="R1250" s="20">
        <f t="shared" si="77"/>
        <v>64.254237288135599</v>
      </c>
      <c r="S1250" s="15">
        <f t="shared" si="78"/>
        <v>41767.656863425924</v>
      </c>
      <c r="T1250" s="15">
        <f t="shared" si="79"/>
        <v>41803.290972222225</v>
      </c>
    </row>
    <row r="1251" spans="1:20" ht="75" x14ac:dyDescent="0.3">
      <c r="A1251" s="4">
        <v>1249</v>
      </c>
      <c r="B1251" s="5" t="s">
        <v>1249</v>
      </c>
      <c r="C1251" s="5" t="s">
        <v>5358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t="s">
        <v>8275</v>
      </c>
      <c r="O1251" t="s">
        <v>8329</v>
      </c>
      <c r="P1251" t="s">
        <v>8330</v>
      </c>
      <c r="Q1251" s="8">
        <f t="shared" si="76"/>
        <v>1.0444</v>
      </c>
      <c r="R1251" s="20">
        <f t="shared" si="77"/>
        <v>64.46913580246914</v>
      </c>
      <c r="S1251" s="15">
        <f t="shared" si="78"/>
        <v>41067.74086805556</v>
      </c>
      <c r="T1251" s="15">
        <f t="shared" si="79"/>
        <v>41097.74086805556</v>
      </c>
    </row>
    <row r="1252" spans="1:20" ht="93.75" x14ac:dyDescent="0.3">
      <c r="A1252" s="4">
        <v>1250</v>
      </c>
      <c r="B1252" s="5" t="s">
        <v>1250</v>
      </c>
      <c r="C1252" s="5" t="s">
        <v>5359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t="s">
        <v>8275</v>
      </c>
      <c r="O1252" t="s">
        <v>8329</v>
      </c>
      <c r="P1252" t="s">
        <v>8330</v>
      </c>
      <c r="Q1252" s="8">
        <f t="shared" si="76"/>
        <v>2.0015333333333332</v>
      </c>
      <c r="R1252" s="20">
        <f t="shared" si="77"/>
        <v>118.2007874015748</v>
      </c>
      <c r="S1252" s="15">
        <f t="shared" si="78"/>
        <v>41843.64271990741</v>
      </c>
      <c r="T1252" s="15">
        <f t="shared" si="79"/>
        <v>41888.64271990741</v>
      </c>
    </row>
    <row r="1253" spans="1:20" ht="56.25" x14ac:dyDescent="0.3">
      <c r="A1253" s="4">
        <v>1251</v>
      </c>
      <c r="B1253" s="5" t="s">
        <v>1251</v>
      </c>
      <c r="C1253" s="5" t="s">
        <v>5360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t="s">
        <v>8275</v>
      </c>
      <c r="O1253" t="s">
        <v>8329</v>
      </c>
      <c r="P1253" t="s">
        <v>8330</v>
      </c>
      <c r="Q1253" s="8">
        <f t="shared" si="76"/>
        <v>1.018</v>
      </c>
      <c r="R1253" s="20">
        <f t="shared" si="77"/>
        <v>82.540540540540547</v>
      </c>
      <c r="S1253" s="15">
        <f t="shared" si="78"/>
        <v>40751.814432870371</v>
      </c>
      <c r="T1253" s="15">
        <f t="shared" si="79"/>
        <v>40811.814432870371</v>
      </c>
    </row>
    <row r="1254" spans="1:20" ht="75" x14ac:dyDescent="0.3">
      <c r="A1254" s="4">
        <v>1252</v>
      </c>
      <c r="B1254" s="5" t="s">
        <v>1252</v>
      </c>
      <c r="C1254" s="5" t="s">
        <v>5361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t="s">
        <v>8275</v>
      </c>
      <c r="O1254" t="s">
        <v>8329</v>
      </c>
      <c r="P1254" t="s">
        <v>8330</v>
      </c>
      <c r="Q1254" s="8">
        <f t="shared" si="76"/>
        <v>1.3765714285714286</v>
      </c>
      <c r="R1254" s="20">
        <f t="shared" si="77"/>
        <v>34.170212765957444</v>
      </c>
      <c r="S1254" s="15">
        <f t="shared" si="78"/>
        <v>41543.988067129627</v>
      </c>
      <c r="T1254" s="15">
        <f t="shared" si="79"/>
        <v>41571.988067129627</v>
      </c>
    </row>
    <row r="1255" spans="1:20" ht="93.75" x14ac:dyDescent="0.3">
      <c r="A1255" s="4">
        <v>1253</v>
      </c>
      <c r="B1255" s="5" t="s">
        <v>1253</v>
      </c>
      <c r="C1255" s="5" t="s">
        <v>5362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t="s">
        <v>8275</v>
      </c>
      <c r="O1255" t="s">
        <v>8329</v>
      </c>
      <c r="P1255" t="s">
        <v>8330</v>
      </c>
      <c r="Q1255" s="8">
        <f t="shared" si="76"/>
        <v>3038.3319999999999</v>
      </c>
      <c r="R1255" s="20">
        <f t="shared" si="77"/>
        <v>42.73322081575246</v>
      </c>
      <c r="S1255" s="15">
        <f t="shared" si="78"/>
        <v>41855.783645833333</v>
      </c>
      <c r="T1255" s="15">
        <f t="shared" si="79"/>
        <v>41885.783645833333</v>
      </c>
    </row>
    <row r="1256" spans="1:20" ht="93.75" x14ac:dyDescent="0.3">
      <c r="A1256" s="4">
        <v>1254</v>
      </c>
      <c r="B1256" s="5" t="s">
        <v>1254</v>
      </c>
      <c r="C1256" s="5" t="s">
        <v>5363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t="s">
        <v>8275</v>
      </c>
      <c r="O1256" t="s">
        <v>8329</v>
      </c>
      <c r="P1256" t="s">
        <v>8330</v>
      </c>
      <c r="Q1256" s="8">
        <f t="shared" si="76"/>
        <v>1.9885074626865671</v>
      </c>
      <c r="R1256" s="20">
        <f t="shared" si="77"/>
        <v>94.489361702127653</v>
      </c>
      <c r="S1256" s="15">
        <f t="shared" si="78"/>
        <v>40487.621365740742</v>
      </c>
      <c r="T1256" s="15">
        <f t="shared" si="79"/>
        <v>40544.207638888889</v>
      </c>
    </row>
    <row r="1257" spans="1:20" ht="75" x14ac:dyDescent="0.3">
      <c r="A1257" s="4">
        <v>1255</v>
      </c>
      <c r="B1257" s="5" t="s">
        <v>1255</v>
      </c>
      <c r="C1257" s="5" t="s">
        <v>5364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t="s">
        <v>8275</v>
      </c>
      <c r="O1257" t="s">
        <v>8329</v>
      </c>
      <c r="P1257" t="s">
        <v>8330</v>
      </c>
      <c r="Q1257" s="8">
        <f t="shared" si="76"/>
        <v>2.0236666666666667</v>
      </c>
      <c r="R1257" s="20">
        <f t="shared" si="77"/>
        <v>55.697247706422019</v>
      </c>
      <c r="S1257" s="15">
        <f t="shared" si="78"/>
        <v>41579.845509259263</v>
      </c>
      <c r="T1257" s="15">
        <f t="shared" si="79"/>
        <v>41609.887175925927</v>
      </c>
    </row>
    <row r="1258" spans="1:20" ht="93.75" x14ac:dyDescent="0.3">
      <c r="A1258" s="4">
        <v>1256</v>
      </c>
      <c r="B1258" s="5" t="s">
        <v>1256</v>
      </c>
      <c r="C1258" s="5" t="s">
        <v>5365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t="s">
        <v>8275</v>
      </c>
      <c r="O1258" t="s">
        <v>8329</v>
      </c>
      <c r="P1258" t="s">
        <v>8330</v>
      </c>
      <c r="Q1258" s="8">
        <f t="shared" si="76"/>
        <v>1.1796376666666666</v>
      </c>
      <c r="R1258" s="20">
        <f t="shared" si="77"/>
        <v>98.030831024930734</v>
      </c>
      <c r="S1258" s="15">
        <f t="shared" si="78"/>
        <v>40921.919340277782</v>
      </c>
      <c r="T1258" s="15">
        <f t="shared" si="79"/>
        <v>40951.919340277782</v>
      </c>
    </row>
    <row r="1259" spans="1:20" ht="75" x14ac:dyDescent="0.3">
      <c r="A1259" s="4">
        <v>1257</v>
      </c>
      <c r="B1259" s="5" t="s">
        <v>1257</v>
      </c>
      <c r="C1259" s="5" t="s">
        <v>5366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t="s">
        <v>8275</v>
      </c>
      <c r="O1259" t="s">
        <v>8329</v>
      </c>
      <c r="P1259" t="s">
        <v>8330</v>
      </c>
      <c r="Q1259" s="8">
        <f t="shared" si="76"/>
        <v>2.9472727272727273</v>
      </c>
      <c r="R1259" s="20">
        <f t="shared" si="77"/>
        <v>92.102272727272734</v>
      </c>
      <c r="S1259" s="15">
        <f t="shared" si="78"/>
        <v>40587.085532407407</v>
      </c>
      <c r="T1259" s="15">
        <f t="shared" si="79"/>
        <v>40636.043865740743</v>
      </c>
    </row>
    <row r="1260" spans="1:20" ht="75" x14ac:dyDescent="0.3">
      <c r="A1260" s="4">
        <v>1258</v>
      </c>
      <c r="B1260" s="5" t="s">
        <v>1258</v>
      </c>
      <c r="C1260" s="5" t="s">
        <v>5367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t="s">
        <v>8275</v>
      </c>
      <c r="O1260" t="s">
        <v>8329</v>
      </c>
      <c r="P1260" t="s">
        <v>8330</v>
      </c>
      <c r="Q1260" s="8">
        <f t="shared" si="76"/>
        <v>2.1314633333333335</v>
      </c>
      <c r="R1260" s="20">
        <f t="shared" si="77"/>
        <v>38.175462686567165</v>
      </c>
      <c r="S1260" s="15">
        <f t="shared" si="78"/>
        <v>41487.611250000002</v>
      </c>
      <c r="T1260" s="15">
        <f t="shared" si="79"/>
        <v>41517.611250000002</v>
      </c>
    </row>
    <row r="1261" spans="1:20" ht="56.25" x14ac:dyDescent="0.3">
      <c r="A1261" s="4">
        <v>1259</v>
      </c>
      <c r="B1261" s="5" t="s">
        <v>1259</v>
      </c>
      <c r="C1261" s="5" t="s">
        <v>5368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t="s">
        <v>8275</v>
      </c>
      <c r="O1261" t="s">
        <v>8329</v>
      </c>
      <c r="P1261" t="s">
        <v>8330</v>
      </c>
      <c r="Q1261" s="8">
        <f t="shared" si="76"/>
        <v>1.0424</v>
      </c>
      <c r="R1261" s="20">
        <f t="shared" si="77"/>
        <v>27.145833333333332</v>
      </c>
      <c r="S1261" s="15">
        <f t="shared" si="78"/>
        <v>41766.970648148148</v>
      </c>
      <c r="T1261" s="15">
        <f t="shared" si="79"/>
        <v>41799.165972222225</v>
      </c>
    </row>
    <row r="1262" spans="1:20" ht="75" x14ac:dyDescent="0.3">
      <c r="A1262" s="4">
        <v>1260</v>
      </c>
      <c r="B1262" s="5" t="s">
        <v>1260</v>
      </c>
      <c r="C1262" s="5" t="s">
        <v>5369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t="s">
        <v>8275</v>
      </c>
      <c r="O1262" t="s">
        <v>8329</v>
      </c>
      <c r="P1262" t="s">
        <v>8330</v>
      </c>
      <c r="Q1262" s="8">
        <f t="shared" si="76"/>
        <v>1.1366666666666667</v>
      </c>
      <c r="R1262" s="20">
        <f t="shared" si="77"/>
        <v>50.689189189189186</v>
      </c>
      <c r="S1262" s="15">
        <f t="shared" si="78"/>
        <v>41666.842824074076</v>
      </c>
      <c r="T1262" s="15">
        <f t="shared" si="79"/>
        <v>41696.842824074076</v>
      </c>
    </row>
    <row r="1263" spans="1:20" ht="56.25" x14ac:dyDescent="0.3">
      <c r="A1263" s="4">
        <v>1261</v>
      </c>
      <c r="B1263" s="5" t="s">
        <v>1261</v>
      </c>
      <c r="C1263" s="5" t="s">
        <v>5370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t="s">
        <v>8275</v>
      </c>
      <c r="O1263" t="s">
        <v>8329</v>
      </c>
      <c r="P1263" t="s">
        <v>8330</v>
      </c>
      <c r="Q1263" s="8">
        <f t="shared" si="76"/>
        <v>1.0125</v>
      </c>
      <c r="R1263" s="20">
        <f t="shared" si="77"/>
        <v>38.942307692307693</v>
      </c>
      <c r="S1263" s="15">
        <f t="shared" si="78"/>
        <v>41638.342905092592</v>
      </c>
      <c r="T1263" s="15">
        <f t="shared" si="79"/>
        <v>41668.342905092592</v>
      </c>
    </row>
    <row r="1264" spans="1:20" ht="93.75" x14ac:dyDescent="0.3">
      <c r="A1264" s="4">
        <v>1262</v>
      </c>
      <c r="B1264" s="5" t="s">
        <v>1262</v>
      </c>
      <c r="C1264" s="5" t="s">
        <v>5371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t="s">
        <v>8275</v>
      </c>
      <c r="O1264" t="s">
        <v>8329</v>
      </c>
      <c r="P1264" t="s">
        <v>8330</v>
      </c>
      <c r="Q1264" s="8">
        <f t="shared" si="76"/>
        <v>1.2541538461538462</v>
      </c>
      <c r="R1264" s="20">
        <f t="shared" si="77"/>
        <v>77.638095238095232</v>
      </c>
      <c r="S1264" s="15">
        <f t="shared" si="78"/>
        <v>41656.762638888889</v>
      </c>
      <c r="T1264" s="15">
        <f t="shared" si="79"/>
        <v>41686.762638888889</v>
      </c>
    </row>
    <row r="1265" spans="1:20" ht="56.25" x14ac:dyDescent="0.3">
      <c r="A1265" s="4">
        <v>1263</v>
      </c>
      <c r="B1265" s="5" t="s">
        <v>1263</v>
      </c>
      <c r="C1265" s="5" t="s">
        <v>5372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t="s">
        <v>8275</v>
      </c>
      <c r="O1265" t="s">
        <v>8329</v>
      </c>
      <c r="P1265" t="s">
        <v>8330</v>
      </c>
      <c r="Q1265" s="8">
        <f t="shared" si="76"/>
        <v>1.19</v>
      </c>
      <c r="R1265" s="20">
        <f t="shared" si="77"/>
        <v>43.536585365853661</v>
      </c>
      <c r="S1265" s="15">
        <f t="shared" si="78"/>
        <v>41692.084143518521</v>
      </c>
      <c r="T1265" s="15">
        <f t="shared" si="79"/>
        <v>41727.041666666664</v>
      </c>
    </row>
    <row r="1266" spans="1:20" ht="93.75" x14ac:dyDescent="0.3">
      <c r="A1266" s="4">
        <v>1264</v>
      </c>
      <c r="B1266" s="5" t="s">
        <v>1264</v>
      </c>
      <c r="C1266" s="5" t="s">
        <v>5373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t="s">
        <v>8275</v>
      </c>
      <c r="O1266" t="s">
        <v>8329</v>
      </c>
      <c r="P1266" t="s">
        <v>8330</v>
      </c>
      <c r="Q1266" s="8">
        <f t="shared" si="76"/>
        <v>1.6646153846153846</v>
      </c>
      <c r="R1266" s="20">
        <f t="shared" si="77"/>
        <v>31.823529411764707</v>
      </c>
      <c r="S1266" s="15">
        <f t="shared" si="78"/>
        <v>41547.662997685184</v>
      </c>
      <c r="T1266" s="15">
        <f t="shared" si="79"/>
        <v>41576.662997685184</v>
      </c>
    </row>
    <row r="1267" spans="1:20" ht="93.75" x14ac:dyDescent="0.3">
      <c r="A1267" s="4">
        <v>1265</v>
      </c>
      <c r="B1267" s="5" t="s">
        <v>1265</v>
      </c>
      <c r="C1267" s="5" t="s">
        <v>5374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t="s">
        <v>8275</v>
      </c>
      <c r="O1267" t="s">
        <v>8329</v>
      </c>
      <c r="P1267" t="s">
        <v>8330</v>
      </c>
      <c r="Q1267" s="8">
        <f t="shared" si="76"/>
        <v>1.1914771428571429</v>
      </c>
      <c r="R1267" s="20">
        <f t="shared" si="77"/>
        <v>63.184393939393942</v>
      </c>
      <c r="S1267" s="15">
        <f t="shared" si="78"/>
        <v>40465.655266203699</v>
      </c>
      <c r="T1267" s="15">
        <f t="shared" si="79"/>
        <v>40512.655266203699</v>
      </c>
    </row>
    <row r="1268" spans="1:20" ht="56.25" x14ac:dyDescent="0.3">
      <c r="A1268" s="4">
        <v>1266</v>
      </c>
      <c r="B1268" s="5" t="s">
        <v>1266</v>
      </c>
      <c r="C1268" s="5" t="s">
        <v>5375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t="s">
        <v>8275</v>
      </c>
      <c r="O1268" t="s">
        <v>8329</v>
      </c>
      <c r="P1268" t="s">
        <v>8330</v>
      </c>
      <c r="Q1268" s="8">
        <f t="shared" si="76"/>
        <v>1.0047368421052632</v>
      </c>
      <c r="R1268" s="20">
        <f t="shared" si="77"/>
        <v>190.9</v>
      </c>
      <c r="S1268" s="15">
        <f t="shared" si="78"/>
        <v>41620.87667824074</v>
      </c>
      <c r="T1268" s="15">
        <f t="shared" si="79"/>
        <v>41650.87667824074</v>
      </c>
    </row>
    <row r="1269" spans="1:20" ht="75" x14ac:dyDescent="0.3">
      <c r="A1269" s="4">
        <v>1267</v>
      </c>
      <c r="B1269" s="5" t="s">
        <v>1267</v>
      </c>
      <c r="C1269" s="5" t="s">
        <v>5376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t="s">
        <v>8275</v>
      </c>
      <c r="O1269" t="s">
        <v>8329</v>
      </c>
      <c r="P1269" t="s">
        <v>8330</v>
      </c>
      <c r="Q1269" s="8">
        <f t="shared" si="76"/>
        <v>1.018</v>
      </c>
      <c r="R1269" s="20">
        <f t="shared" si="77"/>
        <v>140.85534591194968</v>
      </c>
      <c r="S1269" s="15">
        <f t="shared" si="78"/>
        <v>41449.585162037038</v>
      </c>
      <c r="T1269" s="15">
        <f t="shared" si="79"/>
        <v>41479.585162037038</v>
      </c>
    </row>
    <row r="1270" spans="1:20" ht="56.25" x14ac:dyDescent="0.3">
      <c r="A1270" s="4">
        <v>1268</v>
      </c>
      <c r="B1270" s="5" t="s">
        <v>1268</v>
      </c>
      <c r="C1270" s="5" t="s">
        <v>5377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t="s">
        <v>8275</v>
      </c>
      <c r="O1270" t="s">
        <v>8329</v>
      </c>
      <c r="P1270" t="s">
        <v>8330</v>
      </c>
      <c r="Q1270" s="8">
        <f t="shared" si="76"/>
        <v>1.1666666666666667</v>
      </c>
      <c r="R1270" s="20">
        <f t="shared" si="77"/>
        <v>76.92307692307692</v>
      </c>
      <c r="S1270" s="15">
        <f t="shared" si="78"/>
        <v>41507.845451388886</v>
      </c>
      <c r="T1270" s="15">
        <f t="shared" si="79"/>
        <v>41537.845451388886</v>
      </c>
    </row>
    <row r="1271" spans="1:20" ht="93.75" x14ac:dyDescent="0.3">
      <c r="A1271" s="4">
        <v>1269</v>
      </c>
      <c r="B1271" s="5" t="s">
        <v>1269</v>
      </c>
      <c r="C1271" s="5" t="s">
        <v>5378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t="s">
        <v>8275</v>
      </c>
      <c r="O1271" t="s">
        <v>8329</v>
      </c>
      <c r="P1271" t="s">
        <v>8330</v>
      </c>
      <c r="Q1271" s="8">
        <f t="shared" si="76"/>
        <v>1.0864893617021276</v>
      </c>
      <c r="R1271" s="20">
        <f t="shared" si="77"/>
        <v>99.15533980582525</v>
      </c>
      <c r="S1271" s="15">
        <f t="shared" si="78"/>
        <v>42445.823055555549</v>
      </c>
      <c r="T1271" s="15">
        <f t="shared" si="79"/>
        <v>42476</v>
      </c>
    </row>
    <row r="1272" spans="1:20" ht="56.25" x14ac:dyDescent="0.3">
      <c r="A1272" s="4">
        <v>1270</v>
      </c>
      <c r="B1272" s="5" t="s">
        <v>1270</v>
      </c>
      <c r="C1272" s="5" t="s">
        <v>5379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t="s">
        <v>8275</v>
      </c>
      <c r="O1272" t="s">
        <v>8329</v>
      </c>
      <c r="P1272" t="s">
        <v>8330</v>
      </c>
      <c r="Q1272" s="8">
        <f t="shared" si="76"/>
        <v>1.1472</v>
      </c>
      <c r="R1272" s="20">
        <f t="shared" si="77"/>
        <v>67.881656804733723</v>
      </c>
      <c r="S1272" s="15">
        <f t="shared" si="78"/>
        <v>40933.856967592597</v>
      </c>
      <c r="T1272" s="15">
        <f t="shared" si="79"/>
        <v>40993.815300925926</v>
      </c>
    </row>
    <row r="1273" spans="1:20" ht="75" x14ac:dyDescent="0.3">
      <c r="A1273" s="4">
        <v>1271</v>
      </c>
      <c r="B1273" s="5" t="s">
        <v>1271</v>
      </c>
      <c r="C1273" s="5" t="s">
        <v>5380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t="s">
        <v>8275</v>
      </c>
      <c r="O1273" t="s">
        <v>8329</v>
      </c>
      <c r="P1273" t="s">
        <v>8330</v>
      </c>
      <c r="Q1273" s="8">
        <f t="shared" si="76"/>
        <v>1.018</v>
      </c>
      <c r="R1273" s="20">
        <f t="shared" si="77"/>
        <v>246.29032258064515</v>
      </c>
      <c r="S1273" s="15">
        <f t="shared" si="78"/>
        <v>41561.683553240742</v>
      </c>
      <c r="T1273" s="15">
        <f t="shared" si="79"/>
        <v>41591.725219907406</v>
      </c>
    </row>
    <row r="1274" spans="1:20" ht="93.75" x14ac:dyDescent="0.3">
      <c r="A1274" s="4">
        <v>1272</v>
      </c>
      <c r="B1274" s="5" t="s">
        <v>1272</v>
      </c>
      <c r="C1274" s="5" t="s">
        <v>5381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t="s">
        <v>8275</v>
      </c>
      <c r="O1274" t="s">
        <v>8329</v>
      </c>
      <c r="P1274" t="s">
        <v>8330</v>
      </c>
      <c r="Q1274" s="8">
        <f t="shared" si="76"/>
        <v>1.06</v>
      </c>
      <c r="R1274" s="20">
        <f t="shared" si="77"/>
        <v>189.28571428571428</v>
      </c>
      <c r="S1274" s="15">
        <f t="shared" si="78"/>
        <v>40274.745127314818</v>
      </c>
      <c r="T1274" s="15">
        <f t="shared" si="79"/>
        <v>40344.166666666664</v>
      </c>
    </row>
    <row r="1275" spans="1:20" ht="75" x14ac:dyDescent="0.3">
      <c r="A1275" s="4">
        <v>1273</v>
      </c>
      <c r="B1275" s="5" t="s">
        <v>1273</v>
      </c>
      <c r="C1275" s="5" t="s">
        <v>5382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t="s">
        <v>8275</v>
      </c>
      <c r="O1275" t="s">
        <v>8329</v>
      </c>
      <c r="P1275" t="s">
        <v>8330</v>
      </c>
      <c r="Q1275" s="8">
        <f t="shared" si="76"/>
        <v>1.0349999999999999</v>
      </c>
      <c r="R1275" s="20">
        <f t="shared" si="77"/>
        <v>76.666666666666671</v>
      </c>
      <c r="S1275" s="15">
        <f t="shared" si="78"/>
        <v>41852.730219907404</v>
      </c>
      <c r="T1275" s="15">
        <f t="shared" si="79"/>
        <v>41882.730219907404</v>
      </c>
    </row>
    <row r="1276" spans="1:20" ht="75" x14ac:dyDescent="0.3">
      <c r="A1276" s="4">
        <v>1274</v>
      </c>
      <c r="B1276" s="5" t="s">
        <v>1274</v>
      </c>
      <c r="C1276" s="5" t="s">
        <v>5383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t="s">
        <v>8275</v>
      </c>
      <c r="O1276" t="s">
        <v>8329</v>
      </c>
      <c r="P1276" t="s">
        <v>8330</v>
      </c>
      <c r="Q1276" s="8">
        <f t="shared" si="76"/>
        <v>1.5497535999999998</v>
      </c>
      <c r="R1276" s="20">
        <f t="shared" si="77"/>
        <v>82.963254817987149</v>
      </c>
      <c r="S1276" s="15">
        <f t="shared" si="78"/>
        <v>41116.690104166664</v>
      </c>
      <c r="T1276" s="15">
        <f t="shared" si="79"/>
        <v>41151.690104166664</v>
      </c>
    </row>
    <row r="1277" spans="1:20" ht="75" x14ac:dyDescent="0.3">
      <c r="A1277" s="4">
        <v>1275</v>
      </c>
      <c r="B1277" s="5" t="s">
        <v>1275</v>
      </c>
      <c r="C1277" s="5" t="s">
        <v>5384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t="s">
        <v>8275</v>
      </c>
      <c r="O1277" t="s">
        <v>8329</v>
      </c>
      <c r="P1277" t="s">
        <v>8330</v>
      </c>
      <c r="Q1277" s="8">
        <f t="shared" si="76"/>
        <v>1.6214066666666667</v>
      </c>
      <c r="R1277" s="20">
        <f t="shared" si="77"/>
        <v>62.522107969151669</v>
      </c>
      <c r="S1277" s="15">
        <f t="shared" si="78"/>
        <v>41458.867905092593</v>
      </c>
      <c r="T1277" s="15">
        <f t="shared" si="79"/>
        <v>41493.867905092593</v>
      </c>
    </row>
    <row r="1278" spans="1:20" ht="56.25" x14ac:dyDescent="0.3">
      <c r="A1278" s="4">
        <v>1276</v>
      </c>
      <c r="B1278" s="5" t="s">
        <v>1276</v>
      </c>
      <c r="C1278" s="5" t="s">
        <v>5385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t="s">
        <v>8275</v>
      </c>
      <c r="O1278" t="s">
        <v>8329</v>
      </c>
      <c r="P1278" t="s">
        <v>8330</v>
      </c>
      <c r="Q1278" s="8">
        <f t="shared" si="76"/>
        <v>1.0442100000000001</v>
      </c>
      <c r="R1278" s="20">
        <f t="shared" si="77"/>
        <v>46.06808823529412</v>
      </c>
      <c r="S1278" s="15">
        <f t="shared" si="78"/>
        <v>40007.704247685186</v>
      </c>
      <c r="T1278" s="15">
        <f t="shared" si="79"/>
        <v>40057.166666666664</v>
      </c>
    </row>
    <row r="1279" spans="1:20" ht="93.75" x14ac:dyDescent="0.3">
      <c r="A1279" s="4">
        <v>1277</v>
      </c>
      <c r="B1279" s="5" t="s">
        <v>1277</v>
      </c>
      <c r="C1279" s="5" t="s">
        <v>5386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t="s">
        <v>8275</v>
      </c>
      <c r="O1279" t="s">
        <v>8329</v>
      </c>
      <c r="P1279" t="s">
        <v>8330</v>
      </c>
      <c r="Q1279" s="8">
        <f t="shared" si="76"/>
        <v>1.0612433333333333</v>
      </c>
      <c r="R1279" s="20">
        <f t="shared" si="77"/>
        <v>38.543946731234868</v>
      </c>
      <c r="S1279" s="15">
        <f t="shared" si="78"/>
        <v>41121.561886574076</v>
      </c>
      <c r="T1279" s="15">
        <f t="shared" si="79"/>
        <v>41156.561886574076</v>
      </c>
    </row>
    <row r="1280" spans="1:20" ht="75" x14ac:dyDescent="0.3">
      <c r="A1280" s="4">
        <v>1278</v>
      </c>
      <c r="B1280" s="5" t="s">
        <v>1278</v>
      </c>
      <c r="C1280" s="5" t="s">
        <v>5387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t="s">
        <v>8275</v>
      </c>
      <c r="O1280" t="s">
        <v>8329</v>
      </c>
      <c r="P1280" t="s">
        <v>8330</v>
      </c>
      <c r="Q1280" s="8">
        <f t="shared" si="76"/>
        <v>1.5493846153846154</v>
      </c>
      <c r="R1280" s="20">
        <f t="shared" si="77"/>
        <v>53.005263157894738</v>
      </c>
      <c r="S1280" s="15">
        <f t="shared" si="78"/>
        <v>41786.555162037039</v>
      </c>
      <c r="T1280" s="15">
        <f t="shared" si="79"/>
        <v>41815.083333333336</v>
      </c>
    </row>
    <row r="1281" spans="1:20" ht="75" x14ac:dyDescent="0.3">
      <c r="A1281" s="4">
        <v>1279</v>
      </c>
      <c r="B1281" s="5" t="s">
        <v>1279</v>
      </c>
      <c r="C1281" s="5" t="s">
        <v>5388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t="s">
        <v>8275</v>
      </c>
      <c r="O1281" t="s">
        <v>8329</v>
      </c>
      <c r="P1281" t="s">
        <v>8330</v>
      </c>
      <c r="Q1281" s="8">
        <f t="shared" si="76"/>
        <v>1.1077157238734421</v>
      </c>
      <c r="R1281" s="20">
        <f t="shared" si="77"/>
        <v>73.355396825396824</v>
      </c>
      <c r="S1281" s="15">
        <f t="shared" si="78"/>
        <v>41682.099189814813</v>
      </c>
      <c r="T1281" s="15">
        <f t="shared" si="79"/>
        <v>41722.057523148149</v>
      </c>
    </row>
    <row r="1282" spans="1:20" ht="75" x14ac:dyDescent="0.3">
      <c r="A1282" s="4">
        <v>1280</v>
      </c>
      <c r="B1282" s="5" t="s">
        <v>1280</v>
      </c>
      <c r="C1282" s="5" t="s">
        <v>5389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t="s">
        <v>8275</v>
      </c>
      <c r="O1282" t="s">
        <v>8329</v>
      </c>
      <c r="P1282" t="s">
        <v>8330</v>
      </c>
      <c r="Q1282" s="8">
        <f t="shared" ref="Q1282:Q1345" si="80">E1282/D1282</f>
        <v>1.1091186666666666</v>
      </c>
      <c r="R1282" s="20">
        <f t="shared" ref="R1282:R1345" si="81">E1282/L1282</f>
        <v>127.97523076923076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93.75" x14ac:dyDescent="0.3">
      <c r="A1283" s="4">
        <v>1281</v>
      </c>
      <c r="B1283" s="5" t="s">
        <v>1281</v>
      </c>
      <c r="C1283" s="5" t="s">
        <v>5390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t="s">
        <v>8275</v>
      </c>
      <c r="O1283" t="s">
        <v>8329</v>
      </c>
      <c r="P1283" t="s">
        <v>8330</v>
      </c>
      <c r="Q1283" s="8">
        <f t="shared" si="80"/>
        <v>1.1071428571428572</v>
      </c>
      <c r="R1283" s="20">
        <f t="shared" si="81"/>
        <v>104.72972972972973</v>
      </c>
      <c r="S1283" s="15">
        <f t="shared" si="82"/>
        <v>41463.743472222224</v>
      </c>
      <c r="T1283" s="15">
        <f t="shared" si="83"/>
        <v>41483.743472222224</v>
      </c>
    </row>
    <row r="1284" spans="1:20" ht="75" x14ac:dyDescent="0.3">
      <c r="A1284" s="4">
        <v>1282</v>
      </c>
      <c r="B1284" s="5" t="s">
        <v>1282</v>
      </c>
      <c r="C1284" s="5" t="s">
        <v>5391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t="s">
        <v>8275</v>
      </c>
      <c r="O1284" t="s">
        <v>8329</v>
      </c>
      <c r="P1284" t="s">
        <v>8330</v>
      </c>
      <c r="Q1284" s="8">
        <f t="shared" si="80"/>
        <v>1.2361333333333333</v>
      </c>
      <c r="R1284" s="20">
        <f t="shared" si="81"/>
        <v>67.671532846715323</v>
      </c>
      <c r="S1284" s="15">
        <f t="shared" si="82"/>
        <v>41586.475173611114</v>
      </c>
      <c r="T1284" s="15">
        <f t="shared" si="83"/>
        <v>41617.207638888889</v>
      </c>
    </row>
    <row r="1285" spans="1:20" ht="75" x14ac:dyDescent="0.3">
      <c r="A1285" s="4">
        <v>1283</v>
      </c>
      <c r="B1285" s="5" t="s">
        <v>1283</v>
      </c>
      <c r="C1285" s="5" t="s">
        <v>5392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t="s">
        <v>8275</v>
      </c>
      <c r="O1285" t="s">
        <v>8329</v>
      </c>
      <c r="P1285" t="s">
        <v>8330</v>
      </c>
      <c r="Q1285" s="8">
        <f t="shared" si="80"/>
        <v>2.1105</v>
      </c>
      <c r="R1285" s="20">
        <f t="shared" si="81"/>
        <v>95.931818181818187</v>
      </c>
      <c r="S1285" s="15">
        <f t="shared" si="82"/>
        <v>41320.717465277776</v>
      </c>
      <c r="T1285" s="15">
        <f t="shared" si="83"/>
        <v>41344.166666666664</v>
      </c>
    </row>
    <row r="1286" spans="1:20" ht="75" x14ac:dyDescent="0.3">
      <c r="A1286" s="4">
        <v>1284</v>
      </c>
      <c r="B1286" s="5" t="s">
        <v>1284</v>
      </c>
      <c r="C1286" s="5" t="s">
        <v>5393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t="s">
        <v>8270</v>
      </c>
      <c r="O1286" t="s">
        <v>8321</v>
      </c>
      <c r="P1286" t="s">
        <v>8322</v>
      </c>
      <c r="Q1286" s="8">
        <f t="shared" si="80"/>
        <v>1.01</v>
      </c>
      <c r="R1286" s="20">
        <f t="shared" si="81"/>
        <v>65.161290322580641</v>
      </c>
      <c r="S1286" s="15">
        <f t="shared" si="82"/>
        <v>42712.23474537037</v>
      </c>
      <c r="T1286" s="15">
        <f t="shared" si="83"/>
        <v>42735.707638888889</v>
      </c>
    </row>
    <row r="1287" spans="1:20" ht="75" x14ac:dyDescent="0.3">
      <c r="A1287" s="4">
        <v>1285</v>
      </c>
      <c r="B1287" s="5" t="s">
        <v>1285</v>
      </c>
      <c r="C1287" s="5" t="s">
        <v>5394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t="s">
        <v>8270</v>
      </c>
      <c r="O1287" t="s">
        <v>8321</v>
      </c>
      <c r="P1287" t="s">
        <v>8322</v>
      </c>
      <c r="Q1287" s="8">
        <f t="shared" si="80"/>
        <v>1.0165</v>
      </c>
      <c r="R1287" s="20">
        <f t="shared" si="81"/>
        <v>32.269841269841272</v>
      </c>
      <c r="S1287" s="15">
        <f t="shared" si="82"/>
        <v>42160.583043981482</v>
      </c>
      <c r="T1287" s="15">
        <f t="shared" si="83"/>
        <v>42175.583043981482</v>
      </c>
    </row>
    <row r="1288" spans="1:20" ht="75" x14ac:dyDescent="0.3">
      <c r="A1288" s="4">
        <v>1286</v>
      </c>
      <c r="B1288" s="5" t="s">
        <v>1286</v>
      </c>
      <c r="C1288" s="5" t="s">
        <v>5395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t="s">
        <v>8270</v>
      </c>
      <c r="O1288" t="s">
        <v>8321</v>
      </c>
      <c r="P1288" t="s">
        <v>8322</v>
      </c>
      <c r="Q1288" s="8">
        <f t="shared" si="80"/>
        <v>1.0833333333333333</v>
      </c>
      <c r="R1288" s="20">
        <f t="shared" si="81"/>
        <v>81.25</v>
      </c>
      <c r="S1288" s="15">
        <f t="shared" si="82"/>
        <v>42039.384571759263</v>
      </c>
      <c r="T1288" s="15">
        <f t="shared" si="83"/>
        <v>42052.583333333328</v>
      </c>
    </row>
    <row r="1289" spans="1:20" ht="112.5" x14ac:dyDescent="0.3">
      <c r="A1289" s="4">
        <v>1287</v>
      </c>
      <c r="B1289" s="5" t="s">
        <v>1287</v>
      </c>
      <c r="C1289" s="5" t="s">
        <v>5396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t="s">
        <v>8270</v>
      </c>
      <c r="O1289" t="s">
        <v>8321</v>
      </c>
      <c r="P1289" t="s">
        <v>8322</v>
      </c>
      <c r="Q1289" s="8">
        <f t="shared" si="80"/>
        <v>2.42</v>
      </c>
      <c r="R1289" s="20">
        <f t="shared" si="81"/>
        <v>24.2</v>
      </c>
      <c r="S1289" s="15">
        <f t="shared" si="82"/>
        <v>42107.621018518519</v>
      </c>
      <c r="T1289" s="15">
        <f t="shared" si="83"/>
        <v>42167.621018518519</v>
      </c>
    </row>
    <row r="1290" spans="1:20" ht="93.75" x14ac:dyDescent="0.3">
      <c r="A1290" s="4">
        <v>1288</v>
      </c>
      <c r="B1290" s="5" t="s">
        <v>1288</v>
      </c>
      <c r="C1290" s="5" t="s">
        <v>5397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t="s">
        <v>8270</v>
      </c>
      <c r="O1290" t="s">
        <v>8321</v>
      </c>
      <c r="P1290" t="s">
        <v>8322</v>
      </c>
      <c r="Q1290" s="8">
        <f t="shared" si="80"/>
        <v>1.0044999999999999</v>
      </c>
      <c r="R1290" s="20">
        <f t="shared" si="81"/>
        <v>65.868852459016395</v>
      </c>
      <c r="S1290" s="15">
        <f t="shared" si="82"/>
        <v>42561.154664351852</v>
      </c>
      <c r="T1290" s="15">
        <f t="shared" si="83"/>
        <v>42592.166666666672</v>
      </c>
    </row>
    <row r="1291" spans="1:20" ht="75" x14ac:dyDescent="0.3">
      <c r="A1291" s="4">
        <v>1289</v>
      </c>
      <c r="B1291" s="5" t="s">
        <v>1289</v>
      </c>
      <c r="C1291" s="5" t="s">
        <v>5398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t="s">
        <v>8270</v>
      </c>
      <c r="O1291" t="s">
        <v>8321</v>
      </c>
      <c r="P1291" t="s">
        <v>8322</v>
      </c>
      <c r="Q1291" s="8">
        <f t="shared" si="80"/>
        <v>1.2506666666666666</v>
      </c>
      <c r="R1291" s="20">
        <f t="shared" si="81"/>
        <v>36.07692307692308</v>
      </c>
      <c r="S1291" s="15">
        <f t="shared" si="82"/>
        <v>42709.134780092587</v>
      </c>
      <c r="T1291" s="15">
        <f t="shared" si="83"/>
        <v>42739.134780092587</v>
      </c>
    </row>
    <row r="1292" spans="1:20" ht="37.5" x14ac:dyDescent="0.3">
      <c r="A1292" s="4">
        <v>1290</v>
      </c>
      <c r="B1292" s="5" t="s">
        <v>1290</v>
      </c>
      <c r="C1292" s="5" t="s">
        <v>5399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t="s">
        <v>8270</v>
      </c>
      <c r="O1292" t="s">
        <v>8321</v>
      </c>
      <c r="P1292" t="s">
        <v>8322</v>
      </c>
      <c r="Q1292" s="8">
        <f t="shared" si="80"/>
        <v>1.0857142857142856</v>
      </c>
      <c r="R1292" s="20">
        <f t="shared" si="81"/>
        <v>44.186046511627907</v>
      </c>
      <c r="S1292" s="15">
        <f t="shared" si="82"/>
        <v>42086.614942129629</v>
      </c>
      <c r="T1292" s="15">
        <f t="shared" si="83"/>
        <v>42117.290972222225</v>
      </c>
    </row>
    <row r="1293" spans="1:20" ht="75" x14ac:dyDescent="0.3">
      <c r="A1293" s="4">
        <v>1291</v>
      </c>
      <c r="B1293" s="5" t="s">
        <v>1291</v>
      </c>
      <c r="C1293" s="5" t="s">
        <v>5400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t="s">
        <v>8270</v>
      </c>
      <c r="O1293" t="s">
        <v>8321</v>
      </c>
      <c r="P1293" t="s">
        <v>8322</v>
      </c>
      <c r="Q1293" s="8">
        <f t="shared" si="80"/>
        <v>1.4570000000000001</v>
      </c>
      <c r="R1293" s="20">
        <f t="shared" si="81"/>
        <v>104.07142857142857</v>
      </c>
      <c r="S1293" s="15">
        <f t="shared" si="82"/>
        <v>42064.652673611112</v>
      </c>
      <c r="T1293" s="15">
        <f t="shared" si="83"/>
        <v>42101.291666666672</v>
      </c>
    </row>
    <row r="1294" spans="1:20" ht="93.75" x14ac:dyDescent="0.3">
      <c r="A1294" s="4">
        <v>1292</v>
      </c>
      <c r="B1294" s="5" t="s">
        <v>1292</v>
      </c>
      <c r="C1294" s="5" t="s">
        <v>5401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t="s">
        <v>8270</v>
      </c>
      <c r="O1294" t="s">
        <v>8321</v>
      </c>
      <c r="P1294" t="s">
        <v>8322</v>
      </c>
      <c r="Q1294" s="8">
        <f t="shared" si="80"/>
        <v>1.1000000000000001</v>
      </c>
      <c r="R1294" s="20">
        <f t="shared" si="81"/>
        <v>35.96153846153846</v>
      </c>
      <c r="S1294" s="15">
        <f t="shared" si="82"/>
        <v>42256.764212962968</v>
      </c>
      <c r="T1294" s="15">
        <f t="shared" si="83"/>
        <v>42283.957638888889</v>
      </c>
    </row>
    <row r="1295" spans="1:20" ht="93.75" x14ac:dyDescent="0.3">
      <c r="A1295" s="4">
        <v>1293</v>
      </c>
      <c r="B1295" s="5" t="s">
        <v>1293</v>
      </c>
      <c r="C1295" s="5" t="s">
        <v>5402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t="s">
        <v>8270</v>
      </c>
      <c r="O1295" t="s">
        <v>8321</v>
      </c>
      <c r="P1295" t="s">
        <v>8322</v>
      </c>
      <c r="Q1295" s="8">
        <f t="shared" si="80"/>
        <v>1.0223333333333333</v>
      </c>
      <c r="R1295" s="20">
        <f t="shared" si="81"/>
        <v>127.79166666666667</v>
      </c>
      <c r="S1295" s="15">
        <f t="shared" si="82"/>
        <v>42292.701053240744</v>
      </c>
      <c r="T1295" s="15">
        <f t="shared" si="83"/>
        <v>42322.742719907401</v>
      </c>
    </row>
    <row r="1296" spans="1:20" ht="93.75" x14ac:dyDescent="0.3">
      <c r="A1296" s="4">
        <v>1294</v>
      </c>
      <c r="B1296" s="5" t="s">
        <v>1294</v>
      </c>
      <c r="C1296" s="5" t="s">
        <v>5403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t="s">
        <v>8270</v>
      </c>
      <c r="O1296" t="s">
        <v>8321</v>
      </c>
      <c r="P1296" t="s">
        <v>8322</v>
      </c>
      <c r="Q1296" s="8">
        <f t="shared" si="80"/>
        <v>1.22</v>
      </c>
      <c r="R1296" s="20">
        <f t="shared" si="81"/>
        <v>27.727272727272727</v>
      </c>
      <c r="S1296" s="15">
        <f t="shared" si="82"/>
        <v>42278.453668981485</v>
      </c>
      <c r="T1296" s="15">
        <f t="shared" si="83"/>
        <v>42296.458333333328</v>
      </c>
    </row>
    <row r="1297" spans="1:20" ht="93.75" x14ac:dyDescent="0.3">
      <c r="A1297" s="4">
        <v>1295</v>
      </c>
      <c r="B1297" s="5" t="s">
        <v>1295</v>
      </c>
      <c r="C1297" s="5" t="s">
        <v>5404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t="s">
        <v>8270</v>
      </c>
      <c r="O1297" t="s">
        <v>8321</v>
      </c>
      <c r="P1297" t="s">
        <v>8322</v>
      </c>
      <c r="Q1297" s="8">
        <f t="shared" si="80"/>
        <v>1.0196000000000001</v>
      </c>
      <c r="R1297" s="20">
        <f t="shared" si="81"/>
        <v>39.828125</v>
      </c>
      <c r="S1297" s="15">
        <f t="shared" si="82"/>
        <v>42184.572881944448</v>
      </c>
      <c r="T1297" s="15">
        <f t="shared" si="83"/>
        <v>42214.708333333328</v>
      </c>
    </row>
    <row r="1298" spans="1:20" ht="93.75" x14ac:dyDescent="0.3">
      <c r="A1298" s="4">
        <v>1296</v>
      </c>
      <c r="B1298" s="5" t="s">
        <v>1296</v>
      </c>
      <c r="C1298" s="5" t="s">
        <v>5405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t="s">
        <v>8270</v>
      </c>
      <c r="O1298" t="s">
        <v>8321</v>
      </c>
      <c r="P1298" t="s">
        <v>8322</v>
      </c>
      <c r="Q1298" s="8">
        <f t="shared" si="80"/>
        <v>1.411764705882353</v>
      </c>
      <c r="R1298" s="20">
        <f t="shared" si="81"/>
        <v>52.173913043478258</v>
      </c>
      <c r="S1298" s="15">
        <f t="shared" si="82"/>
        <v>42423.050613425927</v>
      </c>
      <c r="T1298" s="15">
        <f t="shared" si="83"/>
        <v>42443.008946759262</v>
      </c>
    </row>
    <row r="1299" spans="1:20" ht="75" x14ac:dyDescent="0.3">
      <c r="A1299" s="4">
        <v>1297</v>
      </c>
      <c r="B1299" s="5" t="s">
        <v>1297</v>
      </c>
      <c r="C1299" s="5" t="s">
        <v>5406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t="s">
        <v>8270</v>
      </c>
      <c r="O1299" t="s">
        <v>8321</v>
      </c>
      <c r="P1299" t="s">
        <v>8322</v>
      </c>
      <c r="Q1299" s="8">
        <f t="shared" si="80"/>
        <v>1.0952500000000001</v>
      </c>
      <c r="R1299" s="20">
        <f t="shared" si="81"/>
        <v>92.037815126050418</v>
      </c>
      <c r="S1299" s="15">
        <f t="shared" si="82"/>
        <v>42461.747199074074</v>
      </c>
      <c r="T1299" s="15">
        <f t="shared" si="83"/>
        <v>42491.747199074074</v>
      </c>
    </row>
    <row r="1300" spans="1:20" ht="75" x14ac:dyDescent="0.3">
      <c r="A1300" s="4">
        <v>1298</v>
      </c>
      <c r="B1300" s="5" t="s">
        <v>1298</v>
      </c>
      <c r="C1300" s="5" t="s">
        <v>5407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t="s">
        <v>8270</v>
      </c>
      <c r="O1300" t="s">
        <v>8321</v>
      </c>
      <c r="P1300" t="s">
        <v>8322</v>
      </c>
      <c r="Q1300" s="8">
        <f t="shared" si="80"/>
        <v>1.0465</v>
      </c>
      <c r="R1300" s="20">
        <f t="shared" si="81"/>
        <v>63.424242424242422</v>
      </c>
      <c r="S1300" s="15">
        <f t="shared" si="82"/>
        <v>42458.680925925932</v>
      </c>
      <c r="T1300" s="15">
        <f t="shared" si="83"/>
        <v>42488.680925925932</v>
      </c>
    </row>
    <row r="1301" spans="1:20" ht="75" x14ac:dyDescent="0.3">
      <c r="A1301" s="4">
        <v>1299</v>
      </c>
      <c r="B1301" s="5" t="s">
        <v>1299</v>
      </c>
      <c r="C1301" s="5" t="s">
        <v>5408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t="s">
        <v>8270</v>
      </c>
      <c r="O1301" t="s">
        <v>8321</v>
      </c>
      <c r="P1301" t="s">
        <v>8322</v>
      </c>
      <c r="Q1301" s="8">
        <f t="shared" si="80"/>
        <v>1.24</v>
      </c>
      <c r="R1301" s="20">
        <f t="shared" si="81"/>
        <v>135.625</v>
      </c>
      <c r="S1301" s="15">
        <f t="shared" si="82"/>
        <v>42169.814340277779</v>
      </c>
      <c r="T1301" s="15">
        <f t="shared" si="83"/>
        <v>42199.814340277779</v>
      </c>
    </row>
    <row r="1302" spans="1:20" ht="93.75" x14ac:dyDescent="0.3">
      <c r="A1302" s="4">
        <v>1300</v>
      </c>
      <c r="B1302" s="5" t="s">
        <v>1300</v>
      </c>
      <c r="C1302" s="5" t="s">
        <v>5409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t="s">
        <v>8270</v>
      </c>
      <c r="O1302" t="s">
        <v>8321</v>
      </c>
      <c r="P1302" t="s">
        <v>8322</v>
      </c>
      <c r="Q1302" s="8">
        <f t="shared" si="80"/>
        <v>1.35</v>
      </c>
      <c r="R1302" s="20">
        <f t="shared" si="81"/>
        <v>168.75</v>
      </c>
      <c r="S1302" s="15">
        <f t="shared" si="82"/>
        <v>42483.675208333334</v>
      </c>
      <c r="T1302" s="15">
        <f t="shared" si="83"/>
        <v>42522.789583333331</v>
      </c>
    </row>
    <row r="1303" spans="1:20" ht="93.75" x14ac:dyDescent="0.3">
      <c r="A1303" s="4">
        <v>1301</v>
      </c>
      <c r="B1303" s="5" t="s">
        <v>1301</v>
      </c>
      <c r="C1303" s="5" t="s">
        <v>5410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t="s">
        <v>8270</v>
      </c>
      <c r="O1303" t="s">
        <v>8321</v>
      </c>
      <c r="P1303" t="s">
        <v>8322</v>
      </c>
      <c r="Q1303" s="8">
        <f t="shared" si="80"/>
        <v>1.0275000000000001</v>
      </c>
      <c r="R1303" s="20">
        <f t="shared" si="81"/>
        <v>70.862068965517238</v>
      </c>
      <c r="S1303" s="15">
        <f t="shared" si="82"/>
        <v>42195.749745370369</v>
      </c>
      <c r="T1303" s="15">
        <f t="shared" si="83"/>
        <v>42206.125</v>
      </c>
    </row>
    <row r="1304" spans="1:20" ht="75" x14ac:dyDescent="0.3">
      <c r="A1304" s="4">
        <v>1302</v>
      </c>
      <c r="B1304" s="5" t="s">
        <v>1302</v>
      </c>
      <c r="C1304" s="5" t="s">
        <v>5411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t="s">
        <v>8270</v>
      </c>
      <c r="O1304" t="s">
        <v>8321</v>
      </c>
      <c r="P1304" t="s">
        <v>8322</v>
      </c>
      <c r="Q1304" s="8">
        <f t="shared" si="80"/>
        <v>1</v>
      </c>
      <c r="R1304" s="20">
        <f t="shared" si="81"/>
        <v>50</v>
      </c>
      <c r="S1304" s="15">
        <f t="shared" si="82"/>
        <v>42675.057997685188</v>
      </c>
      <c r="T1304" s="15">
        <f t="shared" si="83"/>
        <v>42705.099664351852</v>
      </c>
    </row>
    <row r="1305" spans="1:20" ht="37.5" x14ac:dyDescent="0.3">
      <c r="A1305" s="4">
        <v>1303</v>
      </c>
      <c r="B1305" s="5" t="s">
        <v>1303</v>
      </c>
      <c r="C1305" s="5" t="s">
        <v>5412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t="s">
        <v>8270</v>
      </c>
      <c r="O1305" t="s">
        <v>8321</v>
      </c>
      <c r="P1305" t="s">
        <v>8322</v>
      </c>
      <c r="Q1305" s="8">
        <f t="shared" si="80"/>
        <v>1.3026085714285716</v>
      </c>
      <c r="R1305" s="20">
        <f t="shared" si="81"/>
        <v>42.214166666666671</v>
      </c>
      <c r="S1305" s="15">
        <f t="shared" si="82"/>
        <v>42566.441203703704</v>
      </c>
      <c r="T1305" s="15">
        <f t="shared" si="83"/>
        <v>42582.458333333328</v>
      </c>
    </row>
    <row r="1306" spans="1:20" ht="75" x14ac:dyDescent="0.3">
      <c r="A1306" s="4">
        <v>1304</v>
      </c>
      <c r="B1306" s="5" t="s">
        <v>1304</v>
      </c>
      <c r="C1306" s="5" t="s">
        <v>5413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t="s">
        <v>8272</v>
      </c>
      <c r="O1306" t="s">
        <v>8323</v>
      </c>
      <c r="P1306" t="s">
        <v>8325</v>
      </c>
      <c r="Q1306" s="8">
        <f t="shared" si="80"/>
        <v>0.39627499999999999</v>
      </c>
      <c r="R1306" s="20">
        <f t="shared" si="81"/>
        <v>152.41346153846155</v>
      </c>
      <c r="S1306" s="15">
        <f t="shared" si="82"/>
        <v>42747.194502314815</v>
      </c>
      <c r="T1306" s="15">
        <f t="shared" si="83"/>
        <v>42807.152835648143</v>
      </c>
    </row>
    <row r="1307" spans="1:20" ht="75" x14ac:dyDescent="0.3">
      <c r="A1307" s="4">
        <v>1305</v>
      </c>
      <c r="B1307" s="5" t="s">
        <v>1305</v>
      </c>
      <c r="C1307" s="5" t="s">
        <v>5414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t="s">
        <v>8272</v>
      </c>
      <c r="O1307" t="s">
        <v>8323</v>
      </c>
      <c r="P1307" t="s">
        <v>8325</v>
      </c>
      <c r="Q1307" s="8">
        <f t="shared" si="80"/>
        <v>0.25976666666666665</v>
      </c>
      <c r="R1307" s="20">
        <f t="shared" si="81"/>
        <v>90.616279069767444</v>
      </c>
      <c r="S1307" s="15">
        <f t="shared" si="82"/>
        <v>42543.665601851855</v>
      </c>
      <c r="T1307" s="15">
        <f t="shared" si="83"/>
        <v>42572.729166666672</v>
      </c>
    </row>
    <row r="1308" spans="1:20" ht="93.75" x14ac:dyDescent="0.3">
      <c r="A1308" s="4">
        <v>1306</v>
      </c>
      <c r="B1308" s="5" t="s">
        <v>1306</v>
      </c>
      <c r="C1308" s="5" t="s">
        <v>5415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t="s">
        <v>8272</v>
      </c>
      <c r="O1308" t="s">
        <v>8323</v>
      </c>
      <c r="P1308" t="s">
        <v>8325</v>
      </c>
      <c r="Q1308" s="8">
        <f t="shared" si="80"/>
        <v>0.65246363636363636</v>
      </c>
      <c r="R1308" s="20">
        <f t="shared" si="81"/>
        <v>201.60393258426967</v>
      </c>
      <c r="S1308" s="15">
        <f t="shared" si="82"/>
        <v>41947.457569444443</v>
      </c>
      <c r="T1308" s="15">
        <f t="shared" si="83"/>
        <v>41977.457569444443</v>
      </c>
    </row>
    <row r="1309" spans="1:20" ht="37.5" x14ac:dyDescent="0.3">
      <c r="A1309" s="4">
        <v>1307</v>
      </c>
      <c r="B1309" s="5" t="s">
        <v>1307</v>
      </c>
      <c r="C1309" s="5" t="s">
        <v>5416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t="s">
        <v>8272</v>
      </c>
      <c r="O1309" t="s">
        <v>8323</v>
      </c>
      <c r="P1309" t="s">
        <v>8325</v>
      </c>
      <c r="Q1309" s="8">
        <f t="shared" si="80"/>
        <v>0.11514000000000001</v>
      </c>
      <c r="R1309" s="20">
        <f t="shared" si="81"/>
        <v>127.93333333333334</v>
      </c>
      <c r="S1309" s="15">
        <f t="shared" si="82"/>
        <v>42387.503229166665</v>
      </c>
      <c r="T1309" s="15">
        <f t="shared" si="83"/>
        <v>42417.503229166665</v>
      </c>
    </row>
    <row r="1310" spans="1:20" ht="37.5" x14ac:dyDescent="0.3">
      <c r="A1310" s="4">
        <v>1308</v>
      </c>
      <c r="B1310" s="5" t="s">
        <v>1308</v>
      </c>
      <c r="C1310" s="5" t="s">
        <v>5417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t="s">
        <v>8272</v>
      </c>
      <c r="O1310" t="s">
        <v>8323</v>
      </c>
      <c r="P1310" t="s">
        <v>8325</v>
      </c>
      <c r="Q1310" s="8">
        <f t="shared" si="80"/>
        <v>0.11360000000000001</v>
      </c>
      <c r="R1310" s="20">
        <f t="shared" si="81"/>
        <v>29.894736842105264</v>
      </c>
      <c r="S1310" s="15">
        <f t="shared" si="82"/>
        <v>42611.613564814819</v>
      </c>
      <c r="T1310" s="15">
        <f t="shared" si="83"/>
        <v>42651.613564814819</v>
      </c>
    </row>
    <row r="1311" spans="1:20" ht="75" x14ac:dyDescent="0.3">
      <c r="A1311" s="4">
        <v>1309</v>
      </c>
      <c r="B1311" s="5" t="s">
        <v>1309</v>
      </c>
      <c r="C1311" s="5" t="s">
        <v>5418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t="s">
        <v>8272</v>
      </c>
      <c r="O1311" t="s">
        <v>8323</v>
      </c>
      <c r="P1311" t="s">
        <v>8325</v>
      </c>
      <c r="Q1311" s="8">
        <f t="shared" si="80"/>
        <v>1.1199130434782609</v>
      </c>
      <c r="R1311" s="20">
        <f t="shared" si="81"/>
        <v>367.97142857142859</v>
      </c>
      <c r="S1311" s="15">
        <f t="shared" si="82"/>
        <v>42257.882731481484</v>
      </c>
      <c r="T1311" s="15">
        <f t="shared" si="83"/>
        <v>42292.882731481484</v>
      </c>
    </row>
    <row r="1312" spans="1:20" ht="56.25" x14ac:dyDescent="0.3">
      <c r="A1312" s="4">
        <v>1310</v>
      </c>
      <c r="B1312" s="5" t="s">
        <v>1310</v>
      </c>
      <c r="C1312" s="5" t="s">
        <v>5419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t="s">
        <v>8272</v>
      </c>
      <c r="O1312" t="s">
        <v>8323</v>
      </c>
      <c r="P1312" t="s">
        <v>8325</v>
      </c>
      <c r="Q1312" s="8">
        <f t="shared" si="80"/>
        <v>0.155</v>
      </c>
      <c r="R1312" s="20">
        <f t="shared" si="81"/>
        <v>129.16666666666666</v>
      </c>
      <c r="S1312" s="15">
        <f t="shared" si="82"/>
        <v>42556.667245370365</v>
      </c>
      <c r="T1312" s="15">
        <f t="shared" si="83"/>
        <v>42601.667245370365</v>
      </c>
    </row>
    <row r="1313" spans="1:20" ht="93.75" x14ac:dyDescent="0.3">
      <c r="A1313" s="4">
        <v>1311</v>
      </c>
      <c r="B1313" s="5" t="s">
        <v>1311</v>
      </c>
      <c r="C1313" s="5" t="s">
        <v>5420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t="s">
        <v>8272</v>
      </c>
      <c r="O1313" t="s">
        <v>8323</v>
      </c>
      <c r="P1313" t="s">
        <v>8325</v>
      </c>
      <c r="Q1313" s="8">
        <f t="shared" si="80"/>
        <v>0.32028000000000001</v>
      </c>
      <c r="R1313" s="20">
        <f t="shared" si="81"/>
        <v>800.7</v>
      </c>
      <c r="S1313" s="15">
        <f t="shared" si="82"/>
        <v>42669.802303240736</v>
      </c>
      <c r="T1313" s="15">
        <f t="shared" si="83"/>
        <v>42704.843969907408</v>
      </c>
    </row>
    <row r="1314" spans="1:20" ht="75" x14ac:dyDescent="0.3">
      <c r="A1314" s="4">
        <v>1312</v>
      </c>
      <c r="B1314" s="5" t="s">
        <v>1312</v>
      </c>
      <c r="C1314" s="5" t="s">
        <v>5421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t="s">
        <v>8272</v>
      </c>
      <c r="O1314" t="s">
        <v>8323</v>
      </c>
      <c r="P1314" t="s">
        <v>8325</v>
      </c>
      <c r="Q1314" s="8">
        <f t="shared" si="80"/>
        <v>6.0869565217391303E-3</v>
      </c>
      <c r="R1314" s="20">
        <f t="shared" si="81"/>
        <v>28</v>
      </c>
      <c r="S1314" s="15">
        <f t="shared" si="82"/>
        <v>42082.702800925923</v>
      </c>
      <c r="T1314" s="15">
        <f t="shared" si="83"/>
        <v>42112.702800925923</v>
      </c>
    </row>
    <row r="1315" spans="1:20" ht="75" x14ac:dyDescent="0.3">
      <c r="A1315" s="4">
        <v>1313</v>
      </c>
      <c r="B1315" s="5" t="s">
        <v>1313</v>
      </c>
      <c r="C1315" s="5" t="s">
        <v>5422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t="s">
        <v>8272</v>
      </c>
      <c r="O1315" t="s">
        <v>8323</v>
      </c>
      <c r="P1315" t="s">
        <v>8325</v>
      </c>
      <c r="Q1315" s="8">
        <f t="shared" si="80"/>
        <v>0.31114999999999998</v>
      </c>
      <c r="R1315" s="20">
        <f t="shared" si="81"/>
        <v>102.01639344262296</v>
      </c>
      <c r="S1315" s="15">
        <f t="shared" si="82"/>
        <v>42402.709652777776</v>
      </c>
      <c r="T1315" s="15">
        <f t="shared" si="83"/>
        <v>42432.709652777776</v>
      </c>
    </row>
    <row r="1316" spans="1:20" ht="93.75" x14ac:dyDescent="0.3">
      <c r="A1316" s="4">
        <v>1314</v>
      </c>
      <c r="B1316" s="5" t="s">
        <v>1314</v>
      </c>
      <c r="C1316" s="5" t="s">
        <v>5423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t="s">
        <v>8272</v>
      </c>
      <c r="O1316" t="s">
        <v>8323</v>
      </c>
      <c r="P1316" t="s">
        <v>8325</v>
      </c>
      <c r="Q1316" s="8">
        <f t="shared" si="80"/>
        <v>1.1266666666666666E-2</v>
      </c>
      <c r="R1316" s="20">
        <f t="shared" si="81"/>
        <v>184.36363636363637</v>
      </c>
      <c r="S1316" s="15">
        <f t="shared" si="82"/>
        <v>42604.669675925921</v>
      </c>
      <c r="T1316" s="15">
        <f t="shared" si="83"/>
        <v>42664.669675925921</v>
      </c>
    </row>
    <row r="1317" spans="1:20" ht="56.25" x14ac:dyDescent="0.3">
      <c r="A1317" s="4">
        <v>1315</v>
      </c>
      <c r="B1317" s="5" t="s">
        <v>1315</v>
      </c>
      <c r="C1317" s="5" t="s">
        <v>5424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t="s">
        <v>8272</v>
      </c>
      <c r="O1317" t="s">
        <v>8323</v>
      </c>
      <c r="P1317" t="s">
        <v>8325</v>
      </c>
      <c r="Q1317" s="8">
        <f t="shared" si="80"/>
        <v>0.40404000000000001</v>
      </c>
      <c r="R1317" s="20">
        <f t="shared" si="81"/>
        <v>162.91935483870967</v>
      </c>
      <c r="S1317" s="15">
        <f t="shared" si="82"/>
        <v>42278.498240740737</v>
      </c>
      <c r="T1317" s="15">
        <f t="shared" si="83"/>
        <v>42314.041666666672</v>
      </c>
    </row>
    <row r="1318" spans="1:20" ht="75" x14ac:dyDescent="0.3">
      <c r="A1318" s="4">
        <v>1316</v>
      </c>
      <c r="B1318" s="5" t="s">
        <v>1316</v>
      </c>
      <c r="C1318" s="5" t="s">
        <v>5425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t="s">
        <v>8272</v>
      </c>
      <c r="O1318" t="s">
        <v>8323</v>
      </c>
      <c r="P1318" t="s">
        <v>8325</v>
      </c>
      <c r="Q1318" s="8">
        <f t="shared" si="80"/>
        <v>1.3333333333333333E-5</v>
      </c>
      <c r="R1318" s="20">
        <f t="shared" si="81"/>
        <v>1</v>
      </c>
      <c r="S1318" s="15">
        <f t="shared" si="82"/>
        <v>42393.961909722217</v>
      </c>
      <c r="T1318" s="15">
        <f t="shared" si="83"/>
        <v>42428.961909722217</v>
      </c>
    </row>
    <row r="1319" spans="1:20" ht="93.75" x14ac:dyDescent="0.3">
      <c r="A1319" s="4">
        <v>1317</v>
      </c>
      <c r="B1319" s="5" t="s">
        <v>1317</v>
      </c>
      <c r="C1319" s="5" t="s">
        <v>5426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t="s">
        <v>8272</v>
      </c>
      <c r="O1319" t="s">
        <v>8323</v>
      </c>
      <c r="P1319" t="s">
        <v>8325</v>
      </c>
      <c r="Q1319" s="8">
        <f t="shared" si="80"/>
        <v>5.7334999999999997E-2</v>
      </c>
      <c r="R1319" s="20">
        <f t="shared" si="81"/>
        <v>603.52631578947364</v>
      </c>
      <c r="S1319" s="15">
        <f t="shared" si="82"/>
        <v>42520.235486111109</v>
      </c>
      <c r="T1319" s="15">
        <f t="shared" si="83"/>
        <v>42572.583333333328</v>
      </c>
    </row>
    <row r="1320" spans="1:20" ht="75" x14ac:dyDescent="0.3">
      <c r="A1320" s="4">
        <v>1318</v>
      </c>
      <c r="B1320" s="5" t="s">
        <v>1318</v>
      </c>
      <c r="C1320" s="5" t="s">
        <v>5427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t="s">
        <v>8272</v>
      </c>
      <c r="O1320" t="s">
        <v>8323</v>
      </c>
      <c r="P1320" t="s">
        <v>8325</v>
      </c>
      <c r="Q1320" s="8">
        <f t="shared" si="80"/>
        <v>0.15325</v>
      </c>
      <c r="R1320" s="20">
        <f t="shared" si="81"/>
        <v>45.407407407407405</v>
      </c>
      <c r="S1320" s="15">
        <f t="shared" si="82"/>
        <v>41985.043657407412</v>
      </c>
      <c r="T1320" s="15">
        <f t="shared" si="83"/>
        <v>42015.043657407412</v>
      </c>
    </row>
    <row r="1321" spans="1:20" ht="75" x14ac:dyDescent="0.3">
      <c r="A1321" s="4">
        <v>1319</v>
      </c>
      <c r="B1321" s="5" t="s">
        <v>1319</v>
      </c>
      <c r="C1321" s="5" t="s">
        <v>5428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t="s">
        <v>8272</v>
      </c>
      <c r="O1321" t="s">
        <v>8323</v>
      </c>
      <c r="P1321" t="s">
        <v>8325</v>
      </c>
      <c r="Q1321" s="8">
        <f t="shared" si="80"/>
        <v>0.15103448275862069</v>
      </c>
      <c r="R1321" s="20">
        <f t="shared" si="81"/>
        <v>97.333333333333329</v>
      </c>
      <c r="S1321" s="15">
        <f t="shared" si="82"/>
        <v>41816.812094907407</v>
      </c>
      <c r="T1321" s="15">
        <f t="shared" si="83"/>
        <v>41831.666666666664</v>
      </c>
    </row>
    <row r="1322" spans="1:20" ht="75" x14ac:dyDescent="0.3">
      <c r="A1322" s="4">
        <v>1320</v>
      </c>
      <c r="B1322" s="5" t="s">
        <v>1320</v>
      </c>
      <c r="C1322" s="5" t="s">
        <v>5429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t="s">
        <v>8272</v>
      </c>
      <c r="O1322" t="s">
        <v>8323</v>
      </c>
      <c r="P1322" t="s">
        <v>8325</v>
      </c>
      <c r="Q1322" s="8">
        <f t="shared" si="80"/>
        <v>5.0299999999999997E-3</v>
      </c>
      <c r="R1322" s="20">
        <f t="shared" si="81"/>
        <v>167.66666666666666</v>
      </c>
      <c r="S1322" s="15">
        <f t="shared" si="82"/>
        <v>42705.690347222218</v>
      </c>
      <c r="T1322" s="15">
        <f t="shared" si="83"/>
        <v>42734.958333333328</v>
      </c>
    </row>
    <row r="1323" spans="1:20" ht="93.75" x14ac:dyDescent="0.3">
      <c r="A1323" s="4">
        <v>1321</v>
      </c>
      <c r="B1323" s="5" t="s">
        <v>1321</v>
      </c>
      <c r="C1323" s="5" t="s">
        <v>5430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t="s">
        <v>8272</v>
      </c>
      <c r="O1323" t="s">
        <v>8323</v>
      </c>
      <c r="P1323" t="s">
        <v>8325</v>
      </c>
      <c r="Q1323" s="8">
        <f t="shared" si="80"/>
        <v>1.3028138528138528E-2</v>
      </c>
      <c r="R1323" s="20">
        <f t="shared" si="81"/>
        <v>859.85714285714289</v>
      </c>
      <c r="S1323" s="15">
        <f t="shared" si="82"/>
        <v>42697.74927083333</v>
      </c>
      <c r="T1323" s="15">
        <f t="shared" si="83"/>
        <v>42727.74927083333</v>
      </c>
    </row>
    <row r="1324" spans="1:20" ht="93.75" x14ac:dyDescent="0.3">
      <c r="A1324" s="4">
        <v>1322</v>
      </c>
      <c r="B1324" s="5" t="s">
        <v>1322</v>
      </c>
      <c r="C1324" s="5" t="s">
        <v>5431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t="s">
        <v>8272</v>
      </c>
      <c r="O1324" t="s">
        <v>8323</v>
      </c>
      <c r="P1324" t="s">
        <v>8325</v>
      </c>
      <c r="Q1324" s="8">
        <f t="shared" si="80"/>
        <v>3.0285714285714286E-3</v>
      </c>
      <c r="R1324" s="20">
        <f t="shared" si="81"/>
        <v>26.5</v>
      </c>
      <c r="S1324" s="15">
        <f t="shared" si="82"/>
        <v>42115.656539351854</v>
      </c>
      <c r="T1324" s="15">
        <f t="shared" si="83"/>
        <v>42145.656539351854</v>
      </c>
    </row>
    <row r="1325" spans="1:20" ht="93.75" x14ac:dyDescent="0.3">
      <c r="A1325" s="4">
        <v>1323</v>
      </c>
      <c r="B1325" s="5" t="s">
        <v>1323</v>
      </c>
      <c r="C1325" s="5" t="s">
        <v>5432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t="s">
        <v>8272</v>
      </c>
      <c r="O1325" t="s">
        <v>8323</v>
      </c>
      <c r="P1325" t="s">
        <v>8325</v>
      </c>
      <c r="Q1325" s="8">
        <f t="shared" si="80"/>
        <v>8.8800000000000004E-2</v>
      </c>
      <c r="R1325" s="20">
        <f t="shared" si="81"/>
        <v>30.272727272727273</v>
      </c>
      <c r="S1325" s="15">
        <f t="shared" si="82"/>
        <v>42451.698449074072</v>
      </c>
      <c r="T1325" s="15">
        <f t="shared" si="83"/>
        <v>42486.288194444445</v>
      </c>
    </row>
    <row r="1326" spans="1:20" ht="75" x14ac:dyDescent="0.3">
      <c r="A1326" s="4">
        <v>1324</v>
      </c>
      <c r="B1326" s="5" t="s">
        <v>1324</v>
      </c>
      <c r="C1326" s="5" t="s">
        <v>5433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t="s">
        <v>8272</v>
      </c>
      <c r="O1326" t="s">
        <v>8323</v>
      </c>
      <c r="P1326" t="s">
        <v>8325</v>
      </c>
      <c r="Q1326" s="8">
        <f t="shared" si="80"/>
        <v>9.8400000000000001E-2</v>
      </c>
      <c r="R1326" s="20">
        <f t="shared" si="81"/>
        <v>54.666666666666664</v>
      </c>
      <c r="S1326" s="15">
        <f t="shared" si="82"/>
        <v>42626.633703703701</v>
      </c>
      <c r="T1326" s="15">
        <f t="shared" si="83"/>
        <v>42656.633703703701</v>
      </c>
    </row>
    <row r="1327" spans="1:20" ht="75" x14ac:dyDescent="0.3">
      <c r="A1327" s="4">
        <v>1325</v>
      </c>
      <c r="B1327" s="5" t="s">
        <v>1325</v>
      </c>
      <c r="C1327" s="5" t="s">
        <v>5434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t="s">
        <v>8272</v>
      </c>
      <c r="O1327" t="s">
        <v>8323</v>
      </c>
      <c r="P1327" t="s">
        <v>8325</v>
      </c>
      <c r="Q1327" s="8">
        <f t="shared" si="80"/>
        <v>2.4299999999999999E-2</v>
      </c>
      <c r="R1327" s="20">
        <f t="shared" si="81"/>
        <v>60.75</v>
      </c>
      <c r="S1327" s="15">
        <f t="shared" si="82"/>
        <v>42704.086053240739</v>
      </c>
      <c r="T1327" s="15">
        <f t="shared" si="83"/>
        <v>42734.086053240739</v>
      </c>
    </row>
    <row r="1328" spans="1:20" ht="93.75" x14ac:dyDescent="0.3">
      <c r="A1328" s="4">
        <v>1326</v>
      </c>
      <c r="B1328" s="5" t="s">
        <v>1326</v>
      </c>
      <c r="C1328" s="5" t="s">
        <v>5435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t="s">
        <v>8272</v>
      </c>
      <c r="O1328" t="s">
        <v>8323</v>
      </c>
      <c r="P1328" t="s">
        <v>8325</v>
      </c>
      <c r="Q1328" s="8">
        <f t="shared" si="80"/>
        <v>1.1299999999999999E-2</v>
      </c>
      <c r="R1328" s="20">
        <f t="shared" si="81"/>
        <v>102.72727272727273</v>
      </c>
      <c r="S1328" s="15">
        <f t="shared" si="82"/>
        <v>41974.791990740734</v>
      </c>
      <c r="T1328" s="15">
        <f t="shared" si="83"/>
        <v>42019.791990740734</v>
      </c>
    </row>
    <row r="1329" spans="1:20" ht="75" x14ac:dyDescent="0.3">
      <c r="A1329" s="4">
        <v>1327</v>
      </c>
      <c r="B1329" s="5" t="s">
        <v>1327</v>
      </c>
      <c r="C1329" s="5" t="s">
        <v>5436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t="s">
        <v>8272</v>
      </c>
      <c r="O1329" t="s">
        <v>8323</v>
      </c>
      <c r="P1329" t="s">
        <v>8325</v>
      </c>
      <c r="Q1329" s="8">
        <f t="shared" si="80"/>
        <v>3.5520833333333335E-2</v>
      </c>
      <c r="R1329" s="20">
        <f t="shared" si="81"/>
        <v>41.585365853658537</v>
      </c>
      <c r="S1329" s="15">
        <f t="shared" si="82"/>
        <v>42123.678645833337</v>
      </c>
      <c r="T1329" s="15">
        <f t="shared" si="83"/>
        <v>42153.678645833337</v>
      </c>
    </row>
    <row r="1330" spans="1:20" ht="93.75" x14ac:dyDescent="0.3">
      <c r="A1330" s="4">
        <v>1328</v>
      </c>
      <c r="B1330" s="5" t="s">
        <v>1328</v>
      </c>
      <c r="C1330" s="5" t="s">
        <v>5437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t="s">
        <v>8272</v>
      </c>
      <c r="O1330" t="s">
        <v>8323</v>
      </c>
      <c r="P1330" t="s">
        <v>8325</v>
      </c>
      <c r="Q1330" s="8">
        <f t="shared" si="80"/>
        <v>2.3306666666666667E-2</v>
      </c>
      <c r="R1330" s="20">
        <f t="shared" si="81"/>
        <v>116.53333333333333</v>
      </c>
      <c r="S1330" s="15">
        <f t="shared" si="82"/>
        <v>42612.642754629633</v>
      </c>
      <c r="T1330" s="15">
        <f t="shared" si="83"/>
        <v>42657.642754629633</v>
      </c>
    </row>
    <row r="1331" spans="1:20" ht="93.75" x14ac:dyDescent="0.3">
      <c r="A1331" s="4">
        <v>1329</v>
      </c>
      <c r="B1331" s="5" t="s">
        <v>1329</v>
      </c>
      <c r="C1331" s="5" t="s">
        <v>5438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t="s">
        <v>8272</v>
      </c>
      <c r="O1331" t="s">
        <v>8323</v>
      </c>
      <c r="P1331" t="s">
        <v>8325</v>
      </c>
      <c r="Q1331" s="8">
        <f t="shared" si="80"/>
        <v>8.1600000000000006E-3</v>
      </c>
      <c r="R1331" s="20">
        <f t="shared" si="81"/>
        <v>45.333333333333336</v>
      </c>
      <c r="S1331" s="15">
        <f t="shared" si="82"/>
        <v>41935.221585648149</v>
      </c>
      <c r="T1331" s="15">
        <f t="shared" si="83"/>
        <v>41975.263252314813</v>
      </c>
    </row>
    <row r="1332" spans="1:20" ht="75" x14ac:dyDescent="0.3">
      <c r="A1332" s="4">
        <v>1330</v>
      </c>
      <c r="B1332" s="5" t="s">
        <v>1330</v>
      </c>
      <c r="C1332" s="5" t="s">
        <v>5439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t="s">
        <v>8272</v>
      </c>
      <c r="O1332" t="s">
        <v>8323</v>
      </c>
      <c r="P1332" t="s">
        <v>8325</v>
      </c>
      <c r="Q1332" s="8">
        <f t="shared" si="80"/>
        <v>0.22494285714285714</v>
      </c>
      <c r="R1332" s="20">
        <f t="shared" si="81"/>
        <v>157.46</v>
      </c>
      <c r="S1332" s="15">
        <f t="shared" si="82"/>
        <v>42522.276724537034</v>
      </c>
      <c r="T1332" s="15">
        <f t="shared" si="83"/>
        <v>42553.166666666672</v>
      </c>
    </row>
    <row r="1333" spans="1:20" ht="75" x14ac:dyDescent="0.3">
      <c r="A1333" s="4">
        <v>1331</v>
      </c>
      <c r="B1333" s="5" t="s">
        <v>1331</v>
      </c>
      <c r="C1333" s="5" t="s">
        <v>5440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t="s">
        <v>8272</v>
      </c>
      <c r="O1333" t="s">
        <v>8323</v>
      </c>
      <c r="P1333" t="s">
        <v>8325</v>
      </c>
      <c r="Q1333" s="8">
        <f t="shared" si="80"/>
        <v>1.3668E-2</v>
      </c>
      <c r="R1333" s="20">
        <f t="shared" si="81"/>
        <v>100.5</v>
      </c>
      <c r="S1333" s="15">
        <f t="shared" si="82"/>
        <v>42569.50409722222</v>
      </c>
      <c r="T1333" s="15">
        <f t="shared" si="83"/>
        <v>42599.50409722222</v>
      </c>
    </row>
    <row r="1334" spans="1:20" ht="93.75" x14ac:dyDescent="0.3">
      <c r="A1334" s="4">
        <v>1332</v>
      </c>
      <c r="B1334" s="5" t="s">
        <v>1332</v>
      </c>
      <c r="C1334" s="5" t="s">
        <v>5441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t="s">
        <v>8272</v>
      </c>
      <c r="O1334" t="s">
        <v>8323</v>
      </c>
      <c r="P1334" t="s">
        <v>8325</v>
      </c>
      <c r="Q1334" s="8">
        <f t="shared" si="80"/>
        <v>0</v>
      </c>
      <c r="R1334" s="20" t="e">
        <f t="shared" si="81"/>
        <v>#DIV/0!</v>
      </c>
      <c r="S1334" s="15">
        <f t="shared" si="82"/>
        <v>42732.060277777782</v>
      </c>
      <c r="T1334" s="15">
        <f t="shared" si="83"/>
        <v>42762.060277777782</v>
      </c>
    </row>
    <row r="1335" spans="1:20" ht="93.75" x14ac:dyDescent="0.3">
      <c r="A1335" s="4">
        <v>1333</v>
      </c>
      <c r="B1335" s="5" t="s">
        <v>1333</v>
      </c>
      <c r="C1335" s="5" t="s">
        <v>5442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t="s">
        <v>8272</v>
      </c>
      <c r="O1335" t="s">
        <v>8323</v>
      </c>
      <c r="P1335" t="s">
        <v>8325</v>
      </c>
      <c r="Q1335" s="8">
        <f t="shared" si="80"/>
        <v>0</v>
      </c>
      <c r="R1335" s="20" t="e">
        <f t="shared" si="81"/>
        <v>#DIV/0!</v>
      </c>
      <c r="S1335" s="15">
        <f t="shared" si="82"/>
        <v>41806.106770833336</v>
      </c>
      <c r="T1335" s="15">
        <f t="shared" si="83"/>
        <v>41836.106770833336</v>
      </c>
    </row>
    <row r="1336" spans="1:20" ht="75" x14ac:dyDescent="0.3">
      <c r="A1336" s="4">
        <v>1334</v>
      </c>
      <c r="B1336" s="5" t="s">
        <v>1334</v>
      </c>
      <c r="C1336" s="5" t="s">
        <v>5443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t="s">
        <v>8272</v>
      </c>
      <c r="O1336" t="s">
        <v>8323</v>
      </c>
      <c r="P1336" t="s">
        <v>8325</v>
      </c>
      <c r="Q1336" s="8">
        <f t="shared" si="80"/>
        <v>0.10754135338345865</v>
      </c>
      <c r="R1336" s="20">
        <f t="shared" si="81"/>
        <v>51.822463768115945</v>
      </c>
      <c r="S1336" s="15">
        <f t="shared" si="82"/>
        <v>42410.774155092593</v>
      </c>
      <c r="T1336" s="15">
        <f t="shared" si="83"/>
        <v>42440.774155092593</v>
      </c>
    </row>
    <row r="1337" spans="1:20" ht="93.75" x14ac:dyDescent="0.3">
      <c r="A1337" s="4">
        <v>1335</v>
      </c>
      <c r="B1337" s="5" t="s">
        <v>1335</v>
      </c>
      <c r="C1337" s="5" t="s">
        <v>5444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t="s">
        <v>8272</v>
      </c>
      <c r="O1337" t="s">
        <v>8323</v>
      </c>
      <c r="P1337" t="s">
        <v>8325</v>
      </c>
      <c r="Q1337" s="8">
        <f t="shared" si="80"/>
        <v>0.1976</v>
      </c>
      <c r="R1337" s="20">
        <f t="shared" si="81"/>
        <v>308.75</v>
      </c>
      <c r="S1337" s="15">
        <f t="shared" si="82"/>
        <v>42313.936365740738</v>
      </c>
      <c r="T1337" s="15">
        <f t="shared" si="83"/>
        <v>42343.936365740738</v>
      </c>
    </row>
    <row r="1338" spans="1:20" ht="93.75" x14ac:dyDescent="0.3">
      <c r="A1338" s="4">
        <v>1336</v>
      </c>
      <c r="B1338" s="5" t="s">
        <v>1336</v>
      </c>
      <c r="C1338" s="5" t="s">
        <v>5445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t="s">
        <v>8272</v>
      </c>
      <c r="O1338" t="s">
        <v>8323</v>
      </c>
      <c r="P1338" t="s">
        <v>8325</v>
      </c>
      <c r="Q1338" s="8">
        <f t="shared" si="80"/>
        <v>0.84946999999999995</v>
      </c>
      <c r="R1338" s="20">
        <f t="shared" si="81"/>
        <v>379.22767857142856</v>
      </c>
      <c r="S1338" s="15">
        <f t="shared" si="82"/>
        <v>41955.863750000004</v>
      </c>
      <c r="T1338" s="15">
        <f t="shared" si="83"/>
        <v>41990.863750000004</v>
      </c>
    </row>
    <row r="1339" spans="1:20" ht="75" x14ac:dyDescent="0.3">
      <c r="A1339" s="4">
        <v>1337</v>
      </c>
      <c r="B1339" s="5" t="s">
        <v>1337</v>
      </c>
      <c r="C1339" s="5" t="s">
        <v>5446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t="s">
        <v>8272</v>
      </c>
      <c r="O1339" t="s">
        <v>8323</v>
      </c>
      <c r="P1339" t="s">
        <v>8325</v>
      </c>
      <c r="Q1339" s="8">
        <f t="shared" si="80"/>
        <v>0.49381999999999998</v>
      </c>
      <c r="R1339" s="20">
        <f t="shared" si="81"/>
        <v>176.36428571428573</v>
      </c>
      <c r="S1339" s="15">
        <f t="shared" si="82"/>
        <v>42767.577303240745</v>
      </c>
      <c r="T1339" s="15">
        <f t="shared" si="83"/>
        <v>42797.577303240745</v>
      </c>
    </row>
    <row r="1340" spans="1:20" ht="75" x14ac:dyDescent="0.3">
      <c r="A1340" s="4">
        <v>1338</v>
      </c>
      <c r="B1340" s="5" t="s">
        <v>1338</v>
      </c>
      <c r="C1340" s="5" t="s">
        <v>5447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t="s">
        <v>8272</v>
      </c>
      <c r="O1340" t="s">
        <v>8323</v>
      </c>
      <c r="P1340" t="s">
        <v>8325</v>
      </c>
      <c r="Q1340" s="8">
        <f t="shared" si="80"/>
        <v>3.3033333333333331E-2</v>
      </c>
      <c r="R1340" s="20">
        <f t="shared" si="81"/>
        <v>66.066666666666663</v>
      </c>
      <c r="S1340" s="15">
        <f t="shared" si="82"/>
        <v>42188.803622685184</v>
      </c>
      <c r="T1340" s="15">
        <f t="shared" si="83"/>
        <v>42218.803622685184</v>
      </c>
    </row>
    <row r="1341" spans="1:20" ht="37.5" x14ac:dyDescent="0.3">
      <c r="A1341" s="4">
        <v>1339</v>
      </c>
      <c r="B1341" s="5" t="s">
        <v>1339</v>
      </c>
      <c r="C1341" s="5" t="s">
        <v>5448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t="s">
        <v>8272</v>
      </c>
      <c r="O1341" t="s">
        <v>8323</v>
      </c>
      <c r="P1341" t="s">
        <v>8325</v>
      </c>
      <c r="Q1341" s="8">
        <f t="shared" si="80"/>
        <v>6.6339999999999996E-2</v>
      </c>
      <c r="R1341" s="20">
        <f t="shared" si="81"/>
        <v>89.648648648648646</v>
      </c>
      <c r="S1341" s="15">
        <f t="shared" si="82"/>
        <v>41936.647164351853</v>
      </c>
      <c r="T1341" s="15">
        <f t="shared" si="83"/>
        <v>41981.688831018517</v>
      </c>
    </row>
    <row r="1342" spans="1:20" ht="75" x14ac:dyDescent="0.3">
      <c r="A1342" s="4">
        <v>1340</v>
      </c>
      <c r="B1342" s="5" t="s">
        <v>1340</v>
      </c>
      <c r="C1342" s="5" t="s">
        <v>5449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t="s">
        <v>8272</v>
      </c>
      <c r="O1342" t="s">
        <v>8323</v>
      </c>
      <c r="P1342" t="s">
        <v>8325</v>
      </c>
      <c r="Q1342" s="8">
        <f t="shared" si="80"/>
        <v>0</v>
      </c>
      <c r="R1342" s="20" t="e">
        <f t="shared" si="81"/>
        <v>#DIV/0!</v>
      </c>
      <c r="S1342" s="15">
        <f t="shared" si="82"/>
        <v>41836.595520833333</v>
      </c>
      <c r="T1342" s="15">
        <f t="shared" si="83"/>
        <v>41866.595520833333</v>
      </c>
    </row>
    <row r="1343" spans="1:20" ht="93.75" x14ac:dyDescent="0.3">
      <c r="A1343" s="4">
        <v>1341</v>
      </c>
      <c r="B1343" s="5" t="s">
        <v>1341</v>
      </c>
      <c r="C1343" s="5" t="s">
        <v>5450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t="s">
        <v>8272</v>
      </c>
      <c r="O1343" t="s">
        <v>8323</v>
      </c>
      <c r="P1343" t="s">
        <v>8325</v>
      </c>
      <c r="Q1343" s="8">
        <f t="shared" si="80"/>
        <v>0.7036</v>
      </c>
      <c r="R1343" s="20">
        <f t="shared" si="81"/>
        <v>382.39130434782606</v>
      </c>
      <c r="S1343" s="15">
        <f t="shared" si="82"/>
        <v>42612.624039351853</v>
      </c>
      <c r="T1343" s="15">
        <f t="shared" si="83"/>
        <v>42644.624039351853</v>
      </c>
    </row>
    <row r="1344" spans="1:20" ht="93.75" x14ac:dyDescent="0.3">
      <c r="A1344" s="4">
        <v>1342</v>
      </c>
      <c r="B1344" s="5" t="s">
        <v>1342</v>
      </c>
      <c r="C1344" s="5" t="s">
        <v>5451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t="s">
        <v>8272</v>
      </c>
      <c r="O1344" t="s">
        <v>8323</v>
      </c>
      <c r="P1344" t="s">
        <v>8325</v>
      </c>
      <c r="Q1344" s="8">
        <f t="shared" si="80"/>
        <v>2E-3</v>
      </c>
      <c r="R1344" s="20">
        <f t="shared" si="81"/>
        <v>100</v>
      </c>
      <c r="S1344" s="15">
        <f t="shared" si="82"/>
        <v>42172.816423611104</v>
      </c>
      <c r="T1344" s="15">
        <f t="shared" si="83"/>
        <v>42202.816423611104</v>
      </c>
    </row>
    <row r="1345" spans="1:20" ht="93.75" x14ac:dyDescent="0.3">
      <c r="A1345" s="4">
        <v>1343</v>
      </c>
      <c r="B1345" s="5" t="s">
        <v>1343</v>
      </c>
      <c r="C1345" s="5" t="s">
        <v>5452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t="s">
        <v>8272</v>
      </c>
      <c r="O1345" t="s">
        <v>8323</v>
      </c>
      <c r="P1345" t="s">
        <v>8325</v>
      </c>
      <c r="Q1345" s="8">
        <f t="shared" si="80"/>
        <v>1.02298</v>
      </c>
      <c r="R1345" s="20">
        <f t="shared" si="81"/>
        <v>158.35603715170279</v>
      </c>
      <c r="S1345" s="15">
        <f t="shared" si="82"/>
        <v>42542.526423611111</v>
      </c>
      <c r="T1345" s="15">
        <f t="shared" si="83"/>
        <v>42601.165972222225</v>
      </c>
    </row>
    <row r="1346" spans="1:20" ht="75" x14ac:dyDescent="0.3">
      <c r="A1346" s="4">
        <v>1344</v>
      </c>
      <c r="B1346" s="5" t="s">
        <v>1344</v>
      </c>
      <c r="C1346" s="5" t="s">
        <v>5453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t="s">
        <v>8273</v>
      </c>
      <c r="O1346" t="s">
        <v>8326</v>
      </c>
      <c r="P1346" t="s">
        <v>8327</v>
      </c>
      <c r="Q1346" s="8">
        <f t="shared" ref="Q1346:Q1409" si="84">E1346/D1346</f>
        <v>3.7773333333333334</v>
      </c>
      <c r="R1346" s="20">
        <f t="shared" ref="R1346:R1409" si="85">E1346/L1346</f>
        <v>40.762589928057551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75" x14ac:dyDescent="0.3">
      <c r="A1347" s="4">
        <v>1345</v>
      </c>
      <c r="B1347" s="5" t="s">
        <v>1345</v>
      </c>
      <c r="C1347" s="5" t="s">
        <v>5454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t="s">
        <v>8273</v>
      </c>
      <c r="O1347" t="s">
        <v>8326</v>
      </c>
      <c r="P1347" t="s">
        <v>8327</v>
      </c>
      <c r="Q1347" s="8">
        <f t="shared" si="84"/>
        <v>1.25</v>
      </c>
      <c r="R1347" s="20">
        <f t="shared" si="85"/>
        <v>53.571428571428569</v>
      </c>
      <c r="S1347" s="15">
        <f t="shared" si="86"/>
        <v>41799.814340277779</v>
      </c>
      <c r="T1347" s="15">
        <f t="shared" si="87"/>
        <v>41834.814340277779</v>
      </c>
    </row>
    <row r="1348" spans="1:20" ht="75" x14ac:dyDescent="0.3">
      <c r="A1348" s="4">
        <v>1346</v>
      </c>
      <c r="B1348" s="5" t="s">
        <v>1346</v>
      </c>
      <c r="C1348" s="5" t="s">
        <v>5455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t="s">
        <v>8273</v>
      </c>
      <c r="O1348" t="s">
        <v>8326</v>
      </c>
      <c r="P1348" t="s">
        <v>8327</v>
      </c>
      <c r="Q1348" s="8">
        <f t="shared" si="84"/>
        <v>1.473265306122449</v>
      </c>
      <c r="R1348" s="20">
        <f t="shared" si="85"/>
        <v>48.449664429530202</v>
      </c>
      <c r="S1348" s="15">
        <f t="shared" si="86"/>
        <v>41422.075821759259</v>
      </c>
      <c r="T1348" s="15">
        <f t="shared" si="87"/>
        <v>41452.075821759259</v>
      </c>
    </row>
    <row r="1349" spans="1:20" ht="93.75" x14ac:dyDescent="0.3">
      <c r="A1349" s="4">
        <v>1347</v>
      </c>
      <c r="B1349" s="5" t="s">
        <v>1347</v>
      </c>
      <c r="C1349" s="5" t="s">
        <v>5456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t="s">
        <v>8273</v>
      </c>
      <c r="O1349" t="s">
        <v>8326</v>
      </c>
      <c r="P1349" t="s">
        <v>8327</v>
      </c>
      <c r="Q1349" s="8">
        <f t="shared" si="84"/>
        <v>1.022</v>
      </c>
      <c r="R1349" s="20">
        <f t="shared" si="85"/>
        <v>82.41935483870968</v>
      </c>
      <c r="S1349" s="15">
        <f t="shared" si="86"/>
        <v>42040.638020833328</v>
      </c>
      <c r="T1349" s="15">
        <f t="shared" si="87"/>
        <v>42070.638020833328</v>
      </c>
    </row>
    <row r="1350" spans="1:20" ht="75" x14ac:dyDescent="0.3">
      <c r="A1350" s="4">
        <v>1348</v>
      </c>
      <c r="B1350" s="5" t="s">
        <v>1348</v>
      </c>
      <c r="C1350" s="5" t="s">
        <v>5457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t="s">
        <v>8273</v>
      </c>
      <c r="O1350" t="s">
        <v>8326</v>
      </c>
      <c r="P1350" t="s">
        <v>8327</v>
      </c>
      <c r="Q1350" s="8">
        <f t="shared" si="84"/>
        <v>1.018723404255319</v>
      </c>
      <c r="R1350" s="20">
        <f t="shared" si="85"/>
        <v>230.19230769230768</v>
      </c>
      <c r="S1350" s="15">
        <f t="shared" si="86"/>
        <v>41963.506168981476</v>
      </c>
      <c r="T1350" s="15">
        <f t="shared" si="87"/>
        <v>41991.506168981476</v>
      </c>
    </row>
    <row r="1351" spans="1:20" ht="75" x14ac:dyDescent="0.3">
      <c r="A1351" s="4">
        <v>1349</v>
      </c>
      <c r="B1351" s="5" t="s">
        <v>1349</v>
      </c>
      <c r="C1351" s="5" t="s">
        <v>5458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t="s">
        <v>8273</v>
      </c>
      <c r="O1351" t="s">
        <v>8326</v>
      </c>
      <c r="P1351" t="s">
        <v>8327</v>
      </c>
      <c r="Q1351" s="8">
        <f t="shared" si="84"/>
        <v>2.0419999999999998</v>
      </c>
      <c r="R1351" s="20">
        <f t="shared" si="85"/>
        <v>59.360465116279073</v>
      </c>
      <c r="S1351" s="15">
        <f t="shared" si="86"/>
        <v>42317.33258101852</v>
      </c>
      <c r="T1351" s="15">
        <f t="shared" si="87"/>
        <v>42354.290972222225</v>
      </c>
    </row>
    <row r="1352" spans="1:20" ht="93.75" x14ac:dyDescent="0.3">
      <c r="A1352" s="4">
        <v>1350</v>
      </c>
      <c r="B1352" s="5" t="s">
        <v>1350</v>
      </c>
      <c r="C1352" s="5" t="s">
        <v>5459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t="s">
        <v>8273</v>
      </c>
      <c r="O1352" t="s">
        <v>8326</v>
      </c>
      <c r="P1352" t="s">
        <v>8327</v>
      </c>
      <c r="Q1352" s="8">
        <f t="shared" si="84"/>
        <v>1.0405</v>
      </c>
      <c r="R1352" s="20">
        <f t="shared" si="85"/>
        <v>66.698717948717942</v>
      </c>
      <c r="S1352" s="15">
        <f t="shared" si="86"/>
        <v>42334.013124999998</v>
      </c>
      <c r="T1352" s="15">
        <f t="shared" si="87"/>
        <v>42364.013124999998</v>
      </c>
    </row>
    <row r="1353" spans="1:20" ht="56.25" x14ac:dyDescent="0.3">
      <c r="A1353" s="4">
        <v>1351</v>
      </c>
      <c r="B1353" s="5" t="s">
        <v>1351</v>
      </c>
      <c r="C1353" s="5" t="s">
        <v>5460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t="s">
        <v>8273</v>
      </c>
      <c r="O1353" t="s">
        <v>8326</v>
      </c>
      <c r="P1353" t="s">
        <v>8327</v>
      </c>
      <c r="Q1353" s="8">
        <f t="shared" si="84"/>
        <v>1.0126500000000001</v>
      </c>
      <c r="R1353" s="20">
        <f t="shared" si="85"/>
        <v>168.77500000000001</v>
      </c>
      <c r="S1353" s="15">
        <f t="shared" si="86"/>
        <v>42382.74009259259</v>
      </c>
      <c r="T1353" s="15">
        <f t="shared" si="87"/>
        <v>42412.74009259259</v>
      </c>
    </row>
    <row r="1354" spans="1:20" ht="93.75" x14ac:dyDescent="0.3">
      <c r="A1354" s="4">
        <v>1352</v>
      </c>
      <c r="B1354" s="5" t="s">
        <v>1352</v>
      </c>
      <c r="C1354" s="5" t="s">
        <v>5461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t="s">
        <v>8273</v>
      </c>
      <c r="O1354" t="s">
        <v>8326</v>
      </c>
      <c r="P1354" t="s">
        <v>8327</v>
      </c>
      <c r="Q1354" s="8">
        <f t="shared" si="84"/>
        <v>1.3613999999999999</v>
      </c>
      <c r="R1354" s="20">
        <f t="shared" si="85"/>
        <v>59.973568281938327</v>
      </c>
      <c r="S1354" s="15">
        <f t="shared" si="86"/>
        <v>42200.578310185185</v>
      </c>
      <c r="T1354" s="15">
        <f t="shared" si="87"/>
        <v>42252.165972222225</v>
      </c>
    </row>
    <row r="1355" spans="1:20" ht="75" x14ac:dyDescent="0.3">
      <c r="A1355" s="4">
        <v>1353</v>
      </c>
      <c r="B1355" s="5" t="s">
        <v>1353</v>
      </c>
      <c r="C1355" s="5" t="s">
        <v>5462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t="s">
        <v>8273</v>
      </c>
      <c r="O1355" t="s">
        <v>8326</v>
      </c>
      <c r="P1355" t="s">
        <v>8327</v>
      </c>
      <c r="Q1355" s="8">
        <f t="shared" si="84"/>
        <v>1.3360000000000001</v>
      </c>
      <c r="R1355" s="20">
        <f t="shared" si="85"/>
        <v>31.80952380952381</v>
      </c>
      <c r="S1355" s="15">
        <f t="shared" si="86"/>
        <v>41309.11791666667</v>
      </c>
      <c r="T1355" s="15">
        <f t="shared" si="87"/>
        <v>41344</v>
      </c>
    </row>
    <row r="1356" spans="1:20" ht="93.75" x14ac:dyDescent="0.3">
      <c r="A1356" s="4">
        <v>1354</v>
      </c>
      <c r="B1356" s="5" t="s">
        <v>1354</v>
      </c>
      <c r="C1356" s="5" t="s">
        <v>5463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t="s">
        <v>8273</v>
      </c>
      <c r="O1356" t="s">
        <v>8326</v>
      </c>
      <c r="P1356" t="s">
        <v>8327</v>
      </c>
      <c r="Q1356" s="8">
        <f t="shared" si="84"/>
        <v>1.3025</v>
      </c>
      <c r="R1356" s="20">
        <f t="shared" si="85"/>
        <v>24.421875</v>
      </c>
      <c r="S1356" s="15">
        <f t="shared" si="86"/>
        <v>42502.807627314818</v>
      </c>
      <c r="T1356" s="15">
        <f t="shared" si="87"/>
        <v>42532.807627314818</v>
      </c>
    </row>
    <row r="1357" spans="1:20" ht="93.75" x14ac:dyDescent="0.3">
      <c r="A1357" s="4">
        <v>1355</v>
      </c>
      <c r="B1357" s="5" t="s">
        <v>1355</v>
      </c>
      <c r="C1357" s="5" t="s">
        <v>5464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t="s">
        <v>8273</v>
      </c>
      <c r="O1357" t="s">
        <v>8326</v>
      </c>
      <c r="P1357" t="s">
        <v>8327</v>
      </c>
      <c r="Q1357" s="8">
        <f t="shared" si="84"/>
        <v>1.2267999999999999</v>
      </c>
      <c r="R1357" s="20">
        <f t="shared" si="85"/>
        <v>25.347107438016529</v>
      </c>
      <c r="S1357" s="15">
        <f t="shared" si="86"/>
        <v>41213.254687499997</v>
      </c>
      <c r="T1357" s="15">
        <f t="shared" si="87"/>
        <v>41243.416666666664</v>
      </c>
    </row>
    <row r="1358" spans="1:20" ht="93.75" x14ac:dyDescent="0.3">
      <c r="A1358" s="4">
        <v>1356</v>
      </c>
      <c r="B1358" s="5" t="s">
        <v>1356</v>
      </c>
      <c r="C1358" s="5" t="s">
        <v>5465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t="s">
        <v>8273</v>
      </c>
      <c r="O1358" t="s">
        <v>8326</v>
      </c>
      <c r="P1358" t="s">
        <v>8327</v>
      </c>
      <c r="Q1358" s="8">
        <f t="shared" si="84"/>
        <v>1.8281058823529412</v>
      </c>
      <c r="R1358" s="20">
        <f t="shared" si="85"/>
        <v>71.443218390804603</v>
      </c>
      <c r="S1358" s="15">
        <f t="shared" si="86"/>
        <v>41430.038888888892</v>
      </c>
      <c r="T1358" s="15">
        <f t="shared" si="87"/>
        <v>41460.038888888892</v>
      </c>
    </row>
    <row r="1359" spans="1:20" ht="75" x14ac:dyDescent="0.3">
      <c r="A1359" s="4">
        <v>1357</v>
      </c>
      <c r="B1359" s="5" t="s">
        <v>1357</v>
      </c>
      <c r="C1359" s="5" t="s">
        <v>5466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t="s">
        <v>8273</v>
      </c>
      <c r="O1359" t="s">
        <v>8326</v>
      </c>
      <c r="P1359" t="s">
        <v>8327</v>
      </c>
      <c r="Q1359" s="8">
        <f t="shared" si="84"/>
        <v>1.2529999999999999</v>
      </c>
      <c r="R1359" s="20">
        <f t="shared" si="85"/>
        <v>38.553846153846152</v>
      </c>
      <c r="S1359" s="15">
        <f t="shared" si="86"/>
        <v>41304.962233796294</v>
      </c>
      <c r="T1359" s="15">
        <f t="shared" si="87"/>
        <v>41334.249305555553</v>
      </c>
    </row>
    <row r="1360" spans="1:20" ht="75" x14ac:dyDescent="0.3">
      <c r="A1360" s="4">
        <v>1358</v>
      </c>
      <c r="B1360" s="5" t="s">
        <v>1358</v>
      </c>
      <c r="C1360" s="5" t="s">
        <v>5467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t="s">
        <v>8273</v>
      </c>
      <c r="O1360" t="s">
        <v>8326</v>
      </c>
      <c r="P1360" t="s">
        <v>8327</v>
      </c>
      <c r="Q1360" s="8">
        <f t="shared" si="84"/>
        <v>1.1166666666666667</v>
      </c>
      <c r="R1360" s="20">
        <f t="shared" si="85"/>
        <v>68.367346938775512</v>
      </c>
      <c r="S1360" s="15">
        <f t="shared" si="86"/>
        <v>40689.570868055554</v>
      </c>
      <c r="T1360" s="15">
        <f t="shared" si="87"/>
        <v>40719.570868055554</v>
      </c>
    </row>
    <row r="1361" spans="1:20" ht="93.75" x14ac:dyDescent="0.3">
      <c r="A1361" s="4">
        <v>1359</v>
      </c>
      <c r="B1361" s="5" t="s">
        <v>1359</v>
      </c>
      <c r="C1361" s="5" t="s">
        <v>5468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t="s">
        <v>8273</v>
      </c>
      <c r="O1361" t="s">
        <v>8326</v>
      </c>
      <c r="P1361" t="s">
        <v>8327</v>
      </c>
      <c r="Q1361" s="8">
        <f t="shared" si="84"/>
        <v>1.1575757575757575</v>
      </c>
      <c r="R1361" s="20">
        <f t="shared" si="85"/>
        <v>40.210526315789473</v>
      </c>
      <c r="S1361" s="15">
        <f t="shared" si="86"/>
        <v>40668.814699074072</v>
      </c>
      <c r="T1361" s="15">
        <f t="shared" si="87"/>
        <v>40730.814699074072</v>
      </c>
    </row>
    <row r="1362" spans="1:20" ht="56.25" x14ac:dyDescent="0.3">
      <c r="A1362" s="4">
        <v>1360</v>
      </c>
      <c r="B1362" s="5" t="s">
        <v>1360</v>
      </c>
      <c r="C1362" s="5" t="s">
        <v>5469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t="s">
        <v>8273</v>
      </c>
      <c r="O1362" t="s">
        <v>8326</v>
      </c>
      <c r="P1362" t="s">
        <v>8327</v>
      </c>
      <c r="Q1362" s="8">
        <f t="shared" si="84"/>
        <v>1.732</v>
      </c>
      <c r="R1362" s="20">
        <f t="shared" si="85"/>
        <v>32.074074074074076</v>
      </c>
      <c r="S1362" s="15">
        <f t="shared" si="86"/>
        <v>41095.900694444441</v>
      </c>
      <c r="T1362" s="15">
        <f t="shared" si="87"/>
        <v>41123.900694444441</v>
      </c>
    </row>
    <row r="1363" spans="1:20" ht="75" x14ac:dyDescent="0.3">
      <c r="A1363" s="4">
        <v>1361</v>
      </c>
      <c r="B1363" s="5" t="s">
        <v>1361</v>
      </c>
      <c r="C1363" s="5" t="s">
        <v>5470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t="s">
        <v>8273</v>
      </c>
      <c r="O1363" t="s">
        <v>8326</v>
      </c>
      <c r="P1363" t="s">
        <v>8327</v>
      </c>
      <c r="Q1363" s="8">
        <f t="shared" si="84"/>
        <v>1.2598333333333334</v>
      </c>
      <c r="R1363" s="20">
        <f t="shared" si="85"/>
        <v>28.632575757575758</v>
      </c>
      <c r="S1363" s="15">
        <f t="shared" si="86"/>
        <v>41781.717268518521</v>
      </c>
      <c r="T1363" s="15">
        <f t="shared" si="87"/>
        <v>41811.717268518521</v>
      </c>
    </row>
    <row r="1364" spans="1:20" ht="75" x14ac:dyDescent="0.3">
      <c r="A1364" s="4">
        <v>1362</v>
      </c>
      <c r="B1364" s="5" t="s">
        <v>1362</v>
      </c>
      <c r="C1364" s="5" t="s">
        <v>5471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t="s">
        <v>8273</v>
      </c>
      <c r="O1364" t="s">
        <v>8326</v>
      </c>
      <c r="P1364" t="s">
        <v>8327</v>
      </c>
      <c r="Q1364" s="8">
        <f t="shared" si="84"/>
        <v>1.091</v>
      </c>
      <c r="R1364" s="20">
        <f t="shared" si="85"/>
        <v>43.64</v>
      </c>
      <c r="S1364" s="15">
        <f t="shared" si="86"/>
        <v>41464.934386574074</v>
      </c>
      <c r="T1364" s="15">
        <f t="shared" si="87"/>
        <v>41524.934386574074</v>
      </c>
    </row>
    <row r="1365" spans="1:20" ht="93.75" x14ac:dyDescent="0.3">
      <c r="A1365" s="4">
        <v>1363</v>
      </c>
      <c r="B1365" s="5" t="s">
        <v>1363</v>
      </c>
      <c r="C1365" s="5" t="s">
        <v>5472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t="s">
        <v>8273</v>
      </c>
      <c r="O1365" t="s">
        <v>8326</v>
      </c>
      <c r="P1365" t="s">
        <v>8327</v>
      </c>
      <c r="Q1365" s="8">
        <f t="shared" si="84"/>
        <v>1</v>
      </c>
      <c r="R1365" s="20">
        <f t="shared" si="85"/>
        <v>40</v>
      </c>
      <c r="S1365" s="15">
        <f t="shared" si="86"/>
        <v>42396.8440625</v>
      </c>
      <c r="T1365" s="15">
        <f t="shared" si="87"/>
        <v>42415.332638888889</v>
      </c>
    </row>
    <row r="1366" spans="1:20" ht="93.75" x14ac:dyDescent="0.3">
      <c r="A1366" s="4">
        <v>1364</v>
      </c>
      <c r="B1366" s="5" t="s">
        <v>1364</v>
      </c>
      <c r="C1366" s="5" t="s">
        <v>5473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t="s">
        <v>8275</v>
      </c>
      <c r="O1366" t="s">
        <v>8329</v>
      </c>
      <c r="P1366" t="s">
        <v>8330</v>
      </c>
      <c r="Q1366" s="8">
        <f t="shared" si="84"/>
        <v>1.1864285714285714</v>
      </c>
      <c r="R1366" s="20">
        <f t="shared" si="85"/>
        <v>346.04166666666669</v>
      </c>
      <c r="S1366" s="15">
        <f t="shared" si="86"/>
        <v>41951.695671296293</v>
      </c>
      <c r="T1366" s="15">
        <f t="shared" si="87"/>
        <v>42011.6956712963</v>
      </c>
    </row>
    <row r="1367" spans="1:20" ht="93.75" x14ac:dyDescent="0.3">
      <c r="A1367" s="4">
        <v>1365</v>
      </c>
      <c r="B1367" s="5" t="s">
        <v>1365</v>
      </c>
      <c r="C1367" s="5" t="s">
        <v>5474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t="s">
        <v>8275</v>
      </c>
      <c r="O1367" t="s">
        <v>8329</v>
      </c>
      <c r="P1367" t="s">
        <v>8330</v>
      </c>
      <c r="Q1367" s="8">
        <f t="shared" si="84"/>
        <v>1.0026666666666666</v>
      </c>
      <c r="R1367" s="20">
        <f t="shared" si="85"/>
        <v>81.739130434782609</v>
      </c>
      <c r="S1367" s="15">
        <f t="shared" si="86"/>
        <v>42049.733240740738</v>
      </c>
      <c r="T1367" s="15">
        <f t="shared" si="87"/>
        <v>42079.691574074073</v>
      </c>
    </row>
    <row r="1368" spans="1:20" ht="37.5" x14ac:dyDescent="0.3">
      <c r="A1368" s="4">
        <v>1366</v>
      </c>
      <c r="B1368" s="5" t="s">
        <v>1366</v>
      </c>
      <c r="C1368" s="5" t="s">
        <v>5475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t="s">
        <v>8275</v>
      </c>
      <c r="O1368" t="s">
        <v>8329</v>
      </c>
      <c r="P1368" t="s">
        <v>8330</v>
      </c>
      <c r="Q1368" s="8">
        <f t="shared" si="84"/>
        <v>1.2648920000000001</v>
      </c>
      <c r="R1368" s="20">
        <f t="shared" si="85"/>
        <v>64.535306122448986</v>
      </c>
      <c r="S1368" s="15">
        <f t="shared" si="86"/>
        <v>41924.996099537035</v>
      </c>
      <c r="T1368" s="15">
        <f t="shared" si="87"/>
        <v>41970.037766203706</v>
      </c>
    </row>
    <row r="1369" spans="1:20" ht="75" x14ac:dyDescent="0.3">
      <c r="A1369" s="4">
        <v>1367</v>
      </c>
      <c r="B1369" s="5" t="s">
        <v>1367</v>
      </c>
      <c r="C1369" s="5" t="s">
        <v>5476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t="s">
        <v>8275</v>
      </c>
      <c r="O1369" t="s">
        <v>8329</v>
      </c>
      <c r="P1369" t="s">
        <v>8330</v>
      </c>
      <c r="Q1369" s="8">
        <f t="shared" si="84"/>
        <v>1.1426000000000001</v>
      </c>
      <c r="R1369" s="20">
        <f t="shared" si="85"/>
        <v>63.477777777777774</v>
      </c>
      <c r="S1369" s="15">
        <f t="shared" si="86"/>
        <v>42292.002893518518</v>
      </c>
      <c r="T1369" s="15">
        <f t="shared" si="87"/>
        <v>42322.044560185182</v>
      </c>
    </row>
    <row r="1370" spans="1:20" ht="75" x14ac:dyDescent="0.3">
      <c r="A1370" s="4">
        <v>1368</v>
      </c>
      <c r="B1370" s="5" t="s">
        <v>1368</v>
      </c>
      <c r="C1370" s="5" t="s">
        <v>5477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t="s">
        <v>8275</v>
      </c>
      <c r="O1370" t="s">
        <v>8329</v>
      </c>
      <c r="P1370" t="s">
        <v>8330</v>
      </c>
      <c r="Q1370" s="8">
        <f t="shared" si="84"/>
        <v>1.107</v>
      </c>
      <c r="R1370" s="20">
        <f t="shared" si="85"/>
        <v>63.620689655172413</v>
      </c>
      <c r="S1370" s="15">
        <f t="shared" si="86"/>
        <v>42146.190902777773</v>
      </c>
      <c r="T1370" s="15">
        <f t="shared" si="87"/>
        <v>42170.190902777773</v>
      </c>
    </row>
    <row r="1371" spans="1:20" ht="93.75" x14ac:dyDescent="0.3">
      <c r="A1371" s="4">
        <v>1369</v>
      </c>
      <c r="B1371" s="5" t="s">
        <v>1369</v>
      </c>
      <c r="C1371" s="5" t="s">
        <v>5478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t="s">
        <v>8275</v>
      </c>
      <c r="O1371" t="s">
        <v>8329</v>
      </c>
      <c r="P1371" t="s">
        <v>8330</v>
      </c>
      <c r="Q1371" s="8">
        <f t="shared" si="84"/>
        <v>1.0534805315203954</v>
      </c>
      <c r="R1371" s="20">
        <f t="shared" si="85"/>
        <v>83.967068965517228</v>
      </c>
      <c r="S1371" s="15">
        <f t="shared" si="86"/>
        <v>41710.594282407408</v>
      </c>
      <c r="T1371" s="15">
        <f t="shared" si="87"/>
        <v>41740.594282407408</v>
      </c>
    </row>
    <row r="1372" spans="1:20" ht="56.25" x14ac:dyDescent="0.3">
      <c r="A1372" s="4">
        <v>1370</v>
      </c>
      <c r="B1372" s="5" t="s">
        <v>1370</v>
      </c>
      <c r="C1372" s="5" t="s">
        <v>5479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t="s">
        <v>8275</v>
      </c>
      <c r="O1372" t="s">
        <v>8329</v>
      </c>
      <c r="P1372" t="s">
        <v>8330</v>
      </c>
      <c r="Q1372" s="8">
        <f t="shared" si="84"/>
        <v>1.0366666666666666</v>
      </c>
      <c r="R1372" s="20">
        <f t="shared" si="85"/>
        <v>77.75</v>
      </c>
      <c r="S1372" s="15">
        <f t="shared" si="86"/>
        <v>41548.00335648148</v>
      </c>
      <c r="T1372" s="15">
        <f t="shared" si="87"/>
        <v>41563.00335648148</v>
      </c>
    </row>
    <row r="1373" spans="1:20" ht="75" x14ac:dyDescent="0.3">
      <c r="A1373" s="4">
        <v>1371</v>
      </c>
      <c r="B1373" s="5" t="s">
        <v>1371</v>
      </c>
      <c r="C1373" s="5" t="s">
        <v>5480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t="s">
        <v>8275</v>
      </c>
      <c r="O1373" t="s">
        <v>8329</v>
      </c>
      <c r="P1373" t="s">
        <v>8330</v>
      </c>
      <c r="Q1373" s="8">
        <f t="shared" si="84"/>
        <v>1.0708672667523933</v>
      </c>
      <c r="R1373" s="20">
        <f t="shared" si="85"/>
        <v>107.07142857142857</v>
      </c>
      <c r="S1373" s="15">
        <f t="shared" si="86"/>
        <v>42101.758587962962</v>
      </c>
      <c r="T1373" s="15">
        <f t="shared" si="87"/>
        <v>42131.758587962962</v>
      </c>
    </row>
    <row r="1374" spans="1:20" ht="37.5" x14ac:dyDescent="0.3">
      <c r="A1374" s="4">
        <v>1372</v>
      </c>
      <c r="B1374" s="5" t="s">
        <v>1372</v>
      </c>
      <c r="C1374" s="5" t="s">
        <v>5481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t="s">
        <v>8275</v>
      </c>
      <c r="O1374" t="s">
        <v>8329</v>
      </c>
      <c r="P1374" t="s">
        <v>8330</v>
      </c>
      <c r="Q1374" s="8">
        <f t="shared" si="84"/>
        <v>1.24</v>
      </c>
      <c r="R1374" s="20">
        <f t="shared" si="85"/>
        <v>38.75</v>
      </c>
      <c r="S1374" s="15">
        <f t="shared" si="86"/>
        <v>41072.739953703705</v>
      </c>
      <c r="T1374" s="15">
        <f t="shared" si="87"/>
        <v>41102.739953703705</v>
      </c>
    </row>
    <row r="1375" spans="1:20" ht="56.25" x14ac:dyDescent="0.3">
      <c r="A1375" s="4">
        <v>1373</v>
      </c>
      <c r="B1375" s="5" t="s">
        <v>1373</v>
      </c>
      <c r="C1375" s="5" t="s">
        <v>5482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t="s">
        <v>8275</v>
      </c>
      <c r="O1375" t="s">
        <v>8329</v>
      </c>
      <c r="P1375" t="s">
        <v>8330</v>
      </c>
      <c r="Q1375" s="8">
        <f t="shared" si="84"/>
        <v>1.0501</v>
      </c>
      <c r="R1375" s="20">
        <f t="shared" si="85"/>
        <v>201.94230769230768</v>
      </c>
      <c r="S1375" s="15">
        <f t="shared" si="86"/>
        <v>42704.95177083333</v>
      </c>
      <c r="T1375" s="15">
        <f t="shared" si="87"/>
        <v>42734.95177083333</v>
      </c>
    </row>
    <row r="1376" spans="1:20" ht="75" x14ac:dyDescent="0.3">
      <c r="A1376" s="4">
        <v>1374</v>
      </c>
      <c r="B1376" s="5" t="s">
        <v>1374</v>
      </c>
      <c r="C1376" s="5" t="s">
        <v>5483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t="s">
        <v>8275</v>
      </c>
      <c r="O1376" t="s">
        <v>8329</v>
      </c>
      <c r="P1376" t="s">
        <v>8330</v>
      </c>
      <c r="Q1376" s="8">
        <f t="shared" si="84"/>
        <v>1.8946666666666667</v>
      </c>
      <c r="R1376" s="20">
        <f t="shared" si="85"/>
        <v>43.060606060606062</v>
      </c>
      <c r="S1376" s="15">
        <f t="shared" si="86"/>
        <v>42424.161898148144</v>
      </c>
      <c r="T1376" s="15">
        <f t="shared" si="87"/>
        <v>42454.12023148148</v>
      </c>
    </row>
    <row r="1377" spans="1:20" ht="93.75" x14ac:dyDescent="0.3">
      <c r="A1377" s="4">
        <v>1375</v>
      </c>
      <c r="B1377" s="5" t="s">
        <v>1375</v>
      </c>
      <c r="C1377" s="5" t="s">
        <v>5484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t="s">
        <v>8275</v>
      </c>
      <c r="O1377" t="s">
        <v>8329</v>
      </c>
      <c r="P1377" t="s">
        <v>8330</v>
      </c>
      <c r="Q1377" s="8">
        <f t="shared" si="84"/>
        <v>1.7132499999999999</v>
      </c>
      <c r="R1377" s="20">
        <f t="shared" si="85"/>
        <v>62.871559633027523</v>
      </c>
      <c r="S1377" s="15">
        <f t="shared" si="86"/>
        <v>42720.066192129627</v>
      </c>
      <c r="T1377" s="15">
        <f t="shared" si="87"/>
        <v>42750.066192129627</v>
      </c>
    </row>
    <row r="1378" spans="1:20" ht="56.25" x14ac:dyDescent="0.3">
      <c r="A1378" s="4">
        <v>1376</v>
      </c>
      <c r="B1378" s="5" t="s">
        <v>1376</v>
      </c>
      <c r="C1378" s="5" t="s">
        <v>5485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t="s">
        <v>8275</v>
      </c>
      <c r="O1378" t="s">
        <v>8329</v>
      </c>
      <c r="P1378" t="s">
        <v>8330</v>
      </c>
      <c r="Q1378" s="8">
        <f t="shared" si="84"/>
        <v>2.5248648648648651</v>
      </c>
      <c r="R1378" s="20">
        <f t="shared" si="85"/>
        <v>55.607142857142854</v>
      </c>
      <c r="S1378" s="15">
        <f t="shared" si="86"/>
        <v>42677.669050925921</v>
      </c>
      <c r="T1378" s="15">
        <f t="shared" si="87"/>
        <v>42707.710717592592</v>
      </c>
    </row>
    <row r="1379" spans="1:20" ht="75" x14ac:dyDescent="0.3">
      <c r="A1379" s="4">
        <v>1377</v>
      </c>
      <c r="B1379" s="5" t="s">
        <v>1377</v>
      </c>
      <c r="C1379" s="5" t="s">
        <v>5486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t="s">
        <v>8275</v>
      </c>
      <c r="O1379" t="s">
        <v>8329</v>
      </c>
      <c r="P1379" t="s">
        <v>8330</v>
      </c>
      <c r="Q1379" s="8">
        <f t="shared" si="84"/>
        <v>1.1615384615384616</v>
      </c>
      <c r="R1379" s="20">
        <f t="shared" si="85"/>
        <v>48.70967741935484</v>
      </c>
      <c r="S1379" s="15">
        <f t="shared" si="86"/>
        <v>42747.219560185185</v>
      </c>
      <c r="T1379" s="15">
        <f t="shared" si="87"/>
        <v>42769.174305555556</v>
      </c>
    </row>
    <row r="1380" spans="1:20" ht="37.5" x14ac:dyDescent="0.3">
      <c r="A1380" s="4">
        <v>1378</v>
      </c>
      <c r="B1380" s="5" t="s">
        <v>1378</v>
      </c>
      <c r="C1380" s="5" t="s">
        <v>5487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t="s">
        <v>8275</v>
      </c>
      <c r="O1380" t="s">
        <v>8329</v>
      </c>
      <c r="P1380" t="s">
        <v>8330</v>
      </c>
      <c r="Q1380" s="8">
        <f t="shared" si="84"/>
        <v>2.0335000000000001</v>
      </c>
      <c r="R1380" s="20">
        <f t="shared" si="85"/>
        <v>30.578947368421051</v>
      </c>
      <c r="S1380" s="15">
        <f t="shared" si="86"/>
        <v>42568.759374999994</v>
      </c>
      <c r="T1380" s="15">
        <f t="shared" si="87"/>
        <v>42583.759374999994</v>
      </c>
    </row>
    <row r="1381" spans="1:20" ht="37.5" x14ac:dyDescent="0.3">
      <c r="A1381" s="4">
        <v>1379</v>
      </c>
      <c r="B1381" s="5" t="s">
        <v>1379</v>
      </c>
      <c r="C1381" s="5" t="s">
        <v>5488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t="s">
        <v>8275</v>
      </c>
      <c r="O1381" t="s">
        <v>8329</v>
      </c>
      <c r="P1381" t="s">
        <v>8330</v>
      </c>
      <c r="Q1381" s="8">
        <f t="shared" si="84"/>
        <v>1.1160000000000001</v>
      </c>
      <c r="R1381" s="20">
        <f t="shared" si="85"/>
        <v>73.907284768211923</v>
      </c>
      <c r="S1381" s="15">
        <f t="shared" si="86"/>
        <v>42130.491620370376</v>
      </c>
      <c r="T1381" s="15">
        <f t="shared" si="87"/>
        <v>42160.491620370376</v>
      </c>
    </row>
    <row r="1382" spans="1:20" ht="56.25" x14ac:dyDescent="0.3">
      <c r="A1382" s="4">
        <v>1380</v>
      </c>
      <c r="B1382" s="5" t="s">
        <v>1380</v>
      </c>
      <c r="C1382" s="5" t="s">
        <v>5489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t="s">
        <v>8275</v>
      </c>
      <c r="O1382" t="s">
        <v>8329</v>
      </c>
      <c r="P1382" t="s">
        <v>8330</v>
      </c>
      <c r="Q1382" s="8">
        <f t="shared" si="84"/>
        <v>4.24</v>
      </c>
      <c r="R1382" s="20">
        <f t="shared" si="85"/>
        <v>21.2</v>
      </c>
      <c r="S1382" s="15">
        <f t="shared" si="86"/>
        <v>42141.762800925921</v>
      </c>
      <c r="T1382" s="15">
        <f t="shared" si="87"/>
        <v>42164.083333333328</v>
      </c>
    </row>
    <row r="1383" spans="1:20" ht="93.75" x14ac:dyDescent="0.3">
      <c r="A1383" s="4">
        <v>1381</v>
      </c>
      <c r="B1383" s="5" t="s">
        <v>1381</v>
      </c>
      <c r="C1383" s="5" t="s">
        <v>5490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t="s">
        <v>8275</v>
      </c>
      <c r="O1383" t="s">
        <v>8329</v>
      </c>
      <c r="P1383" t="s">
        <v>8330</v>
      </c>
      <c r="Q1383" s="8">
        <f t="shared" si="84"/>
        <v>1.071</v>
      </c>
      <c r="R1383" s="20">
        <f t="shared" si="85"/>
        <v>73.356164383561648</v>
      </c>
      <c r="S1383" s="15">
        <f t="shared" si="86"/>
        <v>42703.214409722219</v>
      </c>
      <c r="T1383" s="15">
        <f t="shared" si="87"/>
        <v>42733.214409722219</v>
      </c>
    </row>
    <row r="1384" spans="1:20" ht="75" x14ac:dyDescent="0.3">
      <c r="A1384" s="4">
        <v>1382</v>
      </c>
      <c r="B1384" s="5" t="s">
        <v>1382</v>
      </c>
      <c r="C1384" s="5" t="s">
        <v>5491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t="s">
        <v>8275</v>
      </c>
      <c r="O1384" t="s">
        <v>8329</v>
      </c>
      <c r="P1384" t="s">
        <v>8330</v>
      </c>
      <c r="Q1384" s="8">
        <f t="shared" si="84"/>
        <v>1.043625</v>
      </c>
      <c r="R1384" s="20">
        <f t="shared" si="85"/>
        <v>56.412162162162161</v>
      </c>
      <c r="S1384" s="15">
        <f t="shared" si="86"/>
        <v>41370.800185185188</v>
      </c>
      <c r="T1384" s="15">
        <f t="shared" si="87"/>
        <v>41400.800185185188</v>
      </c>
    </row>
    <row r="1385" spans="1:20" ht="93.75" x14ac:dyDescent="0.3">
      <c r="A1385" s="4">
        <v>1383</v>
      </c>
      <c r="B1385" s="5" t="s">
        <v>1383</v>
      </c>
      <c r="C1385" s="5" t="s">
        <v>5492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t="s">
        <v>8275</v>
      </c>
      <c r="O1385" t="s">
        <v>8329</v>
      </c>
      <c r="P1385" t="s">
        <v>8330</v>
      </c>
      <c r="Q1385" s="8">
        <f t="shared" si="84"/>
        <v>2.124090909090909</v>
      </c>
      <c r="R1385" s="20">
        <f t="shared" si="85"/>
        <v>50.247311827956992</v>
      </c>
      <c r="S1385" s="15">
        <f t="shared" si="86"/>
        <v>42707.074976851851</v>
      </c>
      <c r="T1385" s="15">
        <f t="shared" si="87"/>
        <v>42727.074976851851</v>
      </c>
    </row>
    <row r="1386" spans="1:20" ht="75" x14ac:dyDescent="0.3">
      <c r="A1386" s="4">
        <v>1384</v>
      </c>
      <c r="B1386" s="5" t="s">
        <v>1384</v>
      </c>
      <c r="C1386" s="5" t="s">
        <v>5493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t="s">
        <v>8275</v>
      </c>
      <c r="O1386" t="s">
        <v>8329</v>
      </c>
      <c r="P1386" t="s">
        <v>8330</v>
      </c>
      <c r="Q1386" s="8">
        <f t="shared" si="84"/>
        <v>1.2408571428571429</v>
      </c>
      <c r="R1386" s="20">
        <f t="shared" si="85"/>
        <v>68.936507936507937</v>
      </c>
      <c r="S1386" s="15">
        <f t="shared" si="86"/>
        <v>42160.735208333332</v>
      </c>
      <c r="T1386" s="15">
        <f t="shared" si="87"/>
        <v>42190.735208333332</v>
      </c>
    </row>
    <row r="1387" spans="1:20" ht="75" x14ac:dyDescent="0.3">
      <c r="A1387" s="4">
        <v>1385</v>
      </c>
      <c r="B1387" s="5" t="s">
        <v>1385</v>
      </c>
      <c r="C1387" s="5" t="s">
        <v>5494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t="s">
        <v>8275</v>
      </c>
      <c r="O1387" t="s">
        <v>8329</v>
      </c>
      <c r="P1387" t="s">
        <v>8330</v>
      </c>
      <c r="Q1387" s="8">
        <f t="shared" si="84"/>
        <v>1.10406125</v>
      </c>
      <c r="R1387" s="20">
        <f t="shared" si="85"/>
        <v>65.914104477611943</v>
      </c>
      <c r="S1387" s="15">
        <f t="shared" si="86"/>
        <v>42433.688900462963</v>
      </c>
      <c r="T1387" s="15">
        <f t="shared" si="87"/>
        <v>42489.507638888885</v>
      </c>
    </row>
    <row r="1388" spans="1:20" ht="56.25" x14ac:dyDescent="0.3">
      <c r="A1388" s="4">
        <v>1386</v>
      </c>
      <c r="B1388" s="5" t="s">
        <v>1386</v>
      </c>
      <c r="C1388" s="5" t="s">
        <v>5495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t="s">
        <v>8275</v>
      </c>
      <c r="O1388" t="s">
        <v>8329</v>
      </c>
      <c r="P1388" t="s">
        <v>8330</v>
      </c>
      <c r="Q1388" s="8">
        <f t="shared" si="84"/>
        <v>2.1875</v>
      </c>
      <c r="R1388" s="20">
        <f t="shared" si="85"/>
        <v>62.5</v>
      </c>
      <c r="S1388" s="15">
        <f t="shared" si="86"/>
        <v>42184.646863425922</v>
      </c>
      <c r="T1388" s="15">
        <f t="shared" si="87"/>
        <v>42214.646863425922</v>
      </c>
    </row>
    <row r="1389" spans="1:20" ht="75" x14ac:dyDescent="0.3">
      <c r="A1389" s="4">
        <v>1387</v>
      </c>
      <c r="B1389" s="5" t="s">
        <v>1387</v>
      </c>
      <c r="C1389" s="5" t="s">
        <v>5496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t="s">
        <v>8275</v>
      </c>
      <c r="O1389" t="s">
        <v>8329</v>
      </c>
      <c r="P1389" t="s">
        <v>8330</v>
      </c>
      <c r="Q1389" s="8">
        <f t="shared" si="84"/>
        <v>1.36625</v>
      </c>
      <c r="R1389" s="20">
        <f t="shared" si="85"/>
        <v>70.064102564102569</v>
      </c>
      <c r="S1389" s="15">
        <f t="shared" si="86"/>
        <v>42126.92123842593</v>
      </c>
      <c r="T1389" s="15">
        <f t="shared" si="87"/>
        <v>42158.1875</v>
      </c>
    </row>
    <row r="1390" spans="1:20" ht="93.75" x14ac:dyDescent="0.3">
      <c r="A1390" s="4">
        <v>1388</v>
      </c>
      <c r="B1390" s="5" t="s">
        <v>1388</v>
      </c>
      <c r="C1390" s="5" t="s">
        <v>5497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t="s">
        <v>8275</v>
      </c>
      <c r="O1390" t="s">
        <v>8329</v>
      </c>
      <c r="P1390" t="s">
        <v>8330</v>
      </c>
      <c r="Q1390" s="8">
        <f t="shared" si="84"/>
        <v>1.348074</v>
      </c>
      <c r="R1390" s="20">
        <f t="shared" si="85"/>
        <v>60.181874999999998</v>
      </c>
      <c r="S1390" s="15">
        <f t="shared" si="86"/>
        <v>42634.614780092597</v>
      </c>
      <c r="T1390" s="15">
        <f t="shared" si="87"/>
        <v>42660.676388888889</v>
      </c>
    </row>
    <row r="1391" spans="1:20" ht="56.25" x14ac:dyDescent="0.3">
      <c r="A1391" s="4">
        <v>1389</v>
      </c>
      <c r="B1391" s="5" t="s">
        <v>1389</v>
      </c>
      <c r="C1391" s="5" t="s">
        <v>5498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t="s">
        <v>8275</v>
      </c>
      <c r="O1391" t="s">
        <v>8329</v>
      </c>
      <c r="P1391" t="s">
        <v>8330</v>
      </c>
      <c r="Q1391" s="8">
        <f t="shared" si="84"/>
        <v>1.454</v>
      </c>
      <c r="R1391" s="20">
        <f t="shared" si="85"/>
        <v>21.382352941176471</v>
      </c>
      <c r="S1391" s="15">
        <f t="shared" si="86"/>
        <v>42565.480983796297</v>
      </c>
      <c r="T1391" s="15">
        <f t="shared" si="87"/>
        <v>42595.480983796297</v>
      </c>
    </row>
    <row r="1392" spans="1:20" ht="75" x14ac:dyDescent="0.3">
      <c r="A1392" s="4">
        <v>1390</v>
      </c>
      <c r="B1392" s="5" t="s">
        <v>1390</v>
      </c>
      <c r="C1392" s="5" t="s">
        <v>5499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t="s">
        <v>8275</v>
      </c>
      <c r="O1392" t="s">
        <v>8329</v>
      </c>
      <c r="P1392" t="s">
        <v>8330</v>
      </c>
      <c r="Q1392" s="8">
        <f t="shared" si="84"/>
        <v>1.0910714285714285</v>
      </c>
      <c r="R1392" s="20">
        <f t="shared" si="85"/>
        <v>160.78947368421052</v>
      </c>
      <c r="S1392" s="15">
        <f t="shared" si="86"/>
        <v>42087.803310185183</v>
      </c>
      <c r="T1392" s="15">
        <f t="shared" si="87"/>
        <v>42121.716666666667</v>
      </c>
    </row>
    <row r="1393" spans="1:20" ht="56.25" x14ac:dyDescent="0.3">
      <c r="A1393" s="4">
        <v>1391</v>
      </c>
      <c r="B1393" s="5" t="s">
        <v>1391</v>
      </c>
      <c r="C1393" s="5" t="s">
        <v>5500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t="s">
        <v>8275</v>
      </c>
      <c r="O1393" t="s">
        <v>8329</v>
      </c>
      <c r="P1393" t="s">
        <v>8330</v>
      </c>
      <c r="Q1393" s="8">
        <f t="shared" si="84"/>
        <v>1.1020000000000001</v>
      </c>
      <c r="R1393" s="20">
        <f t="shared" si="85"/>
        <v>42.384615384615387</v>
      </c>
      <c r="S1393" s="15">
        <f t="shared" si="86"/>
        <v>42193.650671296295</v>
      </c>
      <c r="T1393" s="15">
        <f t="shared" si="87"/>
        <v>42238.207638888889</v>
      </c>
    </row>
    <row r="1394" spans="1:20" ht="75" x14ac:dyDescent="0.3">
      <c r="A1394" s="4">
        <v>1392</v>
      </c>
      <c r="B1394" s="5" t="s">
        <v>1392</v>
      </c>
      <c r="C1394" s="5" t="s">
        <v>5501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t="s">
        <v>8275</v>
      </c>
      <c r="O1394" t="s">
        <v>8329</v>
      </c>
      <c r="P1394" t="s">
        <v>8330</v>
      </c>
      <c r="Q1394" s="8">
        <f t="shared" si="84"/>
        <v>1.1364000000000001</v>
      </c>
      <c r="R1394" s="20">
        <f t="shared" si="85"/>
        <v>27.317307692307693</v>
      </c>
      <c r="S1394" s="15">
        <f t="shared" si="86"/>
        <v>42401.154930555553</v>
      </c>
      <c r="T1394" s="15">
        <f t="shared" si="87"/>
        <v>42432.154930555553</v>
      </c>
    </row>
    <row r="1395" spans="1:20" ht="37.5" x14ac:dyDescent="0.3">
      <c r="A1395" s="4">
        <v>1393</v>
      </c>
      <c r="B1395" s="5" t="s">
        <v>1393</v>
      </c>
      <c r="C1395" s="5" t="s">
        <v>5502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t="s">
        <v>8275</v>
      </c>
      <c r="O1395" t="s">
        <v>8329</v>
      </c>
      <c r="P1395" t="s">
        <v>8330</v>
      </c>
      <c r="Q1395" s="8">
        <f t="shared" si="84"/>
        <v>1.0235000000000001</v>
      </c>
      <c r="R1395" s="20">
        <f t="shared" si="85"/>
        <v>196.82692307692307</v>
      </c>
      <c r="S1395" s="15">
        <f t="shared" si="86"/>
        <v>42553.681979166664</v>
      </c>
      <c r="T1395" s="15">
        <f t="shared" si="87"/>
        <v>42583.681979166664</v>
      </c>
    </row>
    <row r="1396" spans="1:20" ht="75" x14ac:dyDescent="0.3">
      <c r="A1396" s="4">
        <v>1394</v>
      </c>
      <c r="B1396" s="5" t="s">
        <v>1394</v>
      </c>
      <c r="C1396" s="5" t="s">
        <v>5503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t="s">
        <v>8275</v>
      </c>
      <c r="O1396" t="s">
        <v>8329</v>
      </c>
      <c r="P1396" t="s">
        <v>8330</v>
      </c>
      <c r="Q1396" s="8">
        <f t="shared" si="84"/>
        <v>1.2213333333333334</v>
      </c>
      <c r="R1396" s="20">
        <f t="shared" si="85"/>
        <v>53.882352941176471</v>
      </c>
      <c r="S1396" s="15">
        <f t="shared" si="86"/>
        <v>42752.144976851851</v>
      </c>
      <c r="T1396" s="15">
        <f t="shared" si="87"/>
        <v>42795.125</v>
      </c>
    </row>
    <row r="1397" spans="1:20" ht="37.5" x14ac:dyDescent="0.3">
      <c r="A1397" s="4">
        <v>1395</v>
      </c>
      <c r="B1397" s="5" t="s">
        <v>1395</v>
      </c>
      <c r="C1397" s="5" t="s">
        <v>5504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t="s">
        <v>8275</v>
      </c>
      <c r="O1397" t="s">
        <v>8329</v>
      </c>
      <c r="P1397" t="s">
        <v>8330</v>
      </c>
      <c r="Q1397" s="8">
        <f t="shared" si="84"/>
        <v>1.1188571428571428</v>
      </c>
      <c r="R1397" s="20">
        <f t="shared" si="85"/>
        <v>47.756097560975611</v>
      </c>
      <c r="S1397" s="15">
        <f t="shared" si="86"/>
        <v>42719.90834490741</v>
      </c>
      <c r="T1397" s="15">
        <f t="shared" si="87"/>
        <v>42749.90834490741</v>
      </c>
    </row>
    <row r="1398" spans="1:20" ht="75" x14ac:dyDescent="0.3">
      <c r="A1398" s="4">
        <v>1396</v>
      </c>
      <c r="B1398" s="5" t="s">
        <v>1396</v>
      </c>
      <c r="C1398" s="5" t="s">
        <v>5505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t="s">
        <v>8275</v>
      </c>
      <c r="O1398" t="s">
        <v>8329</v>
      </c>
      <c r="P1398" t="s">
        <v>8330</v>
      </c>
      <c r="Q1398" s="8">
        <f t="shared" si="84"/>
        <v>1.073</v>
      </c>
      <c r="R1398" s="20">
        <f t="shared" si="85"/>
        <v>88.191780821917803</v>
      </c>
      <c r="S1398" s="15">
        <f t="shared" si="86"/>
        <v>42018.99863425926</v>
      </c>
      <c r="T1398" s="15">
        <f t="shared" si="87"/>
        <v>42048.99863425926</v>
      </c>
    </row>
    <row r="1399" spans="1:20" ht="93.75" x14ac:dyDescent="0.3">
      <c r="A1399" s="4">
        <v>1397</v>
      </c>
      <c r="B1399" s="5" t="s">
        <v>1397</v>
      </c>
      <c r="C1399" s="5" t="s">
        <v>5506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t="s">
        <v>8275</v>
      </c>
      <c r="O1399" t="s">
        <v>8329</v>
      </c>
      <c r="P1399" t="s">
        <v>8330</v>
      </c>
      <c r="Q1399" s="8">
        <f t="shared" si="84"/>
        <v>1.1385000000000001</v>
      </c>
      <c r="R1399" s="20">
        <f t="shared" si="85"/>
        <v>72.056962025316452</v>
      </c>
      <c r="S1399" s="15">
        <f t="shared" si="86"/>
        <v>42640.917939814812</v>
      </c>
      <c r="T1399" s="15">
        <f t="shared" si="87"/>
        <v>42670.888194444444</v>
      </c>
    </row>
    <row r="1400" spans="1:20" ht="75" x14ac:dyDescent="0.3">
      <c r="A1400" s="4">
        <v>1398</v>
      </c>
      <c r="B1400" s="5" t="s">
        <v>1398</v>
      </c>
      <c r="C1400" s="5" t="s">
        <v>5507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t="s">
        <v>8275</v>
      </c>
      <c r="O1400" t="s">
        <v>8329</v>
      </c>
      <c r="P1400" t="s">
        <v>8330</v>
      </c>
      <c r="Q1400" s="8">
        <f t="shared" si="84"/>
        <v>1.0968181818181819</v>
      </c>
      <c r="R1400" s="20">
        <f t="shared" si="85"/>
        <v>74.246153846153845</v>
      </c>
      <c r="S1400" s="15">
        <f t="shared" si="86"/>
        <v>42526.874236111107</v>
      </c>
      <c r="T1400" s="15">
        <f t="shared" si="87"/>
        <v>42556.874236111107</v>
      </c>
    </row>
    <row r="1401" spans="1:20" ht="75" x14ac:dyDescent="0.3">
      <c r="A1401" s="4">
        <v>1399</v>
      </c>
      <c r="B1401" s="5" t="s">
        <v>1399</v>
      </c>
      <c r="C1401" s="5" t="s">
        <v>5508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t="s">
        <v>8275</v>
      </c>
      <c r="O1401" t="s">
        <v>8329</v>
      </c>
      <c r="P1401" t="s">
        <v>8330</v>
      </c>
      <c r="Q1401" s="8">
        <f t="shared" si="84"/>
        <v>1.2614444444444444</v>
      </c>
      <c r="R1401" s="20">
        <f t="shared" si="85"/>
        <v>61.701086956521742</v>
      </c>
      <c r="S1401" s="15">
        <f t="shared" si="86"/>
        <v>41889.004317129627</v>
      </c>
      <c r="T1401" s="15">
        <f t="shared" si="87"/>
        <v>41919.004317129627</v>
      </c>
    </row>
    <row r="1402" spans="1:20" ht="75" x14ac:dyDescent="0.3">
      <c r="A1402" s="4">
        <v>1400</v>
      </c>
      <c r="B1402" s="5" t="s">
        <v>1400</v>
      </c>
      <c r="C1402" s="5" t="s">
        <v>5509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t="s">
        <v>8275</v>
      </c>
      <c r="O1402" t="s">
        <v>8329</v>
      </c>
      <c r="P1402" t="s">
        <v>8330</v>
      </c>
      <c r="Q1402" s="8">
        <f t="shared" si="84"/>
        <v>1.6742857142857144</v>
      </c>
      <c r="R1402" s="20">
        <f t="shared" si="85"/>
        <v>17.235294117647058</v>
      </c>
      <c r="S1402" s="15">
        <f t="shared" si="86"/>
        <v>42498.341122685189</v>
      </c>
      <c r="T1402" s="15">
        <f t="shared" si="87"/>
        <v>42533.229166666672</v>
      </c>
    </row>
    <row r="1403" spans="1:20" ht="93.75" x14ac:dyDescent="0.3">
      <c r="A1403" s="4">
        <v>1401</v>
      </c>
      <c r="B1403" s="5" t="s">
        <v>1401</v>
      </c>
      <c r="C1403" s="5" t="s">
        <v>5510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t="s">
        <v>8275</v>
      </c>
      <c r="O1403" t="s">
        <v>8329</v>
      </c>
      <c r="P1403" t="s">
        <v>8330</v>
      </c>
      <c r="Q1403" s="8">
        <f t="shared" si="84"/>
        <v>4.9652000000000003</v>
      </c>
      <c r="R1403" s="20">
        <f t="shared" si="85"/>
        <v>51.720833333333331</v>
      </c>
      <c r="S1403" s="15">
        <f t="shared" si="86"/>
        <v>41399.99622685185</v>
      </c>
      <c r="T1403" s="15">
        <f t="shared" si="87"/>
        <v>41420.99622685185</v>
      </c>
    </row>
    <row r="1404" spans="1:20" ht="93.75" x14ac:dyDescent="0.3">
      <c r="A1404" s="4">
        <v>1402</v>
      </c>
      <c r="B1404" s="5" t="s">
        <v>1402</v>
      </c>
      <c r="C1404" s="5" t="s">
        <v>5511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t="s">
        <v>8275</v>
      </c>
      <c r="O1404" t="s">
        <v>8329</v>
      </c>
      <c r="P1404" t="s">
        <v>8330</v>
      </c>
      <c r="Q1404" s="8">
        <f t="shared" si="84"/>
        <v>1.0915999999999999</v>
      </c>
      <c r="R1404" s="20">
        <f t="shared" si="85"/>
        <v>24.150442477876105</v>
      </c>
      <c r="S1404" s="15">
        <f t="shared" si="86"/>
        <v>42065.053368055553</v>
      </c>
      <c r="T1404" s="15">
        <f t="shared" si="87"/>
        <v>42125.011701388896</v>
      </c>
    </row>
    <row r="1405" spans="1:20" ht="75" x14ac:dyDescent="0.3">
      <c r="A1405" s="4">
        <v>1403</v>
      </c>
      <c r="B1405" s="5" t="s">
        <v>1403</v>
      </c>
      <c r="C1405" s="5" t="s">
        <v>5512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t="s">
        <v>8275</v>
      </c>
      <c r="O1405" t="s">
        <v>8329</v>
      </c>
      <c r="P1405" t="s">
        <v>8330</v>
      </c>
      <c r="Q1405" s="8">
        <f t="shared" si="84"/>
        <v>1.0257499999999999</v>
      </c>
      <c r="R1405" s="20">
        <f t="shared" si="85"/>
        <v>62.166666666666664</v>
      </c>
      <c r="S1405" s="15">
        <f t="shared" si="86"/>
        <v>41451.062905092593</v>
      </c>
      <c r="T1405" s="15">
        <f t="shared" si="87"/>
        <v>41481.062905092593</v>
      </c>
    </row>
    <row r="1406" spans="1:20" ht="75" x14ac:dyDescent="0.3">
      <c r="A1406" s="4">
        <v>1404</v>
      </c>
      <c r="B1406" s="5" t="s">
        <v>1404</v>
      </c>
      <c r="C1406" s="5" t="s">
        <v>5513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t="s">
        <v>8286</v>
      </c>
      <c r="O1406" t="s">
        <v>8326</v>
      </c>
      <c r="P1406" t="s">
        <v>8345</v>
      </c>
      <c r="Q1406" s="8">
        <f t="shared" si="84"/>
        <v>1.6620689655172414E-2</v>
      </c>
      <c r="R1406" s="20">
        <f t="shared" si="85"/>
        <v>48.2</v>
      </c>
      <c r="S1406" s="15">
        <f t="shared" si="86"/>
        <v>42032.510243055556</v>
      </c>
      <c r="T1406" s="15">
        <f t="shared" si="87"/>
        <v>42057.510243055556</v>
      </c>
    </row>
    <row r="1407" spans="1:20" ht="37.5" x14ac:dyDescent="0.3">
      <c r="A1407" s="4">
        <v>1405</v>
      </c>
      <c r="B1407" s="5" t="s">
        <v>1405</v>
      </c>
      <c r="C1407" s="5" t="s">
        <v>5514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t="s">
        <v>8286</v>
      </c>
      <c r="O1407" t="s">
        <v>8326</v>
      </c>
      <c r="P1407" t="s">
        <v>8345</v>
      </c>
      <c r="Q1407" s="8">
        <f t="shared" si="84"/>
        <v>4.1999999999999997E-3</v>
      </c>
      <c r="R1407" s="20">
        <f t="shared" si="85"/>
        <v>6.1764705882352944</v>
      </c>
      <c r="S1407" s="15">
        <f t="shared" si="86"/>
        <v>41941.680567129632</v>
      </c>
      <c r="T1407" s="15">
        <f t="shared" si="87"/>
        <v>41971.722233796296</v>
      </c>
    </row>
    <row r="1408" spans="1:20" ht="37.5" x14ac:dyDescent="0.3">
      <c r="A1408" s="4">
        <v>1406</v>
      </c>
      <c r="B1408" s="5" t="s">
        <v>1406</v>
      </c>
      <c r="C1408" s="5" t="s">
        <v>5515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t="s">
        <v>8286</v>
      </c>
      <c r="O1408" t="s">
        <v>8326</v>
      </c>
      <c r="P1408" t="s">
        <v>8345</v>
      </c>
      <c r="Q1408" s="8">
        <f t="shared" si="84"/>
        <v>1.25E-3</v>
      </c>
      <c r="R1408" s="20">
        <f t="shared" si="85"/>
        <v>5</v>
      </c>
      <c r="S1408" s="15">
        <f t="shared" si="86"/>
        <v>42297.432951388888</v>
      </c>
      <c r="T1408" s="15">
        <f t="shared" si="87"/>
        <v>42350.416666666672</v>
      </c>
    </row>
    <row r="1409" spans="1:20" ht="75" x14ac:dyDescent="0.3">
      <c r="A1409" s="4">
        <v>1407</v>
      </c>
      <c r="B1409" s="5" t="s">
        <v>1407</v>
      </c>
      <c r="C1409" s="5" t="s">
        <v>5516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t="s">
        <v>8286</v>
      </c>
      <c r="O1409" t="s">
        <v>8326</v>
      </c>
      <c r="P1409" t="s">
        <v>8345</v>
      </c>
      <c r="Q1409" s="8">
        <f t="shared" si="84"/>
        <v>5.0000000000000001E-3</v>
      </c>
      <c r="R1409" s="20">
        <f t="shared" si="85"/>
        <v>7.5</v>
      </c>
      <c r="S1409" s="15">
        <f t="shared" si="86"/>
        <v>41838.536782407406</v>
      </c>
      <c r="T1409" s="15">
        <f t="shared" si="87"/>
        <v>41863.536782407406</v>
      </c>
    </row>
    <row r="1410" spans="1:20" ht="93.75" x14ac:dyDescent="0.3">
      <c r="A1410" s="4">
        <v>1408</v>
      </c>
      <c r="B1410" s="5" t="s">
        <v>1408</v>
      </c>
      <c r="C1410" s="5" t="s">
        <v>5517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t="s">
        <v>8286</v>
      </c>
      <c r="O1410" t="s">
        <v>8326</v>
      </c>
      <c r="P1410" t="s">
        <v>8345</v>
      </c>
      <c r="Q1410" s="8">
        <f t="shared" ref="Q1410:Q1473" si="88">E1410/D1410</f>
        <v>7.1999999999999995E-2</v>
      </c>
      <c r="R1410" s="20">
        <f t="shared" ref="R1410:R1473" si="89">E1410/L1410</f>
        <v>12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75" x14ac:dyDescent="0.3">
      <c r="A1411" s="4">
        <v>1409</v>
      </c>
      <c r="B1411" s="5" t="s">
        <v>1409</v>
      </c>
      <c r="C1411" s="5" t="s">
        <v>5518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t="s">
        <v>8286</v>
      </c>
      <c r="O1411" t="s">
        <v>8326</v>
      </c>
      <c r="P1411" t="s">
        <v>8345</v>
      </c>
      <c r="Q1411" s="8">
        <f t="shared" si="88"/>
        <v>0</v>
      </c>
      <c r="R1411" s="20" t="e">
        <f t="shared" si="89"/>
        <v>#DIV/0!</v>
      </c>
      <c r="S1411" s="15">
        <f t="shared" si="90"/>
        <v>41945.133506944447</v>
      </c>
      <c r="T1411" s="15">
        <f t="shared" si="91"/>
        <v>42005.175173611111</v>
      </c>
    </row>
    <row r="1412" spans="1:20" ht="93.75" x14ac:dyDescent="0.3">
      <c r="A1412" s="4">
        <v>1410</v>
      </c>
      <c r="B1412" s="5" t="s">
        <v>1410</v>
      </c>
      <c r="C1412" s="5" t="s">
        <v>5519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t="s">
        <v>8286</v>
      </c>
      <c r="O1412" t="s">
        <v>8326</v>
      </c>
      <c r="P1412" t="s">
        <v>8345</v>
      </c>
      <c r="Q1412" s="8">
        <f t="shared" si="88"/>
        <v>1.6666666666666666E-4</v>
      </c>
      <c r="R1412" s="20">
        <f t="shared" si="89"/>
        <v>1</v>
      </c>
      <c r="S1412" s="15">
        <f t="shared" si="90"/>
        <v>42479.318518518514</v>
      </c>
      <c r="T1412" s="15">
        <f t="shared" si="91"/>
        <v>42524.318518518514</v>
      </c>
    </row>
    <row r="1413" spans="1:20" ht="93.75" x14ac:dyDescent="0.3">
      <c r="A1413" s="4">
        <v>1411</v>
      </c>
      <c r="B1413" s="5" t="s">
        <v>1411</v>
      </c>
      <c r="C1413" s="5" t="s">
        <v>5520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t="s">
        <v>8286</v>
      </c>
      <c r="O1413" t="s">
        <v>8326</v>
      </c>
      <c r="P1413" t="s">
        <v>8345</v>
      </c>
      <c r="Q1413" s="8">
        <f t="shared" si="88"/>
        <v>2.3333333333333335E-3</v>
      </c>
      <c r="R1413" s="20">
        <f t="shared" si="89"/>
        <v>2.3333333333333335</v>
      </c>
      <c r="S1413" s="15">
        <f t="shared" si="90"/>
        <v>42013.059027777781</v>
      </c>
      <c r="T1413" s="15">
        <f t="shared" si="91"/>
        <v>42041.059027777781</v>
      </c>
    </row>
    <row r="1414" spans="1:20" ht="56.25" x14ac:dyDescent="0.3">
      <c r="A1414" s="4">
        <v>1412</v>
      </c>
      <c r="B1414" s="5" t="s">
        <v>1412</v>
      </c>
      <c r="C1414" s="5" t="s">
        <v>5521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t="s">
        <v>8286</v>
      </c>
      <c r="O1414" t="s">
        <v>8326</v>
      </c>
      <c r="P1414" t="s">
        <v>8345</v>
      </c>
      <c r="Q1414" s="8">
        <f t="shared" si="88"/>
        <v>4.5714285714285714E-2</v>
      </c>
      <c r="R1414" s="20">
        <f t="shared" si="89"/>
        <v>24.615384615384617</v>
      </c>
      <c r="S1414" s="15">
        <f t="shared" si="90"/>
        <v>41947.063645833332</v>
      </c>
      <c r="T1414" s="15">
        <f t="shared" si="91"/>
        <v>41977.063645833332</v>
      </c>
    </row>
    <row r="1415" spans="1:20" ht="93.75" x14ac:dyDescent="0.3">
      <c r="A1415" s="4">
        <v>1413</v>
      </c>
      <c r="B1415" s="5" t="s">
        <v>1413</v>
      </c>
      <c r="C1415" s="5" t="s">
        <v>5522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t="s">
        <v>8286</v>
      </c>
      <c r="O1415" t="s">
        <v>8326</v>
      </c>
      <c r="P1415" t="s">
        <v>8345</v>
      </c>
      <c r="Q1415" s="8">
        <f t="shared" si="88"/>
        <v>0.05</v>
      </c>
      <c r="R1415" s="20">
        <f t="shared" si="89"/>
        <v>100</v>
      </c>
      <c r="S1415" s="15">
        <f t="shared" si="90"/>
        <v>42360.437152777777</v>
      </c>
      <c r="T1415" s="15">
        <f t="shared" si="91"/>
        <v>42420.437152777777</v>
      </c>
    </row>
    <row r="1416" spans="1:20" ht="93.75" x14ac:dyDescent="0.3">
      <c r="A1416" s="4">
        <v>1414</v>
      </c>
      <c r="B1416" s="5" t="s">
        <v>1414</v>
      </c>
      <c r="C1416" s="5" t="s">
        <v>5523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t="s">
        <v>8286</v>
      </c>
      <c r="O1416" t="s">
        <v>8326</v>
      </c>
      <c r="P1416" t="s">
        <v>8345</v>
      </c>
      <c r="Q1416" s="8">
        <f t="shared" si="88"/>
        <v>2E-3</v>
      </c>
      <c r="R1416" s="20">
        <f t="shared" si="89"/>
        <v>1</v>
      </c>
      <c r="S1416" s="15">
        <f t="shared" si="90"/>
        <v>42708.25309027778</v>
      </c>
      <c r="T1416" s="15">
        <f t="shared" si="91"/>
        <v>42738.25309027778</v>
      </c>
    </row>
    <row r="1417" spans="1:20" ht="93.75" x14ac:dyDescent="0.3">
      <c r="A1417" s="4">
        <v>1415</v>
      </c>
      <c r="B1417" s="5" t="s">
        <v>1415</v>
      </c>
      <c r="C1417" s="5" t="s">
        <v>5524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t="s">
        <v>8286</v>
      </c>
      <c r="O1417" t="s">
        <v>8326</v>
      </c>
      <c r="P1417" t="s">
        <v>8345</v>
      </c>
      <c r="Q1417" s="8">
        <f t="shared" si="88"/>
        <v>0.18181818181818182</v>
      </c>
      <c r="R1417" s="20">
        <f t="shared" si="89"/>
        <v>88.888888888888886</v>
      </c>
      <c r="S1417" s="15">
        <f t="shared" si="90"/>
        <v>42192.675821759258</v>
      </c>
      <c r="T1417" s="15">
        <f t="shared" si="91"/>
        <v>42232.675821759258</v>
      </c>
    </row>
    <row r="1418" spans="1:20" ht="93.75" x14ac:dyDescent="0.3">
      <c r="A1418" s="4">
        <v>1416</v>
      </c>
      <c r="B1418" s="5" t="s">
        <v>1416</v>
      </c>
      <c r="C1418" s="5" t="s">
        <v>5525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t="s">
        <v>8286</v>
      </c>
      <c r="O1418" t="s">
        <v>8326</v>
      </c>
      <c r="P1418" t="s">
        <v>8345</v>
      </c>
      <c r="Q1418" s="8">
        <f t="shared" si="88"/>
        <v>0</v>
      </c>
      <c r="R1418" s="20" t="e">
        <f t="shared" si="89"/>
        <v>#DIV/0!</v>
      </c>
      <c r="S1418" s="15">
        <f t="shared" si="90"/>
        <v>42299.926145833335</v>
      </c>
      <c r="T1418" s="15">
        <f t="shared" si="91"/>
        <v>42329.967812499999</v>
      </c>
    </row>
    <row r="1419" spans="1:20" ht="75" x14ac:dyDescent="0.3">
      <c r="A1419" s="4">
        <v>1417</v>
      </c>
      <c r="B1419" s="5" t="s">
        <v>1417</v>
      </c>
      <c r="C1419" s="5" t="s">
        <v>5526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t="s">
        <v>8286</v>
      </c>
      <c r="O1419" t="s">
        <v>8326</v>
      </c>
      <c r="P1419" t="s">
        <v>8345</v>
      </c>
      <c r="Q1419" s="8">
        <f t="shared" si="88"/>
        <v>1.2222222222222223E-2</v>
      </c>
      <c r="R1419" s="20">
        <f t="shared" si="89"/>
        <v>27.5</v>
      </c>
      <c r="S1419" s="15">
        <f t="shared" si="90"/>
        <v>42232.15016203704</v>
      </c>
      <c r="T1419" s="15">
        <f t="shared" si="91"/>
        <v>42262.465972222228</v>
      </c>
    </row>
    <row r="1420" spans="1:20" ht="93.75" x14ac:dyDescent="0.3">
      <c r="A1420" s="4">
        <v>1418</v>
      </c>
      <c r="B1420" s="5" t="s">
        <v>1418</v>
      </c>
      <c r="C1420" s="5" t="s">
        <v>5527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t="s">
        <v>8286</v>
      </c>
      <c r="O1420" t="s">
        <v>8326</v>
      </c>
      <c r="P1420" t="s">
        <v>8345</v>
      </c>
      <c r="Q1420" s="8">
        <f t="shared" si="88"/>
        <v>2E-3</v>
      </c>
      <c r="R1420" s="20">
        <f t="shared" si="89"/>
        <v>6</v>
      </c>
      <c r="S1420" s="15">
        <f t="shared" si="90"/>
        <v>42395.456412037034</v>
      </c>
      <c r="T1420" s="15">
        <f t="shared" si="91"/>
        <v>42425.456412037034</v>
      </c>
    </row>
    <row r="1421" spans="1:20" ht="93.75" x14ac:dyDescent="0.3">
      <c r="A1421" s="4">
        <v>1419</v>
      </c>
      <c r="B1421" s="5" t="s">
        <v>1419</v>
      </c>
      <c r="C1421" s="5" t="s">
        <v>5528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t="s">
        <v>8286</v>
      </c>
      <c r="O1421" t="s">
        <v>8326</v>
      </c>
      <c r="P1421" t="s">
        <v>8345</v>
      </c>
      <c r="Q1421" s="8">
        <f t="shared" si="88"/>
        <v>7.0634920634920634E-2</v>
      </c>
      <c r="R1421" s="20">
        <f t="shared" si="89"/>
        <v>44.5</v>
      </c>
      <c r="S1421" s="15">
        <f t="shared" si="90"/>
        <v>42622.456238425926</v>
      </c>
      <c r="T1421" s="15">
        <f t="shared" si="91"/>
        <v>42652.456238425926</v>
      </c>
    </row>
    <row r="1422" spans="1:20" ht="37.5" x14ac:dyDescent="0.3">
      <c r="A1422" s="4">
        <v>1420</v>
      </c>
      <c r="B1422" s="5" t="s">
        <v>1420</v>
      </c>
      <c r="C1422" s="5" t="s">
        <v>5529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t="s">
        <v>8286</v>
      </c>
      <c r="O1422" t="s">
        <v>8326</v>
      </c>
      <c r="P1422" t="s">
        <v>8345</v>
      </c>
      <c r="Q1422" s="8">
        <f t="shared" si="88"/>
        <v>2.7272727272727271E-2</v>
      </c>
      <c r="R1422" s="20">
        <f t="shared" si="89"/>
        <v>1</v>
      </c>
      <c r="S1422" s="15">
        <f t="shared" si="90"/>
        <v>42524.667662037042</v>
      </c>
      <c r="T1422" s="15">
        <f t="shared" si="91"/>
        <v>42549.667662037042</v>
      </c>
    </row>
    <row r="1423" spans="1:20" ht="75" x14ac:dyDescent="0.3">
      <c r="A1423" s="4">
        <v>1421</v>
      </c>
      <c r="B1423" s="5" t="s">
        <v>1421</v>
      </c>
      <c r="C1423" s="5" t="s">
        <v>5530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t="s">
        <v>8286</v>
      </c>
      <c r="O1423" t="s">
        <v>8326</v>
      </c>
      <c r="P1423" t="s">
        <v>8345</v>
      </c>
      <c r="Q1423" s="8">
        <f t="shared" si="88"/>
        <v>1E-3</v>
      </c>
      <c r="R1423" s="20">
        <f t="shared" si="89"/>
        <v>100</v>
      </c>
      <c r="S1423" s="15">
        <f t="shared" si="90"/>
        <v>42013.915613425925</v>
      </c>
      <c r="T1423" s="15">
        <f t="shared" si="91"/>
        <v>42043.915613425925</v>
      </c>
    </row>
    <row r="1424" spans="1:20" ht="93.75" x14ac:dyDescent="0.3">
      <c r="A1424" s="4">
        <v>1422</v>
      </c>
      <c r="B1424" s="5" t="s">
        <v>1422</v>
      </c>
      <c r="C1424" s="5" t="s">
        <v>5531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t="s">
        <v>8286</v>
      </c>
      <c r="O1424" t="s">
        <v>8326</v>
      </c>
      <c r="P1424" t="s">
        <v>8345</v>
      </c>
      <c r="Q1424" s="8">
        <f t="shared" si="88"/>
        <v>1.0399999999999999E-3</v>
      </c>
      <c r="R1424" s="20">
        <f t="shared" si="89"/>
        <v>13</v>
      </c>
      <c r="S1424" s="15">
        <f t="shared" si="90"/>
        <v>42604.239629629628</v>
      </c>
      <c r="T1424" s="15">
        <f t="shared" si="91"/>
        <v>42634.239629629628</v>
      </c>
    </row>
    <row r="1425" spans="1:20" ht="93.75" x14ac:dyDescent="0.3">
      <c r="A1425" s="4">
        <v>1423</v>
      </c>
      <c r="B1425" s="5" t="s">
        <v>1423</v>
      </c>
      <c r="C1425" s="5" t="s">
        <v>5532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t="s">
        <v>8286</v>
      </c>
      <c r="O1425" t="s">
        <v>8326</v>
      </c>
      <c r="P1425" t="s">
        <v>8345</v>
      </c>
      <c r="Q1425" s="8">
        <f t="shared" si="88"/>
        <v>3.3333333333333335E-3</v>
      </c>
      <c r="R1425" s="20">
        <f t="shared" si="89"/>
        <v>100</v>
      </c>
      <c r="S1425" s="15">
        <f t="shared" si="90"/>
        <v>42340.360312500001</v>
      </c>
      <c r="T1425" s="15">
        <f t="shared" si="91"/>
        <v>42370.360312500001</v>
      </c>
    </row>
    <row r="1426" spans="1:20" ht="75" x14ac:dyDescent="0.3">
      <c r="A1426" s="4">
        <v>1424</v>
      </c>
      <c r="B1426" s="5" t="s">
        <v>1424</v>
      </c>
      <c r="C1426" s="5" t="s">
        <v>5533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t="s">
        <v>8286</v>
      </c>
      <c r="O1426" t="s">
        <v>8326</v>
      </c>
      <c r="P1426" t="s">
        <v>8345</v>
      </c>
      <c r="Q1426" s="8">
        <f t="shared" si="88"/>
        <v>0.2036</v>
      </c>
      <c r="R1426" s="20">
        <f t="shared" si="89"/>
        <v>109.07142857142857</v>
      </c>
      <c r="S1426" s="15">
        <f t="shared" si="90"/>
        <v>42676.717615740738</v>
      </c>
      <c r="T1426" s="15">
        <f t="shared" si="91"/>
        <v>42689.759282407409</v>
      </c>
    </row>
    <row r="1427" spans="1:20" ht="93.75" x14ac:dyDescent="0.3">
      <c r="A1427" s="4">
        <v>1425</v>
      </c>
      <c r="B1427" s="5" t="s">
        <v>1425</v>
      </c>
      <c r="C1427" s="5" t="s">
        <v>5534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t="s">
        <v>8286</v>
      </c>
      <c r="O1427" t="s">
        <v>8326</v>
      </c>
      <c r="P1427" t="s">
        <v>8345</v>
      </c>
      <c r="Q1427" s="8">
        <f t="shared" si="88"/>
        <v>0</v>
      </c>
      <c r="R1427" s="20" t="e">
        <f t="shared" si="89"/>
        <v>#DIV/0!</v>
      </c>
      <c r="S1427" s="15">
        <f t="shared" si="90"/>
        <v>42093.131469907406</v>
      </c>
      <c r="T1427" s="15">
        <f t="shared" si="91"/>
        <v>42123.131469907406</v>
      </c>
    </row>
    <row r="1428" spans="1:20" ht="93.75" x14ac:dyDescent="0.3">
      <c r="A1428" s="4">
        <v>1426</v>
      </c>
      <c r="B1428" s="5" t="s">
        <v>1426</v>
      </c>
      <c r="C1428" s="5" t="s">
        <v>5535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t="s">
        <v>8286</v>
      </c>
      <c r="O1428" t="s">
        <v>8326</v>
      </c>
      <c r="P1428" t="s">
        <v>8345</v>
      </c>
      <c r="Q1428" s="8">
        <f t="shared" si="88"/>
        <v>0</v>
      </c>
      <c r="R1428" s="20" t="e">
        <f t="shared" si="89"/>
        <v>#DIV/0!</v>
      </c>
      <c r="S1428" s="15">
        <f t="shared" si="90"/>
        <v>42180.390277777777</v>
      </c>
      <c r="T1428" s="15">
        <f t="shared" si="91"/>
        <v>42240.390277777777</v>
      </c>
    </row>
    <row r="1429" spans="1:20" ht="93.75" x14ac:dyDescent="0.3">
      <c r="A1429" s="4">
        <v>1427</v>
      </c>
      <c r="B1429" s="5" t="s">
        <v>1427</v>
      </c>
      <c r="C1429" s="5" t="s">
        <v>5536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t="s">
        <v>8286</v>
      </c>
      <c r="O1429" t="s">
        <v>8326</v>
      </c>
      <c r="P1429" t="s">
        <v>8345</v>
      </c>
      <c r="Q1429" s="8">
        <f t="shared" si="88"/>
        <v>8.3799999999999999E-2</v>
      </c>
      <c r="R1429" s="20">
        <f t="shared" si="89"/>
        <v>104.75</v>
      </c>
      <c r="S1429" s="15">
        <f t="shared" si="90"/>
        <v>42601.851678240739</v>
      </c>
      <c r="T1429" s="15">
        <f t="shared" si="91"/>
        <v>42631.851678240739</v>
      </c>
    </row>
    <row r="1430" spans="1:20" ht="75" x14ac:dyDescent="0.3">
      <c r="A1430" s="4">
        <v>1428</v>
      </c>
      <c r="B1430" s="5" t="s">
        <v>1428</v>
      </c>
      <c r="C1430" s="5" t="s">
        <v>5537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t="s">
        <v>8286</v>
      </c>
      <c r="O1430" t="s">
        <v>8326</v>
      </c>
      <c r="P1430" t="s">
        <v>8345</v>
      </c>
      <c r="Q1430" s="8">
        <f t="shared" si="88"/>
        <v>4.4999999999999998E-2</v>
      </c>
      <c r="R1430" s="20">
        <f t="shared" si="89"/>
        <v>15</v>
      </c>
      <c r="S1430" s="15">
        <f t="shared" si="90"/>
        <v>42432.379826388889</v>
      </c>
      <c r="T1430" s="15">
        <f t="shared" si="91"/>
        <v>42462.338159722218</v>
      </c>
    </row>
    <row r="1431" spans="1:20" ht="56.25" x14ac:dyDescent="0.3">
      <c r="A1431" s="4">
        <v>1429</v>
      </c>
      <c r="B1431" s="5" t="s">
        <v>1429</v>
      </c>
      <c r="C1431" s="5" t="s">
        <v>5538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t="s">
        <v>8286</v>
      </c>
      <c r="O1431" t="s">
        <v>8326</v>
      </c>
      <c r="P1431" t="s">
        <v>8345</v>
      </c>
      <c r="Q1431" s="8">
        <f t="shared" si="88"/>
        <v>0</v>
      </c>
      <c r="R1431" s="20" t="e">
        <f t="shared" si="89"/>
        <v>#DIV/0!</v>
      </c>
      <c r="S1431" s="15">
        <f t="shared" si="90"/>
        <v>42074.060671296291</v>
      </c>
      <c r="T1431" s="15">
        <f t="shared" si="91"/>
        <v>42104.060671296291</v>
      </c>
    </row>
    <row r="1432" spans="1:20" ht="75" x14ac:dyDescent="0.3">
      <c r="A1432" s="4">
        <v>1430</v>
      </c>
      <c r="B1432" s="5" t="s">
        <v>1430</v>
      </c>
      <c r="C1432" s="5" t="s">
        <v>5539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t="s">
        <v>8286</v>
      </c>
      <c r="O1432" t="s">
        <v>8326</v>
      </c>
      <c r="P1432" t="s">
        <v>8345</v>
      </c>
      <c r="Q1432" s="8">
        <f t="shared" si="88"/>
        <v>8.0600000000000005E-2</v>
      </c>
      <c r="R1432" s="20">
        <f t="shared" si="89"/>
        <v>80.599999999999994</v>
      </c>
      <c r="S1432" s="15">
        <f t="shared" si="90"/>
        <v>41961.813518518517</v>
      </c>
      <c r="T1432" s="15">
        <f t="shared" si="91"/>
        <v>41992.813518518517</v>
      </c>
    </row>
    <row r="1433" spans="1:20" ht="93.75" x14ac:dyDescent="0.3">
      <c r="A1433" s="4">
        <v>1431</v>
      </c>
      <c r="B1433" s="5" t="s">
        <v>1431</v>
      </c>
      <c r="C1433" s="5" t="s">
        <v>5540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t="s">
        <v>8286</v>
      </c>
      <c r="O1433" t="s">
        <v>8326</v>
      </c>
      <c r="P1433" t="s">
        <v>8345</v>
      </c>
      <c r="Q1433" s="8">
        <f t="shared" si="88"/>
        <v>0.31947058823529412</v>
      </c>
      <c r="R1433" s="20">
        <f t="shared" si="89"/>
        <v>115.55319148936171</v>
      </c>
      <c r="S1433" s="15">
        <f t="shared" si="90"/>
        <v>42304.210833333331</v>
      </c>
      <c r="T1433" s="15">
        <f t="shared" si="91"/>
        <v>42334.252500000002</v>
      </c>
    </row>
    <row r="1434" spans="1:20" ht="93.75" x14ac:dyDescent="0.3">
      <c r="A1434" s="4">
        <v>1432</v>
      </c>
      <c r="B1434" s="5" t="s">
        <v>1432</v>
      </c>
      <c r="C1434" s="5" t="s">
        <v>5541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t="s">
        <v>8286</v>
      </c>
      <c r="O1434" t="s">
        <v>8326</v>
      </c>
      <c r="P1434" t="s">
        <v>8345</v>
      </c>
      <c r="Q1434" s="8">
        <f t="shared" si="88"/>
        <v>0</v>
      </c>
      <c r="R1434" s="20" t="e">
        <f t="shared" si="89"/>
        <v>#DIV/0!</v>
      </c>
      <c r="S1434" s="15">
        <f t="shared" si="90"/>
        <v>42175.780416666668</v>
      </c>
      <c r="T1434" s="15">
        <f t="shared" si="91"/>
        <v>42205.780416666668</v>
      </c>
    </row>
    <row r="1435" spans="1:20" ht="75" x14ac:dyDescent="0.3">
      <c r="A1435" s="4">
        <v>1433</v>
      </c>
      <c r="B1435" s="5" t="s">
        <v>1433</v>
      </c>
      <c r="C1435" s="5" t="s">
        <v>5542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t="s">
        <v>8286</v>
      </c>
      <c r="O1435" t="s">
        <v>8326</v>
      </c>
      <c r="P1435" t="s">
        <v>8345</v>
      </c>
      <c r="Q1435" s="8">
        <f t="shared" si="88"/>
        <v>6.7083333333333328E-2</v>
      </c>
      <c r="R1435" s="20">
        <f t="shared" si="89"/>
        <v>80.5</v>
      </c>
      <c r="S1435" s="15">
        <f t="shared" si="90"/>
        <v>42673.625868055555</v>
      </c>
      <c r="T1435" s="15">
        <f t="shared" si="91"/>
        <v>42714.458333333328</v>
      </c>
    </row>
    <row r="1436" spans="1:20" ht="75" x14ac:dyDescent="0.3">
      <c r="A1436" s="4">
        <v>1434</v>
      </c>
      <c r="B1436" s="5" t="s">
        <v>1434</v>
      </c>
      <c r="C1436" s="5" t="s">
        <v>5543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t="s">
        <v>8286</v>
      </c>
      <c r="O1436" t="s">
        <v>8326</v>
      </c>
      <c r="P1436" t="s">
        <v>8345</v>
      </c>
      <c r="Q1436" s="8">
        <f t="shared" si="88"/>
        <v>9.987804878048781E-2</v>
      </c>
      <c r="R1436" s="20">
        <f t="shared" si="89"/>
        <v>744.5454545454545</v>
      </c>
      <c r="S1436" s="15">
        <f t="shared" si="90"/>
        <v>42142.767106481479</v>
      </c>
      <c r="T1436" s="15">
        <f t="shared" si="91"/>
        <v>42163.625</v>
      </c>
    </row>
    <row r="1437" spans="1:20" ht="56.25" x14ac:dyDescent="0.3">
      <c r="A1437" s="4">
        <v>1435</v>
      </c>
      <c r="B1437" s="5" t="s">
        <v>1435</v>
      </c>
      <c r="C1437" s="5" t="s">
        <v>5544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t="s">
        <v>8286</v>
      </c>
      <c r="O1437" t="s">
        <v>8326</v>
      </c>
      <c r="P1437" t="s">
        <v>8345</v>
      </c>
      <c r="Q1437" s="8">
        <f t="shared" si="88"/>
        <v>1E-3</v>
      </c>
      <c r="R1437" s="20">
        <f t="shared" si="89"/>
        <v>7.5</v>
      </c>
      <c r="S1437" s="15">
        <f t="shared" si="90"/>
        <v>42258.780324074076</v>
      </c>
      <c r="T1437" s="15">
        <f t="shared" si="91"/>
        <v>42288.780324074076</v>
      </c>
    </row>
    <row r="1438" spans="1:20" ht="93.75" x14ac:dyDescent="0.3">
      <c r="A1438" s="4">
        <v>1436</v>
      </c>
      <c r="B1438" s="5" t="s">
        <v>1436</v>
      </c>
      <c r="C1438" s="5" t="s">
        <v>5545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t="s">
        <v>8286</v>
      </c>
      <c r="O1438" t="s">
        <v>8326</v>
      </c>
      <c r="P1438" t="s">
        <v>8345</v>
      </c>
      <c r="Q1438" s="8">
        <f t="shared" si="88"/>
        <v>7.7000000000000002E-3</v>
      </c>
      <c r="R1438" s="20">
        <f t="shared" si="89"/>
        <v>38.5</v>
      </c>
      <c r="S1438" s="15">
        <f t="shared" si="90"/>
        <v>42391.35019675926</v>
      </c>
      <c r="T1438" s="15">
        <f t="shared" si="91"/>
        <v>42421.35019675926</v>
      </c>
    </row>
    <row r="1439" spans="1:20" ht="112.5" x14ac:dyDescent="0.3">
      <c r="A1439" s="4">
        <v>1437</v>
      </c>
      <c r="B1439" s="5" t="s">
        <v>1437</v>
      </c>
      <c r="C1439" s="5" t="s">
        <v>5546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t="s">
        <v>8286</v>
      </c>
      <c r="O1439" t="s">
        <v>8326</v>
      </c>
      <c r="P1439" t="s">
        <v>8345</v>
      </c>
      <c r="Q1439" s="8">
        <f t="shared" si="88"/>
        <v>0.26900000000000002</v>
      </c>
      <c r="R1439" s="20">
        <f t="shared" si="89"/>
        <v>36.68181818181818</v>
      </c>
      <c r="S1439" s="15">
        <f t="shared" si="90"/>
        <v>41796.531701388885</v>
      </c>
      <c r="T1439" s="15">
        <f t="shared" si="91"/>
        <v>41833.207638888889</v>
      </c>
    </row>
    <row r="1440" spans="1:20" ht="75" x14ac:dyDescent="0.3">
      <c r="A1440" s="4">
        <v>1438</v>
      </c>
      <c r="B1440" s="5" t="s">
        <v>1438</v>
      </c>
      <c r="C1440" s="5" t="s">
        <v>5547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t="s">
        <v>8286</v>
      </c>
      <c r="O1440" t="s">
        <v>8326</v>
      </c>
      <c r="P1440" t="s">
        <v>8345</v>
      </c>
      <c r="Q1440" s="8">
        <f t="shared" si="88"/>
        <v>0.03</v>
      </c>
      <c r="R1440" s="20">
        <f t="shared" si="89"/>
        <v>75</v>
      </c>
      <c r="S1440" s="15">
        <f t="shared" si="90"/>
        <v>42457.871516203704</v>
      </c>
      <c r="T1440" s="15">
        <f t="shared" si="91"/>
        <v>42487.579861111109</v>
      </c>
    </row>
    <row r="1441" spans="1:20" ht="75" x14ac:dyDescent="0.3">
      <c r="A1441" s="4">
        <v>1439</v>
      </c>
      <c r="B1441" s="5" t="s">
        <v>1439</v>
      </c>
      <c r="C1441" s="5" t="s">
        <v>5548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t="s">
        <v>8286</v>
      </c>
      <c r="O1441" t="s">
        <v>8326</v>
      </c>
      <c r="P1441" t="s">
        <v>8345</v>
      </c>
      <c r="Q1441" s="8">
        <f t="shared" si="88"/>
        <v>6.6055045871559637E-2</v>
      </c>
      <c r="R1441" s="20">
        <f t="shared" si="89"/>
        <v>30</v>
      </c>
      <c r="S1441" s="15">
        <f t="shared" si="90"/>
        <v>42040.829872685179</v>
      </c>
      <c r="T1441" s="15">
        <f t="shared" si="91"/>
        <v>42070.829872685179</v>
      </c>
    </row>
    <row r="1442" spans="1:20" ht="75" x14ac:dyDescent="0.3">
      <c r="A1442" s="4">
        <v>1440</v>
      </c>
      <c r="B1442" s="5" t="s">
        <v>1440</v>
      </c>
      <c r="C1442" s="5" t="s">
        <v>5549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t="s">
        <v>8286</v>
      </c>
      <c r="O1442" t="s">
        <v>8326</v>
      </c>
      <c r="P1442" t="s">
        <v>8345</v>
      </c>
      <c r="Q1442" s="8">
        <f t="shared" si="88"/>
        <v>7.6923076923076926E-5</v>
      </c>
      <c r="R1442" s="20">
        <f t="shared" si="89"/>
        <v>1</v>
      </c>
      <c r="S1442" s="15">
        <f t="shared" si="90"/>
        <v>42486.748414351852</v>
      </c>
      <c r="T1442" s="15">
        <f t="shared" si="91"/>
        <v>42516.748414351852</v>
      </c>
    </row>
    <row r="1443" spans="1:20" ht="93.75" x14ac:dyDescent="0.3">
      <c r="A1443" s="4">
        <v>1441</v>
      </c>
      <c r="B1443" s="5" t="s">
        <v>1441</v>
      </c>
      <c r="C1443" s="5" t="s">
        <v>5550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t="s">
        <v>8286</v>
      </c>
      <c r="O1443" t="s">
        <v>8326</v>
      </c>
      <c r="P1443" t="s">
        <v>8345</v>
      </c>
      <c r="Q1443" s="8">
        <f t="shared" si="88"/>
        <v>1.1222222222222222E-2</v>
      </c>
      <c r="R1443" s="20">
        <f t="shared" si="89"/>
        <v>673.33333333333337</v>
      </c>
      <c r="S1443" s="15">
        <f t="shared" si="90"/>
        <v>42198.765844907408</v>
      </c>
      <c r="T1443" s="15">
        <f t="shared" si="91"/>
        <v>42258.765844907408</v>
      </c>
    </row>
    <row r="1444" spans="1:20" ht="93.75" x14ac:dyDescent="0.3">
      <c r="A1444" s="4">
        <v>1442</v>
      </c>
      <c r="B1444" s="5" t="s">
        <v>1442</v>
      </c>
      <c r="C1444" s="5" t="s">
        <v>5551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t="s">
        <v>8286</v>
      </c>
      <c r="O1444" t="s">
        <v>8326</v>
      </c>
      <c r="P1444" t="s">
        <v>8345</v>
      </c>
      <c r="Q1444" s="8">
        <f t="shared" si="88"/>
        <v>0</v>
      </c>
      <c r="R1444" s="20" t="e">
        <f t="shared" si="89"/>
        <v>#DIV/0!</v>
      </c>
      <c r="S1444" s="15">
        <f t="shared" si="90"/>
        <v>42485.64534722222</v>
      </c>
      <c r="T1444" s="15">
        <f t="shared" si="91"/>
        <v>42515.64534722222</v>
      </c>
    </row>
    <row r="1445" spans="1:20" ht="75" x14ac:dyDescent="0.3">
      <c r="A1445" s="4">
        <v>1443</v>
      </c>
      <c r="B1445" s="5" t="s">
        <v>1443</v>
      </c>
      <c r="C1445" s="5" t="s">
        <v>5552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t="s">
        <v>8286</v>
      </c>
      <c r="O1445" t="s">
        <v>8326</v>
      </c>
      <c r="P1445" t="s">
        <v>8345</v>
      </c>
      <c r="Q1445" s="8">
        <f t="shared" si="88"/>
        <v>0</v>
      </c>
      <c r="R1445" s="20" t="e">
        <f t="shared" si="89"/>
        <v>#DIV/0!</v>
      </c>
      <c r="S1445" s="15">
        <f t="shared" si="90"/>
        <v>42707.926030092596</v>
      </c>
      <c r="T1445" s="15">
        <f t="shared" si="91"/>
        <v>42737.926030092596</v>
      </c>
    </row>
    <row r="1446" spans="1:20" ht="56.25" x14ac:dyDescent="0.3">
      <c r="A1446" s="4">
        <v>1444</v>
      </c>
      <c r="B1446" s="5" t="s">
        <v>1444</v>
      </c>
      <c r="C1446" s="5" t="s">
        <v>5553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t="s">
        <v>8286</v>
      </c>
      <c r="O1446" t="s">
        <v>8326</v>
      </c>
      <c r="P1446" t="s">
        <v>8345</v>
      </c>
      <c r="Q1446" s="8">
        <f t="shared" si="88"/>
        <v>0</v>
      </c>
      <c r="R1446" s="20" t="e">
        <f t="shared" si="89"/>
        <v>#DIV/0!</v>
      </c>
      <c r="S1446" s="15">
        <f t="shared" si="90"/>
        <v>42199.873402777783</v>
      </c>
      <c r="T1446" s="15">
        <f t="shared" si="91"/>
        <v>42259.873402777783</v>
      </c>
    </row>
    <row r="1447" spans="1:20" ht="93.75" x14ac:dyDescent="0.3">
      <c r="A1447" s="4">
        <v>1445</v>
      </c>
      <c r="B1447" s="5" t="s">
        <v>1445</v>
      </c>
      <c r="C1447" s="5" t="s">
        <v>5554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t="s">
        <v>8286</v>
      </c>
      <c r="O1447" t="s">
        <v>8326</v>
      </c>
      <c r="P1447" t="s">
        <v>8345</v>
      </c>
      <c r="Q1447" s="8">
        <f t="shared" si="88"/>
        <v>0</v>
      </c>
      <c r="R1447" s="20" t="e">
        <f t="shared" si="89"/>
        <v>#DIV/0!</v>
      </c>
      <c r="S1447" s="15">
        <f t="shared" si="90"/>
        <v>42139.542303240742</v>
      </c>
      <c r="T1447" s="15">
        <f t="shared" si="91"/>
        <v>42169.542303240742</v>
      </c>
    </row>
    <row r="1448" spans="1:20" ht="93.75" x14ac:dyDescent="0.3">
      <c r="A1448" s="4">
        <v>1446</v>
      </c>
      <c r="B1448" s="5" t="s">
        <v>1446</v>
      </c>
      <c r="C1448" s="5" t="s">
        <v>5555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t="s">
        <v>8286</v>
      </c>
      <c r="O1448" t="s">
        <v>8326</v>
      </c>
      <c r="P1448" t="s">
        <v>8345</v>
      </c>
      <c r="Q1448" s="8">
        <f t="shared" si="88"/>
        <v>0</v>
      </c>
      <c r="R1448" s="20" t="e">
        <f t="shared" si="89"/>
        <v>#DIV/0!</v>
      </c>
      <c r="S1448" s="15">
        <f t="shared" si="90"/>
        <v>42461.447662037041</v>
      </c>
      <c r="T1448" s="15">
        <f t="shared" si="91"/>
        <v>42481.447662037041</v>
      </c>
    </row>
    <row r="1449" spans="1:20" ht="37.5" x14ac:dyDescent="0.3">
      <c r="A1449" s="4">
        <v>1447</v>
      </c>
      <c r="B1449" s="5" t="s">
        <v>1447</v>
      </c>
      <c r="C1449" s="5" t="s">
        <v>5556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t="s">
        <v>8286</v>
      </c>
      <c r="O1449" t="s">
        <v>8326</v>
      </c>
      <c r="P1449" t="s">
        <v>8345</v>
      </c>
      <c r="Q1449" s="8">
        <f t="shared" si="88"/>
        <v>1.4999999999999999E-4</v>
      </c>
      <c r="R1449" s="20">
        <f t="shared" si="89"/>
        <v>25</v>
      </c>
      <c r="S1449" s="15">
        <f t="shared" si="90"/>
        <v>42529.730717592596</v>
      </c>
      <c r="T1449" s="15">
        <f t="shared" si="91"/>
        <v>42559.730717592596</v>
      </c>
    </row>
    <row r="1450" spans="1:20" ht="112.5" x14ac:dyDescent="0.3">
      <c r="A1450" s="4">
        <v>1448</v>
      </c>
      <c r="B1450" s="5" t="s">
        <v>1448</v>
      </c>
      <c r="C1450" s="5" t="s">
        <v>5557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t="s">
        <v>8286</v>
      </c>
      <c r="O1450" t="s">
        <v>8326</v>
      </c>
      <c r="P1450" t="s">
        <v>8345</v>
      </c>
      <c r="Q1450" s="8">
        <f t="shared" si="88"/>
        <v>0</v>
      </c>
      <c r="R1450" s="20" t="e">
        <f t="shared" si="89"/>
        <v>#DIV/0!</v>
      </c>
      <c r="S1450" s="15">
        <f t="shared" si="90"/>
        <v>42115.936550925922</v>
      </c>
      <c r="T1450" s="15">
        <f t="shared" si="91"/>
        <v>42146.225694444445</v>
      </c>
    </row>
    <row r="1451" spans="1:20" ht="93.75" x14ac:dyDescent="0.3">
      <c r="A1451" s="4">
        <v>1449</v>
      </c>
      <c r="B1451" s="5" t="s">
        <v>1449</v>
      </c>
      <c r="C1451" s="5" t="s">
        <v>5558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t="s">
        <v>8286</v>
      </c>
      <c r="O1451" t="s">
        <v>8326</v>
      </c>
      <c r="P1451" t="s">
        <v>8345</v>
      </c>
      <c r="Q1451" s="8">
        <f t="shared" si="88"/>
        <v>0</v>
      </c>
      <c r="R1451" s="20" t="e">
        <f t="shared" si="89"/>
        <v>#DIV/0!</v>
      </c>
      <c r="S1451" s="15">
        <f t="shared" si="90"/>
        <v>42086.811400462961</v>
      </c>
      <c r="T1451" s="15">
        <f t="shared" si="91"/>
        <v>42134.811400462961</v>
      </c>
    </row>
    <row r="1452" spans="1:20" ht="93.75" x14ac:dyDescent="0.3">
      <c r="A1452" s="4">
        <v>1450</v>
      </c>
      <c r="B1452" s="5" t="s">
        <v>1450</v>
      </c>
      <c r="C1452" s="5" t="s">
        <v>5559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t="s">
        <v>8286</v>
      </c>
      <c r="O1452" t="s">
        <v>8326</v>
      </c>
      <c r="P1452" t="s">
        <v>8345</v>
      </c>
      <c r="Q1452" s="8">
        <f t="shared" si="88"/>
        <v>1.0000000000000001E-5</v>
      </c>
      <c r="R1452" s="20">
        <f t="shared" si="89"/>
        <v>1</v>
      </c>
      <c r="S1452" s="15">
        <f t="shared" si="90"/>
        <v>42390.171261574069</v>
      </c>
      <c r="T1452" s="15">
        <f t="shared" si="91"/>
        <v>42420.171261574069</v>
      </c>
    </row>
    <row r="1453" spans="1:20" ht="56.25" x14ac:dyDescent="0.3">
      <c r="A1453" s="4">
        <v>1451</v>
      </c>
      <c r="B1453" s="5" t="s">
        <v>1451</v>
      </c>
      <c r="C1453" s="5" t="s">
        <v>5560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t="s">
        <v>8286</v>
      </c>
      <c r="O1453" t="s">
        <v>8326</v>
      </c>
      <c r="P1453" t="s">
        <v>8345</v>
      </c>
      <c r="Q1453" s="8">
        <f t="shared" si="88"/>
        <v>1.0554089709762533E-4</v>
      </c>
      <c r="R1453" s="20">
        <f t="shared" si="89"/>
        <v>1</v>
      </c>
      <c r="S1453" s="15">
        <f t="shared" si="90"/>
        <v>41931.959016203706</v>
      </c>
      <c r="T1453" s="15">
        <f t="shared" si="91"/>
        <v>41962.00068287037</v>
      </c>
    </row>
    <row r="1454" spans="1:20" ht="56.25" x14ac:dyDescent="0.3">
      <c r="A1454" s="4">
        <v>1452</v>
      </c>
      <c r="B1454" s="5" t="s">
        <v>1452</v>
      </c>
      <c r="C1454" s="5" t="s">
        <v>5561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t="s">
        <v>8286</v>
      </c>
      <c r="O1454" t="s">
        <v>8326</v>
      </c>
      <c r="P1454" t="s">
        <v>8345</v>
      </c>
      <c r="Q1454" s="8">
        <f t="shared" si="88"/>
        <v>0</v>
      </c>
      <c r="R1454" s="20" t="e">
        <f t="shared" si="89"/>
        <v>#DIV/0!</v>
      </c>
      <c r="S1454" s="15">
        <f t="shared" si="90"/>
        <v>41818.703275462962</v>
      </c>
      <c r="T1454" s="15">
        <f t="shared" si="91"/>
        <v>41848.703275462962</v>
      </c>
    </row>
    <row r="1455" spans="1:20" ht="75" x14ac:dyDescent="0.3">
      <c r="A1455" s="4">
        <v>1453</v>
      </c>
      <c r="B1455" s="5" t="s">
        <v>1453</v>
      </c>
      <c r="C1455" s="5" t="s">
        <v>5562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t="s">
        <v>8286</v>
      </c>
      <c r="O1455" t="s">
        <v>8326</v>
      </c>
      <c r="P1455" t="s">
        <v>8345</v>
      </c>
      <c r="Q1455" s="8">
        <f t="shared" si="88"/>
        <v>0</v>
      </c>
      <c r="R1455" s="20" t="e">
        <f t="shared" si="89"/>
        <v>#DIV/0!</v>
      </c>
      <c r="S1455" s="15">
        <f t="shared" si="90"/>
        <v>42795.696145833332</v>
      </c>
      <c r="T1455" s="15">
        <f t="shared" si="91"/>
        <v>42840.654479166667</v>
      </c>
    </row>
    <row r="1456" spans="1:20" ht="93.75" x14ac:dyDescent="0.3">
      <c r="A1456" s="4">
        <v>1454</v>
      </c>
      <c r="B1456" s="5" t="s">
        <v>1454</v>
      </c>
      <c r="C1456" s="5" t="s">
        <v>5563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t="s">
        <v>8286</v>
      </c>
      <c r="O1456" t="s">
        <v>8326</v>
      </c>
      <c r="P1456" t="s">
        <v>8345</v>
      </c>
      <c r="Q1456" s="8">
        <f t="shared" si="88"/>
        <v>8.5714285714285719E-3</v>
      </c>
      <c r="R1456" s="20">
        <f t="shared" si="89"/>
        <v>15</v>
      </c>
      <c r="S1456" s="15">
        <f t="shared" si="90"/>
        <v>42463.866666666669</v>
      </c>
      <c r="T1456" s="15">
        <f t="shared" si="91"/>
        <v>42484.915972222225</v>
      </c>
    </row>
    <row r="1457" spans="1:20" ht="93.75" x14ac:dyDescent="0.3">
      <c r="A1457" s="4">
        <v>1455</v>
      </c>
      <c r="B1457" s="5" t="s">
        <v>1455</v>
      </c>
      <c r="C1457" s="5" t="s">
        <v>5564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t="s">
        <v>8286</v>
      </c>
      <c r="O1457" t="s">
        <v>8326</v>
      </c>
      <c r="P1457" t="s">
        <v>8345</v>
      </c>
      <c r="Q1457" s="8">
        <f t="shared" si="88"/>
        <v>0.105</v>
      </c>
      <c r="R1457" s="20">
        <f t="shared" si="89"/>
        <v>225</v>
      </c>
      <c r="S1457" s="15">
        <f t="shared" si="90"/>
        <v>41832.672685185185</v>
      </c>
      <c r="T1457" s="15">
        <f t="shared" si="91"/>
        <v>41887.568749999999</v>
      </c>
    </row>
    <row r="1458" spans="1:20" ht="37.5" x14ac:dyDescent="0.3">
      <c r="A1458" s="4">
        <v>1456</v>
      </c>
      <c r="B1458" s="5" t="s">
        <v>1456</v>
      </c>
      <c r="C1458" s="5" t="s">
        <v>5565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t="s">
        <v>8286</v>
      </c>
      <c r="O1458" t="s">
        <v>8326</v>
      </c>
      <c r="P1458" t="s">
        <v>8345</v>
      </c>
      <c r="Q1458" s="8">
        <f t="shared" si="88"/>
        <v>2.9000000000000001E-2</v>
      </c>
      <c r="R1458" s="20">
        <f t="shared" si="89"/>
        <v>48.333333333333336</v>
      </c>
      <c r="S1458" s="15">
        <f t="shared" si="90"/>
        <v>42708.668576388889</v>
      </c>
      <c r="T1458" s="15">
        <f t="shared" si="91"/>
        <v>42738.668576388889</v>
      </c>
    </row>
    <row r="1459" spans="1:20" ht="37.5" x14ac:dyDescent="0.3">
      <c r="A1459" s="4">
        <v>1457</v>
      </c>
      <c r="B1459" s="5" t="s">
        <v>1457</v>
      </c>
      <c r="C1459" s="5" t="s">
        <v>5566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t="s">
        <v>8286</v>
      </c>
      <c r="O1459" t="s">
        <v>8326</v>
      </c>
      <c r="P1459" t="s">
        <v>8345</v>
      </c>
      <c r="Q1459" s="8">
        <f t="shared" si="88"/>
        <v>0</v>
      </c>
      <c r="R1459" s="20" t="e">
        <f t="shared" si="89"/>
        <v>#DIV/0!</v>
      </c>
      <c r="S1459" s="15">
        <f t="shared" si="90"/>
        <v>42289.89634259259</v>
      </c>
      <c r="T1459" s="15">
        <f t="shared" si="91"/>
        <v>42319.938009259262</v>
      </c>
    </row>
    <row r="1460" spans="1:20" ht="75" x14ac:dyDescent="0.3">
      <c r="A1460" s="4">
        <v>1458</v>
      </c>
      <c r="B1460" s="5" t="s">
        <v>1458</v>
      </c>
      <c r="C1460" s="5" t="s">
        <v>5567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t="s">
        <v>8286</v>
      </c>
      <c r="O1460" t="s">
        <v>8326</v>
      </c>
      <c r="P1460" t="s">
        <v>8345</v>
      </c>
      <c r="Q1460" s="8">
        <f t="shared" si="88"/>
        <v>0</v>
      </c>
      <c r="R1460" s="20" t="e">
        <f t="shared" si="89"/>
        <v>#DIV/0!</v>
      </c>
      <c r="S1460" s="15">
        <f t="shared" si="90"/>
        <v>41831.705555555556</v>
      </c>
      <c r="T1460" s="15">
        <f t="shared" si="91"/>
        <v>41862.166666666664</v>
      </c>
    </row>
    <row r="1461" spans="1:20" ht="75" x14ac:dyDescent="0.3">
      <c r="A1461" s="4">
        <v>1459</v>
      </c>
      <c r="B1461" s="5" t="s">
        <v>1459</v>
      </c>
      <c r="C1461" s="5" t="s">
        <v>5568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t="s">
        <v>8286</v>
      </c>
      <c r="O1461" t="s">
        <v>8326</v>
      </c>
      <c r="P1461" t="s">
        <v>8345</v>
      </c>
      <c r="Q1461" s="8">
        <f t="shared" si="88"/>
        <v>0</v>
      </c>
      <c r="R1461" s="20" t="e">
        <f t="shared" si="89"/>
        <v>#DIV/0!</v>
      </c>
      <c r="S1461" s="15">
        <f t="shared" si="90"/>
        <v>42312.204814814817</v>
      </c>
      <c r="T1461" s="15">
        <f t="shared" si="91"/>
        <v>42340.725694444445</v>
      </c>
    </row>
    <row r="1462" spans="1:20" ht="75" x14ac:dyDescent="0.3">
      <c r="A1462" s="4">
        <v>1460</v>
      </c>
      <c r="B1462" s="5" t="s">
        <v>1460</v>
      </c>
      <c r="C1462" s="5" t="s">
        <v>5569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t="s">
        <v>8286</v>
      </c>
      <c r="O1462" t="s">
        <v>8326</v>
      </c>
      <c r="P1462" t="s">
        <v>8345</v>
      </c>
      <c r="Q1462" s="8">
        <f t="shared" si="88"/>
        <v>0</v>
      </c>
      <c r="R1462" s="20" t="e">
        <f t="shared" si="89"/>
        <v>#DIV/0!</v>
      </c>
      <c r="S1462" s="15">
        <f t="shared" si="90"/>
        <v>41915.896967592591</v>
      </c>
      <c r="T1462" s="15">
        <f t="shared" si="91"/>
        <v>41973.989583333328</v>
      </c>
    </row>
    <row r="1463" spans="1:20" ht="56.25" x14ac:dyDescent="0.3">
      <c r="A1463" s="4">
        <v>1461</v>
      </c>
      <c r="B1463" s="5" t="s">
        <v>1461</v>
      </c>
      <c r="C1463" s="5" t="s">
        <v>5570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t="s">
        <v>8287</v>
      </c>
      <c r="O1463" t="s">
        <v>8326</v>
      </c>
      <c r="P1463" t="s">
        <v>8346</v>
      </c>
      <c r="Q1463" s="8">
        <f t="shared" si="88"/>
        <v>1.012446</v>
      </c>
      <c r="R1463" s="20">
        <f t="shared" si="89"/>
        <v>44.66673529411765</v>
      </c>
      <c r="S1463" s="15">
        <f t="shared" si="90"/>
        <v>41899.645300925928</v>
      </c>
      <c r="T1463" s="15">
        <f t="shared" si="91"/>
        <v>41933</v>
      </c>
    </row>
    <row r="1464" spans="1:20" ht="56.25" x14ac:dyDescent="0.3">
      <c r="A1464" s="4">
        <v>1462</v>
      </c>
      <c r="B1464" s="5" t="s">
        <v>1462</v>
      </c>
      <c r="C1464" s="5" t="s">
        <v>5571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t="s">
        <v>8287</v>
      </c>
      <c r="O1464" t="s">
        <v>8326</v>
      </c>
      <c r="P1464" t="s">
        <v>8346</v>
      </c>
      <c r="Q1464" s="8">
        <f t="shared" si="88"/>
        <v>1.085175</v>
      </c>
      <c r="R1464" s="20">
        <f t="shared" si="89"/>
        <v>28.937999999999999</v>
      </c>
      <c r="S1464" s="15">
        <f t="shared" si="90"/>
        <v>41344.662858796299</v>
      </c>
      <c r="T1464" s="15">
        <f t="shared" si="91"/>
        <v>41374.662858796299</v>
      </c>
    </row>
    <row r="1465" spans="1:20" ht="93.75" x14ac:dyDescent="0.3">
      <c r="A1465" s="4">
        <v>1463</v>
      </c>
      <c r="B1465" s="5" t="s">
        <v>1463</v>
      </c>
      <c r="C1465" s="5" t="s">
        <v>5572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t="s">
        <v>8287</v>
      </c>
      <c r="O1465" t="s">
        <v>8326</v>
      </c>
      <c r="P1465" t="s">
        <v>8346</v>
      </c>
      <c r="Q1465" s="8">
        <f t="shared" si="88"/>
        <v>1.4766666666666666</v>
      </c>
      <c r="R1465" s="20">
        <f t="shared" si="89"/>
        <v>35.44</v>
      </c>
      <c r="S1465" s="15">
        <f t="shared" si="90"/>
        <v>41326.911319444444</v>
      </c>
      <c r="T1465" s="15">
        <f t="shared" si="91"/>
        <v>41371.869652777779</v>
      </c>
    </row>
    <row r="1466" spans="1:20" ht="37.5" x14ac:dyDescent="0.3">
      <c r="A1466" s="4">
        <v>1464</v>
      </c>
      <c r="B1466" s="5" t="s">
        <v>1464</v>
      </c>
      <c r="C1466" s="5" t="s">
        <v>5573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t="s">
        <v>8287</v>
      </c>
      <c r="O1466" t="s">
        <v>8326</v>
      </c>
      <c r="P1466" t="s">
        <v>8346</v>
      </c>
      <c r="Q1466" s="8">
        <f t="shared" si="88"/>
        <v>1.6319999999999999</v>
      </c>
      <c r="R1466" s="20">
        <f t="shared" si="89"/>
        <v>34.871794871794869</v>
      </c>
      <c r="S1466" s="15">
        <f t="shared" si="90"/>
        <v>41291.661550925928</v>
      </c>
      <c r="T1466" s="15">
        <f t="shared" si="91"/>
        <v>41321.661550925928</v>
      </c>
    </row>
    <row r="1467" spans="1:20" ht="75" x14ac:dyDescent="0.3">
      <c r="A1467" s="4">
        <v>1465</v>
      </c>
      <c r="B1467" s="5" t="s">
        <v>1465</v>
      </c>
      <c r="C1467" s="5" t="s">
        <v>5574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t="s">
        <v>8287</v>
      </c>
      <c r="O1467" t="s">
        <v>8326</v>
      </c>
      <c r="P1467" t="s">
        <v>8346</v>
      </c>
      <c r="Q1467" s="8">
        <f t="shared" si="88"/>
        <v>4.5641449999999999</v>
      </c>
      <c r="R1467" s="20">
        <f t="shared" si="89"/>
        <v>52.622732513451197</v>
      </c>
      <c r="S1467" s="15">
        <f t="shared" si="90"/>
        <v>40959.734398148146</v>
      </c>
      <c r="T1467" s="15">
        <f t="shared" si="91"/>
        <v>40990.125</v>
      </c>
    </row>
    <row r="1468" spans="1:20" ht="93.75" x14ac:dyDescent="0.3">
      <c r="A1468" s="4">
        <v>1466</v>
      </c>
      <c r="B1468" s="5" t="s">
        <v>1466</v>
      </c>
      <c r="C1468" s="5" t="s">
        <v>5575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t="s">
        <v>8287</v>
      </c>
      <c r="O1468" t="s">
        <v>8326</v>
      </c>
      <c r="P1468" t="s">
        <v>8346</v>
      </c>
      <c r="Q1468" s="8">
        <f t="shared" si="88"/>
        <v>1.0787731249999999</v>
      </c>
      <c r="R1468" s="20">
        <f t="shared" si="89"/>
        <v>69.598266129032254</v>
      </c>
      <c r="S1468" s="15">
        <f t="shared" si="90"/>
        <v>42340.172060185185</v>
      </c>
      <c r="T1468" s="15">
        <f t="shared" si="91"/>
        <v>42381.208333333328</v>
      </c>
    </row>
    <row r="1469" spans="1:20" ht="56.25" x14ac:dyDescent="0.3">
      <c r="A1469" s="4">
        <v>1467</v>
      </c>
      <c r="B1469" s="5" t="s">
        <v>1467</v>
      </c>
      <c r="C1469" s="5" t="s">
        <v>5576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t="s">
        <v>8287</v>
      </c>
      <c r="O1469" t="s">
        <v>8326</v>
      </c>
      <c r="P1469" t="s">
        <v>8346</v>
      </c>
      <c r="Q1469" s="8">
        <f t="shared" si="88"/>
        <v>1.1508</v>
      </c>
      <c r="R1469" s="20">
        <f t="shared" si="89"/>
        <v>76.72</v>
      </c>
      <c r="S1469" s="15">
        <f t="shared" si="90"/>
        <v>40933.80190972222</v>
      </c>
      <c r="T1469" s="15">
        <f t="shared" si="91"/>
        <v>40993.760243055556</v>
      </c>
    </row>
    <row r="1470" spans="1:20" ht="93.75" x14ac:dyDescent="0.3">
      <c r="A1470" s="4">
        <v>1468</v>
      </c>
      <c r="B1470" s="5" t="s">
        <v>1468</v>
      </c>
      <c r="C1470" s="5" t="s">
        <v>5577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t="s">
        <v>8287</v>
      </c>
      <c r="O1470" t="s">
        <v>8326</v>
      </c>
      <c r="P1470" t="s">
        <v>8346</v>
      </c>
      <c r="Q1470" s="8">
        <f t="shared" si="88"/>
        <v>1.0236842105263158</v>
      </c>
      <c r="R1470" s="20">
        <f t="shared" si="89"/>
        <v>33.191126279863482</v>
      </c>
      <c r="S1470" s="15">
        <f t="shared" si="90"/>
        <v>40646.014456018522</v>
      </c>
      <c r="T1470" s="15">
        <f t="shared" si="91"/>
        <v>40706.014456018522</v>
      </c>
    </row>
    <row r="1471" spans="1:20" ht="56.25" x14ac:dyDescent="0.3">
      <c r="A1471" s="4">
        <v>1469</v>
      </c>
      <c r="B1471" s="5" t="s">
        <v>1469</v>
      </c>
      <c r="C1471" s="5" t="s">
        <v>5578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t="s">
        <v>8287</v>
      </c>
      <c r="O1471" t="s">
        <v>8326</v>
      </c>
      <c r="P1471" t="s">
        <v>8346</v>
      </c>
      <c r="Q1471" s="8">
        <f t="shared" si="88"/>
        <v>1.0842485875706214</v>
      </c>
      <c r="R1471" s="20">
        <f t="shared" si="89"/>
        <v>149.46417445482865</v>
      </c>
      <c r="S1471" s="15">
        <f t="shared" si="90"/>
        <v>41290.598483796297</v>
      </c>
      <c r="T1471" s="15">
        <f t="shared" si="91"/>
        <v>41320.598483796297</v>
      </c>
    </row>
    <row r="1472" spans="1:20" ht="93.75" x14ac:dyDescent="0.3">
      <c r="A1472" s="4">
        <v>1470</v>
      </c>
      <c r="B1472" s="5" t="s">
        <v>1470</v>
      </c>
      <c r="C1472" s="5" t="s">
        <v>5579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t="s">
        <v>8287</v>
      </c>
      <c r="O1472" t="s">
        <v>8326</v>
      </c>
      <c r="P1472" t="s">
        <v>8346</v>
      </c>
      <c r="Q1472" s="8">
        <f t="shared" si="88"/>
        <v>1.2513333333333334</v>
      </c>
      <c r="R1472" s="20">
        <f t="shared" si="89"/>
        <v>23.172839506172838</v>
      </c>
      <c r="S1472" s="15">
        <f t="shared" si="90"/>
        <v>41250.827118055553</v>
      </c>
      <c r="T1472" s="15">
        <f t="shared" si="91"/>
        <v>41271.827118055553</v>
      </c>
    </row>
    <row r="1473" spans="1:20" ht="93.75" x14ac:dyDescent="0.3">
      <c r="A1473" s="4">
        <v>1471</v>
      </c>
      <c r="B1473" s="5" t="s">
        <v>1471</v>
      </c>
      <c r="C1473" s="5" t="s">
        <v>5580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t="s">
        <v>8287</v>
      </c>
      <c r="O1473" t="s">
        <v>8326</v>
      </c>
      <c r="P1473" t="s">
        <v>8346</v>
      </c>
      <c r="Q1473" s="8">
        <f t="shared" si="88"/>
        <v>1.03840625</v>
      </c>
      <c r="R1473" s="20">
        <f t="shared" si="89"/>
        <v>96.877551020408163</v>
      </c>
      <c r="S1473" s="15">
        <f t="shared" si="90"/>
        <v>42073.957569444443</v>
      </c>
      <c r="T1473" s="15">
        <f t="shared" si="91"/>
        <v>42103.957569444443</v>
      </c>
    </row>
    <row r="1474" spans="1:20" ht="93.75" x14ac:dyDescent="0.3">
      <c r="A1474" s="4">
        <v>1472</v>
      </c>
      <c r="B1474" s="5" t="s">
        <v>1472</v>
      </c>
      <c r="C1474" s="5" t="s">
        <v>5581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t="s">
        <v>8287</v>
      </c>
      <c r="O1474" t="s">
        <v>8326</v>
      </c>
      <c r="P1474" t="s">
        <v>8346</v>
      </c>
      <c r="Q1474" s="8">
        <f t="shared" ref="Q1474:Q1537" si="92">E1474/D1474</f>
        <v>1.3870400000000001</v>
      </c>
      <c r="R1474" s="20">
        <f t="shared" ref="R1474:R1537" si="93">E1474/L1474</f>
        <v>103.20238095238095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x14ac:dyDescent="0.3">
      <c r="A1475" s="4">
        <v>1473</v>
      </c>
      <c r="B1475" s="5" t="s">
        <v>1473</v>
      </c>
      <c r="C1475" s="5" t="s">
        <v>5582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t="s">
        <v>8287</v>
      </c>
      <c r="O1475" t="s">
        <v>8326</v>
      </c>
      <c r="P1475" t="s">
        <v>8346</v>
      </c>
      <c r="Q1475" s="8">
        <f t="shared" si="92"/>
        <v>1.20516</v>
      </c>
      <c r="R1475" s="20">
        <f t="shared" si="93"/>
        <v>38.462553191489363</v>
      </c>
      <c r="S1475" s="15">
        <f t="shared" si="94"/>
        <v>40939.979618055557</v>
      </c>
      <c r="T1475" s="15">
        <f t="shared" si="95"/>
        <v>40969.979618055557</v>
      </c>
    </row>
    <row r="1476" spans="1:20" ht="75" x14ac:dyDescent="0.3">
      <c r="A1476" s="4">
        <v>1474</v>
      </c>
      <c r="B1476" s="5" t="s">
        <v>1474</v>
      </c>
      <c r="C1476" s="5" t="s">
        <v>5583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t="s">
        <v>8287</v>
      </c>
      <c r="O1476" t="s">
        <v>8326</v>
      </c>
      <c r="P1476" t="s">
        <v>8346</v>
      </c>
      <c r="Q1476" s="8">
        <f t="shared" si="92"/>
        <v>1.1226666666666667</v>
      </c>
      <c r="R1476" s="20">
        <f t="shared" si="93"/>
        <v>44.315789473684212</v>
      </c>
      <c r="S1476" s="15">
        <f t="shared" si="94"/>
        <v>41500.727916666663</v>
      </c>
      <c r="T1476" s="15">
        <f t="shared" si="95"/>
        <v>41530.727916666663</v>
      </c>
    </row>
    <row r="1477" spans="1:20" ht="75" x14ac:dyDescent="0.3">
      <c r="A1477" s="4">
        <v>1475</v>
      </c>
      <c r="B1477" s="5" t="s">
        <v>1475</v>
      </c>
      <c r="C1477" s="5" t="s">
        <v>5584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t="s">
        <v>8287</v>
      </c>
      <c r="O1477" t="s">
        <v>8326</v>
      </c>
      <c r="P1477" t="s">
        <v>8346</v>
      </c>
      <c r="Q1477" s="8">
        <f t="shared" si="92"/>
        <v>1.8866966666666667</v>
      </c>
      <c r="R1477" s="20">
        <f t="shared" si="93"/>
        <v>64.173356009070289</v>
      </c>
      <c r="S1477" s="15">
        <f t="shared" si="94"/>
        <v>41960.722951388889</v>
      </c>
      <c r="T1477" s="15">
        <f t="shared" si="95"/>
        <v>41993.207638888889</v>
      </c>
    </row>
    <row r="1478" spans="1:20" ht="56.25" x14ac:dyDescent="0.3">
      <c r="A1478" s="4">
        <v>1476</v>
      </c>
      <c r="B1478" s="5" t="s">
        <v>1476</v>
      </c>
      <c r="C1478" s="5" t="s">
        <v>5585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t="s">
        <v>8287</v>
      </c>
      <c r="O1478" t="s">
        <v>8326</v>
      </c>
      <c r="P1478" t="s">
        <v>8346</v>
      </c>
      <c r="Q1478" s="8">
        <f t="shared" si="92"/>
        <v>6.6155466666666669</v>
      </c>
      <c r="R1478" s="20">
        <f t="shared" si="93"/>
        <v>43.333275109170302</v>
      </c>
      <c r="S1478" s="15">
        <f t="shared" si="94"/>
        <v>40766.041921296295</v>
      </c>
      <c r="T1478" s="15">
        <f t="shared" si="95"/>
        <v>40796.041921296295</v>
      </c>
    </row>
    <row r="1479" spans="1:20" ht="75" x14ac:dyDescent="0.3">
      <c r="A1479" s="4">
        <v>1477</v>
      </c>
      <c r="B1479" s="5" t="s">
        <v>1477</v>
      </c>
      <c r="C1479" s="5" t="s">
        <v>5586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t="s">
        <v>8287</v>
      </c>
      <c r="O1479" t="s">
        <v>8326</v>
      </c>
      <c r="P1479" t="s">
        <v>8346</v>
      </c>
      <c r="Q1479" s="8">
        <f t="shared" si="92"/>
        <v>1.1131</v>
      </c>
      <c r="R1479" s="20">
        <f t="shared" si="93"/>
        <v>90.495934959349597</v>
      </c>
      <c r="S1479" s="15">
        <f t="shared" si="94"/>
        <v>40840.615787037037</v>
      </c>
      <c r="T1479" s="15">
        <f t="shared" si="95"/>
        <v>40900.125</v>
      </c>
    </row>
    <row r="1480" spans="1:20" ht="93.75" x14ac:dyDescent="0.3">
      <c r="A1480" s="4">
        <v>1478</v>
      </c>
      <c r="B1480" s="5" t="s">
        <v>1478</v>
      </c>
      <c r="C1480" s="5" t="s">
        <v>5587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t="s">
        <v>8287</v>
      </c>
      <c r="O1480" t="s">
        <v>8326</v>
      </c>
      <c r="P1480" t="s">
        <v>8346</v>
      </c>
      <c r="Q1480" s="8">
        <f t="shared" si="92"/>
        <v>11.8161422</v>
      </c>
      <c r="R1480" s="20">
        <f t="shared" si="93"/>
        <v>29.187190495010373</v>
      </c>
      <c r="S1480" s="15">
        <f t="shared" si="94"/>
        <v>41394.871678240743</v>
      </c>
      <c r="T1480" s="15">
        <f t="shared" si="95"/>
        <v>41408.871678240743</v>
      </c>
    </row>
    <row r="1481" spans="1:20" ht="93.75" x14ac:dyDescent="0.3">
      <c r="A1481" s="4">
        <v>1479</v>
      </c>
      <c r="B1481" s="5" t="s">
        <v>1479</v>
      </c>
      <c r="C1481" s="5" t="s">
        <v>5588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t="s">
        <v>8287</v>
      </c>
      <c r="O1481" t="s">
        <v>8326</v>
      </c>
      <c r="P1481" t="s">
        <v>8346</v>
      </c>
      <c r="Q1481" s="8">
        <f t="shared" si="92"/>
        <v>1.37375</v>
      </c>
      <c r="R1481" s="20">
        <f t="shared" si="93"/>
        <v>30.95774647887324</v>
      </c>
      <c r="S1481" s="15">
        <f t="shared" si="94"/>
        <v>41754.745243055557</v>
      </c>
      <c r="T1481" s="15">
        <f t="shared" si="95"/>
        <v>41769.165972222225</v>
      </c>
    </row>
    <row r="1482" spans="1:20" ht="93.75" x14ac:dyDescent="0.3">
      <c r="A1482" s="4">
        <v>1480</v>
      </c>
      <c r="B1482" s="5" t="s">
        <v>1480</v>
      </c>
      <c r="C1482" s="5" t="s">
        <v>5589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t="s">
        <v>8287</v>
      </c>
      <c r="O1482" t="s">
        <v>8326</v>
      </c>
      <c r="P1482" t="s">
        <v>8346</v>
      </c>
      <c r="Q1482" s="8">
        <f t="shared" si="92"/>
        <v>1.170404</v>
      </c>
      <c r="R1482" s="20">
        <f t="shared" si="93"/>
        <v>92.157795275590544</v>
      </c>
      <c r="S1482" s="15">
        <f t="shared" si="94"/>
        <v>41464.934016203704</v>
      </c>
      <c r="T1482" s="15">
        <f t="shared" si="95"/>
        <v>41481.708333333336</v>
      </c>
    </row>
    <row r="1483" spans="1:20" ht="75" x14ac:dyDescent="0.3">
      <c r="A1483" s="4">
        <v>1481</v>
      </c>
      <c r="B1483" s="5" t="s">
        <v>1481</v>
      </c>
      <c r="C1483" s="5" t="s">
        <v>5590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t="s">
        <v>8274</v>
      </c>
      <c r="O1483" t="s">
        <v>8326</v>
      </c>
      <c r="P1483" t="s">
        <v>8328</v>
      </c>
      <c r="Q1483" s="8">
        <f t="shared" si="92"/>
        <v>2.1000000000000001E-2</v>
      </c>
      <c r="R1483" s="20">
        <f t="shared" si="93"/>
        <v>17.5</v>
      </c>
      <c r="S1483" s="15">
        <f t="shared" si="94"/>
        <v>41550.922974537039</v>
      </c>
      <c r="T1483" s="15">
        <f t="shared" si="95"/>
        <v>41580.922974537039</v>
      </c>
    </row>
    <row r="1484" spans="1:20" ht="93.75" x14ac:dyDescent="0.3">
      <c r="A1484" s="4">
        <v>1482</v>
      </c>
      <c r="B1484" s="5" t="s">
        <v>1482</v>
      </c>
      <c r="C1484" s="5" t="s">
        <v>5591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t="s">
        <v>8274</v>
      </c>
      <c r="O1484" t="s">
        <v>8326</v>
      </c>
      <c r="P1484" t="s">
        <v>8328</v>
      </c>
      <c r="Q1484" s="8">
        <f t="shared" si="92"/>
        <v>1E-3</v>
      </c>
      <c r="R1484" s="20">
        <f t="shared" si="93"/>
        <v>5</v>
      </c>
      <c r="S1484" s="15">
        <f t="shared" si="94"/>
        <v>41136.85805555556</v>
      </c>
      <c r="T1484" s="15">
        <f t="shared" si="95"/>
        <v>41159.32708333333</v>
      </c>
    </row>
    <row r="1485" spans="1:20" ht="93.75" x14ac:dyDescent="0.3">
      <c r="A1485" s="4">
        <v>1483</v>
      </c>
      <c r="B1485" s="5" t="s">
        <v>1483</v>
      </c>
      <c r="C1485" s="5" t="s">
        <v>5592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t="s">
        <v>8274</v>
      </c>
      <c r="O1485" t="s">
        <v>8326</v>
      </c>
      <c r="P1485" t="s">
        <v>8328</v>
      </c>
      <c r="Q1485" s="8">
        <f t="shared" si="92"/>
        <v>7.1428571428571426E-3</v>
      </c>
      <c r="R1485" s="20">
        <f t="shared" si="93"/>
        <v>25</v>
      </c>
      <c r="S1485" s="15">
        <f t="shared" si="94"/>
        <v>42548.192997685182</v>
      </c>
      <c r="T1485" s="15">
        <f t="shared" si="95"/>
        <v>42573.192997685182</v>
      </c>
    </row>
    <row r="1486" spans="1:20" ht="37.5" x14ac:dyDescent="0.3">
      <c r="A1486" s="4">
        <v>1484</v>
      </c>
      <c r="B1486" s="5" t="s">
        <v>1484</v>
      </c>
      <c r="C1486" s="5" t="s">
        <v>5593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t="s">
        <v>8274</v>
      </c>
      <c r="O1486" t="s">
        <v>8326</v>
      </c>
      <c r="P1486" t="s">
        <v>8328</v>
      </c>
      <c r="Q1486" s="8">
        <f t="shared" si="92"/>
        <v>0</v>
      </c>
      <c r="R1486" s="20" t="e">
        <f t="shared" si="93"/>
        <v>#DIV/0!</v>
      </c>
      <c r="S1486" s="15">
        <f t="shared" si="94"/>
        <v>41053.200960648144</v>
      </c>
      <c r="T1486" s="15">
        <f t="shared" si="95"/>
        <v>41111.618750000001</v>
      </c>
    </row>
    <row r="1487" spans="1:20" ht="75" x14ac:dyDescent="0.3">
      <c r="A1487" s="4">
        <v>1485</v>
      </c>
      <c r="B1487" s="5" t="s">
        <v>1485</v>
      </c>
      <c r="C1487" s="5" t="s">
        <v>5594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t="s">
        <v>8274</v>
      </c>
      <c r="O1487" t="s">
        <v>8326</v>
      </c>
      <c r="P1487" t="s">
        <v>8328</v>
      </c>
      <c r="Q1487" s="8">
        <f t="shared" si="92"/>
        <v>2.2388059701492536E-2</v>
      </c>
      <c r="R1487" s="20">
        <f t="shared" si="93"/>
        <v>50</v>
      </c>
      <c r="S1487" s="15">
        <f t="shared" si="94"/>
        <v>42130.795983796299</v>
      </c>
      <c r="T1487" s="15">
        <f t="shared" si="95"/>
        <v>42175.795983796299</v>
      </c>
    </row>
    <row r="1488" spans="1:20" ht="93.75" x14ac:dyDescent="0.3">
      <c r="A1488" s="4">
        <v>1486</v>
      </c>
      <c r="B1488" s="5" t="s">
        <v>1486</v>
      </c>
      <c r="C1488" s="5" t="s">
        <v>5595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t="s">
        <v>8274</v>
      </c>
      <c r="O1488" t="s">
        <v>8326</v>
      </c>
      <c r="P1488" t="s">
        <v>8328</v>
      </c>
      <c r="Q1488" s="8">
        <f t="shared" si="92"/>
        <v>2.3999999999999998E-3</v>
      </c>
      <c r="R1488" s="20">
        <f t="shared" si="93"/>
        <v>16</v>
      </c>
      <c r="S1488" s="15">
        <f t="shared" si="94"/>
        <v>42032.168530092589</v>
      </c>
      <c r="T1488" s="15">
        <f t="shared" si="95"/>
        <v>42062.168530092589</v>
      </c>
    </row>
    <row r="1489" spans="1:20" ht="75" x14ac:dyDescent="0.3">
      <c r="A1489" s="4">
        <v>1487</v>
      </c>
      <c r="B1489" s="5" t="s">
        <v>1487</v>
      </c>
      <c r="C1489" s="5" t="s">
        <v>5596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t="s">
        <v>8274</v>
      </c>
      <c r="O1489" t="s">
        <v>8326</v>
      </c>
      <c r="P1489" t="s">
        <v>8328</v>
      </c>
      <c r="Q1489" s="8">
        <f t="shared" si="92"/>
        <v>0</v>
      </c>
      <c r="R1489" s="20" t="e">
        <f t="shared" si="93"/>
        <v>#DIV/0!</v>
      </c>
      <c r="S1489" s="15">
        <f t="shared" si="94"/>
        <v>42554.917488425926</v>
      </c>
      <c r="T1489" s="15">
        <f t="shared" si="95"/>
        <v>42584.917488425926</v>
      </c>
    </row>
    <row r="1490" spans="1:20" ht="75" x14ac:dyDescent="0.3">
      <c r="A1490" s="4">
        <v>1488</v>
      </c>
      <c r="B1490" s="5" t="s">
        <v>1488</v>
      </c>
      <c r="C1490" s="5" t="s">
        <v>5597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t="s">
        <v>8274</v>
      </c>
      <c r="O1490" t="s">
        <v>8326</v>
      </c>
      <c r="P1490" t="s">
        <v>8328</v>
      </c>
      <c r="Q1490" s="8">
        <f t="shared" si="92"/>
        <v>2.4E-2</v>
      </c>
      <c r="R1490" s="20">
        <f t="shared" si="93"/>
        <v>60</v>
      </c>
      <c r="S1490" s="15">
        <f t="shared" si="94"/>
        <v>41614.563194444447</v>
      </c>
      <c r="T1490" s="15">
        <f t="shared" si="95"/>
        <v>41644.563194444447</v>
      </c>
    </row>
    <row r="1491" spans="1:20" ht="75" x14ac:dyDescent="0.3">
      <c r="A1491" s="4">
        <v>1489</v>
      </c>
      <c r="B1491" s="5" t="s">
        <v>1489</v>
      </c>
      <c r="C1491" s="5" t="s">
        <v>5598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t="s">
        <v>8274</v>
      </c>
      <c r="O1491" t="s">
        <v>8326</v>
      </c>
      <c r="P1491" t="s">
        <v>8328</v>
      </c>
      <c r="Q1491" s="8">
        <f t="shared" si="92"/>
        <v>0</v>
      </c>
      <c r="R1491" s="20" t="e">
        <f t="shared" si="93"/>
        <v>#DIV/0!</v>
      </c>
      <c r="S1491" s="15">
        <f t="shared" si="94"/>
        <v>41198.611712962964</v>
      </c>
      <c r="T1491" s="15">
        <f t="shared" si="95"/>
        <v>41228.653379629628</v>
      </c>
    </row>
    <row r="1492" spans="1:20" ht="75" x14ac:dyDescent="0.3">
      <c r="A1492" s="4">
        <v>1490</v>
      </c>
      <c r="B1492" s="5" t="s">
        <v>1490</v>
      </c>
      <c r="C1492" s="5" t="s">
        <v>5599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t="s">
        <v>8274</v>
      </c>
      <c r="O1492" t="s">
        <v>8326</v>
      </c>
      <c r="P1492" t="s">
        <v>8328</v>
      </c>
      <c r="Q1492" s="8">
        <f t="shared" si="92"/>
        <v>0.30862068965517242</v>
      </c>
      <c r="R1492" s="20">
        <f t="shared" si="93"/>
        <v>47.10526315789474</v>
      </c>
      <c r="S1492" s="15">
        <f t="shared" si="94"/>
        <v>41520.561041666668</v>
      </c>
      <c r="T1492" s="15">
        <f t="shared" si="95"/>
        <v>41549.561041666668</v>
      </c>
    </row>
    <row r="1493" spans="1:20" ht="56.25" x14ac:dyDescent="0.3">
      <c r="A1493" s="4">
        <v>1491</v>
      </c>
      <c r="B1493" s="5" t="s">
        <v>1491</v>
      </c>
      <c r="C1493" s="5" t="s">
        <v>5600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t="s">
        <v>8274</v>
      </c>
      <c r="O1493" t="s">
        <v>8326</v>
      </c>
      <c r="P1493" t="s">
        <v>8328</v>
      </c>
      <c r="Q1493" s="8">
        <f t="shared" si="92"/>
        <v>8.3333333333333329E-2</v>
      </c>
      <c r="R1493" s="20">
        <f t="shared" si="93"/>
        <v>100</v>
      </c>
      <c r="S1493" s="15">
        <f t="shared" si="94"/>
        <v>41991.713460648149</v>
      </c>
      <c r="T1493" s="15">
        <f t="shared" si="95"/>
        <v>42050.651388888888</v>
      </c>
    </row>
    <row r="1494" spans="1:20" ht="93.75" x14ac:dyDescent="0.3">
      <c r="A1494" s="4">
        <v>1492</v>
      </c>
      <c r="B1494" s="5" t="s">
        <v>1492</v>
      </c>
      <c r="C1494" s="5" t="s">
        <v>5601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t="s">
        <v>8274</v>
      </c>
      <c r="O1494" t="s">
        <v>8326</v>
      </c>
      <c r="P1494" t="s">
        <v>8328</v>
      </c>
      <c r="Q1494" s="8">
        <f t="shared" si="92"/>
        <v>7.4999999999999997E-3</v>
      </c>
      <c r="R1494" s="20">
        <f t="shared" si="93"/>
        <v>15</v>
      </c>
      <c r="S1494" s="15">
        <f t="shared" si="94"/>
        <v>40682.884791666671</v>
      </c>
      <c r="T1494" s="15">
        <f t="shared" si="95"/>
        <v>40712.884791666671</v>
      </c>
    </row>
    <row r="1495" spans="1:20" ht="75" x14ac:dyDescent="0.3">
      <c r="A1495" s="4">
        <v>1493</v>
      </c>
      <c r="B1495" s="5" t="s">
        <v>1493</v>
      </c>
      <c r="C1495" s="5" t="s">
        <v>5602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t="s">
        <v>8274</v>
      </c>
      <c r="O1495" t="s">
        <v>8326</v>
      </c>
      <c r="P1495" t="s">
        <v>8328</v>
      </c>
      <c r="Q1495" s="8">
        <f t="shared" si="92"/>
        <v>0</v>
      </c>
      <c r="R1495" s="20" t="e">
        <f t="shared" si="93"/>
        <v>#DIV/0!</v>
      </c>
      <c r="S1495" s="15">
        <f t="shared" si="94"/>
        <v>41411.866608796299</v>
      </c>
      <c r="T1495" s="15">
        <f t="shared" si="95"/>
        <v>41441.866608796299</v>
      </c>
    </row>
    <row r="1496" spans="1:20" ht="93.75" x14ac:dyDescent="0.3">
      <c r="A1496" s="4">
        <v>1494</v>
      </c>
      <c r="B1496" s="5" t="s">
        <v>1494</v>
      </c>
      <c r="C1496" s="5" t="s">
        <v>5603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t="s">
        <v>8274</v>
      </c>
      <c r="O1496" t="s">
        <v>8326</v>
      </c>
      <c r="P1496" t="s">
        <v>8328</v>
      </c>
      <c r="Q1496" s="8">
        <f t="shared" si="92"/>
        <v>8.8999999999999996E-2</v>
      </c>
      <c r="R1496" s="20">
        <f t="shared" si="93"/>
        <v>40.454545454545453</v>
      </c>
      <c r="S1496" s="15">
        <f t="shared" si="94"/>
        <v>42067.722372685181</v>
      </c>
      <c r="T1496" s="15">
        <f t="shared" si="95"/>
        <v>42097.651388888888</v>
      </c>
    </row>
    <row r="1497" spans="1:20" ht="56.25" x14ac:dyDescent="0.3">
      <c r="A1497" s="4">
        <v>1495</v>
      </c>
      <c r="B1497" s="5" t="s">
        <v>1495</v>
      </c>
      <c r="C1497" s="5" t="s">
        <v>5604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t="s">
        <v>8274</v>
      </c>
      <c r="O1497" t="s">
        <v>8326</v>
      </c>
      <c r="P1497" t="s">
        <v>8328</v>
      </c>
      <c r="Q1497" s="8">
        <f t="shared" si="92"/>
        <v>0</v>
      </c>
      <c r="R1497" s="20" t="e">
        <f t="shared" si="93"/>
        <v>#DIV/0!</v>
      </c>
      <c r="S1497" s="15">
        <f t="shared" si="94"/>
        <v>40752.789710648147</v>
      </c>
      <c r="T1497" s="15">
        <f t="shared" si="95"/>
        <v>40782.789710648147</v>
      </c>
    </row>
    <row r="1498" spans="1:20" ht="75" x14ac:dyDescent="0.3">
      <c r="A1498" s="4">
        <v>1496</v>
      </c>
      <c r="B1498" s="5" t="s">
        <v>1496</v>
      </c>
      <c r="C1498" s="5" t="s">
        <v>5605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t="s">
        <v>8274</v>
      </c>
      <c r="O1498" t="s">
        <v>8326</v>
      </c>
      <c r="P1498" t="s">
        <v>8328</v>
      </c>
      <c r="Q1498" s="8">
        <f t="shared" si="92"/>
        <v>0</v>
      </c>
      <c r="R1498" s="20" t="e">
        <f t="shared" si="93"/>
        <v>#DIV/0!</v>
      </c>
      <c r="S1498" s="15">
        <f t="shared" si="94"/>
        <v>41838.475219907406</v>
      </c>
      <c r="T1498" s="15">
        <f t="shared" si="95"/>
        <v>41898.475219907406</v>
      </c>
    </row>
    <row r="1499" spans="1:20" ht="75" x14ac:dyDescent="0.3">
      <c r="A1499" s="4">
        <v>1497</v>
      </c>
      <c r="B1499" s="5" t="s">
        <v>1497</v>
      </c>
      <c r="C1499" s="5" t="s">
        <v>5606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t="s">
        <v>8274</v>
      </c>
      <c r="O1499" t="s">
        <v>8326</v>
      </c>
      <c r="P1499" t="s">
        <v>8328</v>
      </c>
      <c r="Q1499" s="8">
        <f t="shared" si="92"/>
        <v>6.666666666666667E-5</v>
      </c>
      <c r="R1499" s="20">
        <f t="shared" si="93"/>
        <v>1</v>
      </c>
      <c r="S1499" s="15">
        <f t="shared" si="94"/>
        <v>41444.64261574074</v>
      </c>
      <c r="T1499" s="15">
        <f t="shared" si="95"/>
        <v>41486.821527777778</v>
      </c>
    </row>
    <row r="1500" spans="1:20" ht="75" x14ac:dyDescent="0.3">
      <c r="A1500" s="4">
        <v>1498</v>
      </c>
      <c r="B1500" s="5" t="s">
        <v>1498</v>
      </c>
      <c r="C1500" s="5" t="s">
        <v>5607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t="s">
        <v>8274</v>
      </c>
      <c r="O1500" t="s">
        <v>8326</v>
      </c>
      <c r="P1500" t="s">
        <v>8328</v>
      </c>
      <c r="Q1500" s="8">
        <f t="shared" si="92"/>
        <v>1.9E-2</v>
      </c>
      <c r="R1500" s="20">
        <f t="shared" si="93"/>
        <v>19</v>
      </c>
      <c r="S1500" s="15">
        <f t="shared" si="94"/>
        <v>41840.983541666668</v>
      </c>
      <c r="T1500" s="15">
        <f t="shared" si="95"/>
        <v>41885.983541666668</v>
      </c>
    </row>
    <row r="1501" spans="1:20" ht="93.75" x14ac:dyDescent="0.3">
      <c r="A1501" s="4">
        <v>1499</v>
      </c>
      <c r="B1501" s="5" t="s">
        <v>1499</v>
      </c>
      <c r="C1501" s="5" t="s">
        <v>5608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t="s">
        <v>8274</v>
      </c>
      <c r="O1501" t="s">
        <v>8326</v>
      </c>
      <c r="P1501" t="s">
        <v>8328</v>
      </c>
      <c r="Q1501" s="8">
        <f t="shared" si="92"/>
        <v>2.5000000000000001E-3</v>
      </c>
      <c r="R1501" s="20">
        <f t="shared" si="93"/>
        <v>5</v>
      </c>
      <c r="S1501" s="15">
        <f t="shared" si="94"/>
        <v>42527.007326388892</v>
      </c>
      <c r="T1501" s="15">
        <f t="shared" si="95"/>
        <v>42587.007326388892</v>
      </c>
    </row>
    <row r="1502" spans="1:20" ht="93.75" x14ac:dyDescent="0.3">
      <c r="A1502" s="4">
        <v>1500</v>
      </c>
      <c r="B1502" s="5" t="s">
        <v>1500</v>
      </c>
      <c r="C1502" s="5" t="s">
        <v>5609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t="s">
        <v>8274</v>
      </c>
      <c r="O1502" t="s">
        <v>8326</v>
      </c>
      <c r="P1502" t="s">
        <v>8328</v>
      </c>
      <c r="Q1502" s="8">
        <f t="shared" si="92"/>
        <v>0.25035714285714283</v>
      </c>
      <c r="R1502" s="20">
        <f t="shared" si="93"/>
        <v>46.733333333333334</v>
      </c>
      <c r="S1502" s="15">
        <f t="shared" si="94"/>
        <v>41365.904594907406</v>
      </c>
      <c r="T1502" s="15">
        <f t="shared" si="95"/>
        <v>41395.904594907406</v>
      </c>
    </row>
    <row r="1503" spans="1:20" ht="56.25" x14ac:dyDescent="0.3">
      <c r="A1503" s="4">
        <v>1501</v>
      </c>
      <c r="B1503" s="5" t="s">
        <v>1501</v>
      </c>
      <c r="C1503" s="5" t="s">
        <v>5610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t="s">
        <v>8284</v>
      </c>
      <c r="O1503" t="s">
        <v>8342</v>
      </c>
      <c r="P1503" t="s">
        <v>8343</v>
      </c>
      <c r="Q1503" s="8">
        <f t="shared" si="92"/>
        <v>1.6633076923076924</v>
      </c>
      <c r="R1503" s="20">
        <f t="shared" si="93"/>
        <v>97.731073446327684</v>
      </c>
      <c r="S1503" s="15">
        <f t="shared" si="94"/>
        <v>42163.583599537036</v>
      </c>
      <c r="T1503" s="15">
        <f t="shared" si="95"/>
        <v>42193.583599537036</v>
      </c>
    </row>
    <row r="1504" spans="1:20" ht="93.75" x14ac:dyDescent="0.3">
      <c r="A1504" s="4">
        <v>1502</v>
      </c>
      <c r="B1504" s="5" t="s">
        <v>1502</v>
      </c>
      <c r="C1504" s="5" t="s">
        <v>5611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t="s">
        <v>8284</v>
      </c>
      <c r="O1504" t="s">
        <v>8342</v>
      </c>
      <c r="P1504" t="s">
        <v>8343</v>
      </c>
      <c r="Q1504" s="8">
        <f t="shared" si="92"/>
        <v>1.0144545454545455</v>
      </c>
      <c r="R1504" s="20">
        <f t="shared" si="93"/>
        <v>67.835866261398181</v>
      </c>
      <c r="S1504" s="15">
        <f t="shared" si="94"/>
        <v>42426.542592592596</v>
      </c>
      <c r="T1504" s="15">
        <f t="shared" si="95"/>
        <v>42454.916666666672</v>
      </c>
    </row>
    <row r="1505" spans="1:20" ht="93.75" x14ac:dyDescent="0.3">
      <c r="A1505" s="4">
        <v>1503</v>
      </c>
      <c r="B1505" s="5" t="s">
        <v>1503</v>
      </c>
      <c r="C1505" s="5" t="s">
        <v>5612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t="s">
        <v>8284</v>
      </c>
      <c r="O1505" t="s">
        <v>8342</v>
      </c>
      <c r="P1505" t="s">
        <v>8343</v>
      </c>
      <c r="Q1505" s="8">
        <f t="shared" si="92"/>
        <v>1.0789146666666667</v>
      </c>
      <c r="R1505" s="20">
        <f t="shared" si="93"/>
        <v>56.98492957746479</v>
      </c>
      <c r="S1505" s="15">
        <f t="shared" si="94"/>
        <v>42606.347233796296</v>
      </c>
      <c r="T1505" s="15">
        <f t="shared" si="95"/>
        <v>42666.347233796296</v>
      </c>
    </row>
    <row r="1506" spans="1:20" ht="56.25" x14ac:dyDescent="0.3">
      <c r="A1506" s="4">
        <v>1504</v>
      </c>
      <c r="B1506" s="5" t="s">
        <v>1504</v>
      </c>
      <c r="C1506" s="5" t="s">
        <v>5613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t="s">
        <v>8284</v>
      </c>
      <c r="O1506" t="s">
        <v>8342</v>
      </c>
      <c r="P1506" t="s">
        <v>8343</v>
      </c>
      <c r="Q1506" s="8">
        <f t="shared" si="92"/>
        <v>2.7793846153846156</v>
      </c>
      <c r="R1506" s="20">
        <f t="shared" si="93"/>
        <v>67.159851301115239</v>
      </c>
      <c r="S1506" s="15">
        <f t="shared" si="94"/>
        <v>41772.657685185186</v>
      </c>
      <c r="T1506" s="15">
        <f t="shared" si="95"/>
        <v>41800.356249999997</v>
      </c>
    </row>
    <row r="1507" spans="1:20" ht="93.75" x14ac:dyDescent="0.3">
      <c r="A1507" s="4">
        <v>1505</v>
      </c>
      <c r="B1507" s="5" t="s">
        <v>1505</v>
      </c>
      <c r="C1507" s="5" t="s">
        <v>5614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t="s">
        <v>8284</v>
      </c>
      <c r="O1507" t="s">
        <v>8342</v>
      </c>
      <c r="P1507" t="s">
        <v>8343</v>
      </c>
      <c r="Q1507" s="8">
        <f t="shared" si="92"/>
        <v>1.0358125</v>
      </c>
      <c r="R1507" s="20">
        <f t="shared" si="93"/>
        <v>48.037681159420288</v>
      </c>
      <c r="S1507" s="15">
        <f t="shared" si="94"/>
        <v>42414.44332175926</v>
      </c>
      <c r="T1507" s="15">
        <f t="shared" si="95"/>
        <v>42451.834027777775</v>
      </c>
    </row>
    <row r="1508" spans="1:20" ht="75" x14ac:dyDescent="0.3">
      <c r="A1508" s="4">
        <v>1506</v>
      </c>
      <c r="B1508" s="5" t="s">
        <v>1506</v>
      </c>
      <c r="C1508" s="5" t="s">
        <v>5615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t="s">
        <v>8284</v>
      </c>
      <c r="O1508" t="s">
        <v>8342</v>
      </c>
      <c r="P1508" t="s">
        <v>8343</v>
      </c>
      <c r="Q1508" s="8">
        <f t="shared" si="92"/>
        <v>1.1140000000000001</v>
      </c>
      <c r="R1508" s="20">
        <f t="shared" si="93"/>
        <v>38.860465116279073</v>
      </c>
      <c r="S1508" s="15">
        <f t="shared" si="94"/>
        <v>41814.785925925928</v>
      </c>
      <c r="T1508" s="15">
        <f t="shared" si="95"/>
        <v>41844.785925925928</v>
      </c>
    </row>
    <row r="1509" spans="1:20" ht="93.75" x14ac:dyDescent="0.3">
      <c r="A1509" s="4">
        <v>1507</v>
      </c>
      <c r="B1509" s="5" t="s">
        <v>1507</v>
      </c>
      <c r="C1509" s="5" t="s">
        <v>5616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t="s">
        <v>8284</v>
      </c>
      <c r="O1509" t="s">
        <v>8342</v>
      </c>
      <c r="P1509" t="s">
        <v>8343</v>
      </c>
      <c r="Q1509" s="8">
        <f t="shared" si="92"/>
        <v>2.15</v>
      </c>
      <c r="R1509" s="20">
        <f t="shared" si="93"/>
        <v>78.181818181818187</v>
      </c>
      <c r="S1509" s="15">
        <f t="shared" si="94"/>
        <v>40254.450335648151</v>
      </c>
      <c r="T1509" s="15">
        <f t="shared" si="95"/>
        <v>40313.340277777781</v>
      </c>
    </row>
    <row r="1510" spans="1:20" ht="75" x14ac:dyDescent="0.3">
      <c r="A1510" s="4">
        <v>1508</v>
      </c>
      <c r="B1510" s="5" t="s">
        <v>1508</v>
      </c>
      <c r="C1510" s="5" t="s">
        <v>5617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t="s">
        <v>8284</v>
      </c>
      <c r="O1510" t="s">
        <v>8342</v>
      </c>
      <c r="P1510" t="s">
        <v>8343</v>
      </c>
      <c r="Q1510" s="8">
        <f t="shared" si="92"/>
        <v>1.1076216216216217</v>
      </c>
      <c r="R1510" s="20">
        <f t="shared" si="93"/>
        <v>97.113744075829388</v>
      </c>
      <c r="S1510" s="15">
        <f t="shared" si="94"/>
        <v>41786.614363425928</v>
      </c>
      <c r="T1510" s="15">
        <f t="shared" si="95"/>
        <v>41817.614363425928</v>
      </c>
    </row>
    <row r="1511" spans="1:20" ht="93.75" x14ac:dyDescent="0.3">
      <c r="A1511" s="4">
        <v>1509</v>
      </c>
      <c r="B1511" s="5" t="s">
        <v>1509</v>
      </c>
      <c r="C1511" s="5" t="s">
        <v>5618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t="s">
        <v>8284</v>
      </c>
      <c r="O1511" t="s">
        <v>8342</v>
      </c>
      <c r="P1511" t="s">
        <v>8343</v>
      </c>
      <c r="Q1511" s="8">
        <f t="shared" si="92"/>
        <v>1.2364125714285714</v>
      </c>
      <c r="R1511" s="20">
        <f t="shared" si="93"/>
        <v>110.39397959183674</v>
      </c>
      <c r="S1511" s="15">
        <f t="shared" si="94"/>
        <v>42751.533391203702</v>
      </c>
      <c r="T1511" s="15">
        <f t="shared" si="95"/>
        <v>42780.957638888889</v>
      </c>
    </row>
    <row r="1512" spans="1:20" ht="93.75" x14ac:dyDescent="0.3">
      <c r="A1512" s="4">
        <v>1510</v>
      </c>
      <c r="B1512" s="5" t="s">
        <v>1510</v>
      </c>
      <c r="C1512" s="5" t="s">
        <v>5619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t="s">
        <v>8284</v>
      </c>
      <c r="O1512" t="s">
        <v>8342</v>
      </c>
      <c r="P1512" t="s">
        <v>8343</v>
      </c>
      <c r="Q1512" s="8">
        <f t="shared" si="92"/>
        <v>1.0103500000000001</v>
      </c>
      <c r="R1512" s="20">
        <f t="shared" si="93"/>
        <v>39.91506172839506</v>
      </c>
      <c r="S1512" s="15">
        <f t="shared" si="94"/>
        <v>41809.385162037033</v>
      </c>
      <c r="T1512" s="15">
        <f t="shared" si="95"/>
        <v>41839.385162037033</v>
      </c>
    </row>
    <row r="1513" spans="1:20" ht="93.75" x14ac:dyDescent="0.3">
      <c r="A1513" s="4">
        <v>1511</v>
      </c>
      <c r="B1513" s="5" t="s">
        <v>1511</v>
      </c>
      <c r="C1513" s="5" t="s">
        <v>5620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t="s">
        <v>8284</v>
      </c>
      <c r="O1513" t="s">
        <v>8342</v>
      </c>
      <c r="P1513" t="s">
        <v>8343</v>
      </c>
      <c r="Q1513" s="8">
        <f t="shared" si="92"/>
        <v>1.1179285714285714</v>
      </c>
      <c r="R1513" s="20">
        <f t="shared" si="93"/>
        <v>75.975728155339809</v>
      </c>
      <c r="S1513" s="15">
        <f t="shared" si="94"/>
        <v>42296.583379629628</v>
      </c>
      <c r="T1513" s="15">
        <f t="shared" si="95"/>
        <v>42326.625046296293</v>
      </c>
    </row>
    <row r="1514" spans="1:20" ht="93.75" x14ac:dyDescent="0.3">
      <c r="A1514" s="4">
        <v>1512</v>
      </c>
      <c r="B1514" s="5" t="s">
        <v>1512</v>
      </c>
      <c r="C1514" s="5" t="s">
        <v>5621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t="s">
        <v>8284</v>
      </c>
      <c r="O1514" t="s">
        <v>8342</v>
      </c>
      <c r="P1514" t="s">
        <v>8343</v>
      </c>
      <c r="Q1514" s="8">
        <f t="shared" si="92"/>
        <v>5.5877142857142861</v>
      </c>
      <c r="R1514" s="20">
        <f t="shared" si="93"/>
        <v>58.379104477611939</v>
      </c>
      <c r="S1514" s="15">
        <f t="shared" si="94"/>
        <v>42741.684479166666</v>
      </c>
      <c r="T1514" s="15">
        <f t="shared" si="95"/>
        <v>42771.684479166666</v>
      </c>
    </row>
    <row r="1515" spans="1:20" ht="75" x14ac:dyDescent="0.3">
      <c r="A1515" s="4">
        <v>1513</v>
      </c>
      <c r="B1515" s="5" t="s">
        <v>1513</v>
      </c>
      <c r="C1515" s="5" t="s">
        <v>5622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t="s">
        <v>8284</v>
      </c>
      <c r="O1515" t="s">
        <v>8342</v>
      </c>
      <c r="P1515" t="s">
        <v>8343</v>
      </c>
      <c r="Q1515" s="8">
        <f t="shared" si="92"/>
        <v>1.5001875</v>
      </c>
      <c r="R1515" s="20">
        <f t="shared" si="93"/>
        <v>55.82093023255814</v>
      </c>
      <c r="S1515" s="15">
        <f t="shared" si="94"/>
        <v>41806.637337962966</v>
      </c>
      <c r="T1515" s="15">
        <f t="shared" si="95"/>
        <v>41836.637337962966</v>
      </c>
    </row>
    <row r="1516" spans="1:20" ht="75" x14ac:dyDescent="0.3">
      <c r="A1516" s="4">
        <v>1514</v>
      </c>
      <c r="B1516" s="5" t="s">
        <v>1514</v>
      </c>
      <c r="C1516" s="5" t="s">
        <v>5623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t="s">
        <v>8284</v>
      </c>
      <c r="O1516" t="s">
        <v>8342</v>
      </c>
      <c r="P1516" t="s">
        <v>8343</v>
      </c>
      <c r="Q1516" s="8">
        <f t="shared" si="92"/>
        <v>1.0647599999999999</v>
      </c>
      <c r="R1516" s="20">
        <f t="shared" si="93"/>
        <v>151.24431818181819</v>
      </c>
      <c r="S1516" s="15">
        <f t="shared" si="94"/>
        <v>42234.597685185188</v>
      </c>
      <c r="T1516" s="15">
        <f t="shared" si="95"/>
        <v>42274.597685185188</v>
      </c>
    </row>
    <row r="1517" spans="1:20" ht="93.75" x14ac:dyDescent="0.3">
      <c r="A1517" s="4">
        <v>1515</v>
      </c>
      <c r="B1517" s="5" t="s">
        <v>1515</v>
      </c>
      <c r="C1517" s="5" t="s">
        <v>5624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t="s">
        <v>8284</v>
      </c>
      <c r="O1517" t="s">
        <v>8342</v>
      </c>
      <c r="P1517" t="s">
        <v>8343</v>
      </c>
      <c r="Q1517" s="8">
        <f t="shared" si="92"/>
        <v>1.57189</v>
      </c>
      <c r="R1517" s="20">
        <f t="shared" si="93"/>
        <v>849.67027027027029</v>
      </c>
      <c r="S1517" s="15">
        <f t="shared" si="94"/>
        <v>42415.253437499996</v>
      </c>
      <c r="T1517" s="15">
        <f t="shared" si="95"/>
        <v>42445.211770833332</v>
      </c>
    </row>
    <row r="1518" spans="1:20" ht="75" x14ac:dyDescent="0.3">
      <c r="A1518" s="4">
        <v>1516</v>
      </c>
      <c r="B1518" s="5" t="s">
        <v>1516</v>
      </c>
      <c r="C1518" s="5" t="s">
        <v>5625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t="s">
        <v>8284</v>
      </c>
      <c r="O1518" t="s">
        <v>8342</v>
      </c>
      <c r="P1518" t="s">
        <v>8343</v>
      </c>
      <c r="Q1518" s="8">
        <f t="shared" si="92"/>
        <v>1.0865882352941176</v>
      </c>
      <c r="R1518" s="20">
        <f t="shared" si="93"/>
        <v>159.24137931034483</v>
      </c>
      <c r="S1518" s="15">
        <f t="shared" si="94"/>
        <v>42619.466342592597</v>
      </c>
      <c r="T1518" s="15">
        <f t="shared" si="95"/>
        <v>42649.583333333328</v>
      </c>
    </row>
    <row r="1519" spans="1:20" ht="75" x14ac:dyDescent="0.3">
      <c r="A1519" s="4">
        <v>1517</v>
      </c>
      <c r="B1519" s="5" t="s">
        <v>1517</v>
      </c>
      <c r="C1519" s="5" t="s">
        <v>5626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t="s">
        <v>8284</v>
      </c>
      <c r="O1519" t="s">
        <v>8342</v>
      </c>
      <c r="P1519" t="s">
        <v>8343</v>
      </c>
      <c r="Q1519" s="8">
        <f t="shared" si="92"/>
        <v>1.6197999999999999</v>
      </c>
      <c r="R1519" s="20">
        <f t="shared" si="93"/>
        <v>39.507317073170732</v>
      </c>
      <c r="S1519" s="15">
        <f t="shared" si="94"/>
        <v>41948.56658564815</v>
      </c>
      <c r="T1519" s="15">
        <f t="shared" si="95"/>
        <v>41979.25</v>
      </c>
    </row>
    <row r="1520" spans="1:20" ht="56.25" x14ac:dyDescent="0.3">
      <c r="A1520" s="4">
        <v>1518</v>
      </c>
      <c r="B1520" s="5" t="s">
        <v>1518</v>
      </c>
      <c r="C1520" s="5" t="s">
        <v>5627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t="s">
        <v>8284</v>
      </c>
      <c r="O1520" t="s">
        <v>8342</v>
      </c>
      <c r="P1520" t="s">
        <v>8343</v>
      </c>
      <c r="Q1520" s="8">
        <f t="shared" si="92"/>
        <v>2.0536666666666665</v>
      </c>
      <c r="R1520" s="20">
        <f t="shared" si="93"/>
        <v>130.52966101694915</v>
      </c>
      <c r="S1520" s="15">
        <f t="shared" si="94"/>
        <v>41760.8200462963</v>
      </c>
      <c r="T1520" s="15">
        <f t="shared" si="95"/>
        <v>41790.8200462963</v>
      </c>
    </row>
    <row r="1521" spans="1:20" ht="75" x14ac:dyDescent="0.3">
      <c r="A1521" s="4">
        <v>1519</v>
      </c>
      <c r="B1521" s="5" t="s">
        <v>1519</v>
      </c>
      <c r="C1521" s="5" t="s">
        <v>5628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t="s">
        <v>8284</v>
      </c>
      <c r="O1521" t="s">
        <v>8342</v>
      </c>
      <c r="P1521" t="s">
        <v>8343</v>
      </c>
      <c r="Q1521" s="8">
        <f t="shared" si="92"/>
        <v>1.033638888888889</v>
      </c>
      <c r="R1521" s="20">
        <f t="shared" si="93"/>
        <v>64.156896551724131</v>
      </c>
      <c r="S1521" s="15">
        <f t="shared" si="94"/>
        <v>41782.741701388892</v>
      </c>
      <c r="T1521" s="15">
        <f t="shared" si="95"/>
        <v>41810.915972222225</v>
      </c>
    </row>
    <row r="1522" spans="1:20" ht="56.25" x14ac:dyDescent="0.3">
      <c r="A1522" s="4">
        <v>1520</v>
      </c>
      <c r="B1522" s="5" t="s">
        <v>1520</v>
      </c>
      <c r="C1522" s="5" t="s">
        <v>5629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t="s">
        <v>8284</v>
      </c>
      <c r="O1522" t="s">
        <v>8342</v>
      </c>
      <c r="P1522" t="s">
        <v>8343</v>
      </c>
      <c r="Q1522" s="8">
        <f t="shared" si="92"/>
        <v>1.0347222222222223</v>
      </c>
      <c r="R1522" s="20">
        <f t="shared" si="93"/>
        <v>111.52694610778443</v>
      </c>
      <c r="S1522" s="15">
        <f t="shared" si="94"/>
        <v>41955.857789351852</v>
      </c>
      <c r="T1522" s="15">
        <f t="shared" si="95"/>
        <v>41992.166666666672</v>
      </c>
    </row>
    <row r="1523" spans="1:20" ht="75" x14ac:dyDescent="0.3">
      <c r="A1523" s="4">
        <v>1521</v>
      </c>
      <c r="B1523" s="5" t="s">
        <v>1521</v>
      </c>
      <c r="C1523" s="5" t="s">
        <v>5630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t="s">
        <v>8284</v>
      </c>
      <c r="O1523" t="s">
        <v>8342</v>
      </c>
      <c r="P1523" t="s">
        <v>8343</v>
      </c>
      <c r="Q1523" s="8">
        <f t="shared" si="92"/>
        <v>1.0681333333333334</v>
      </c>
      <c r="R1523" s="20">
        <f t="shared" si="93"/>
        <v>170.44680851063831</v>
      </c>
      <c r="S1523" s="15">
        <f t="shared" si="94"/>
        <v>42493.167719907404</v>
      </c>
      <c r="T1523" s="15">
        <f t="shared" si="95"/>
        <v>42528.167719907404</v>
      </c>
    </row>
    <row r="1524" spans="1:20" ht="93.75" x14ac:dyDescent="0.3">
      <c r="A1524" s="4">
        <v>1522</v>
      </c>
      <c r="B1524" s="5" t="s">
        <v>1522</v>
      </c>
      <c r="C1524" s="5" t="s">
        <v>5631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t="s">
        <v>8284</v>
      </c>
      <c r="O1524" t="s">
        <v>8342</v>
      </c>
      <c r="P1524" t="s">
        <v>8343</v>
      </c>
      <c r="Q1524" s="8">
        <f t="shared" si="92"/>
        <v>1.3896574712643677</v>
      </c>
      <c r="R1524" s="20">
        <f t="shared" si="93"/>
        <v>133.7391592920354</v>
      </c>
      <c r="S1524" s="15">
        <f t="shared" si="94"/>
        <v>41899.830312500002</v>
      </c>
      <c r="T1524" s="15">
        <f t="shared" si="95"/>
        <v>41929.830312500002</v>
      </c>
    </row>
    <row r="1525" spans="1:20" ht="93.75" x14ac:dyDescent="0.3">
      <c r="A1525" s="4">
        <v>1523</v>
      </c>
      <c r="B1525" s="5" t="s">
        <v>1523</v>
      </c>
      <c r="C1525" s="5" t="s">
        <v>5632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t="s">
        <v>8284</v>
      </c>
      <c r="O1525" t="s">
        <v>8342</v>
      </c>
      <c r="P1525" t="s">
        <v>8343</v>
      </c>
      <c r="Q1525" s="8">
        <f t="shared" si="92"/>
        <v>1.2484324324324325</v>
      </c>
      <c r="R1525" s="20">
        <f t="shared" si="93"/>
        <v>95.834024896265561</v>
      </c>
      <c r="S1525" s="15">
        <f t="shared" si="94"/>
        <v>41964.751342592594</v>
      </c>
      <c r="T1525" s="15">
        <f t="shared" si="95"/>
        <v>41996</v>
      </c>
    </row>
    <row r="1526" spans="1:20" ht="75" x14ac:dyDescent="0.3">
      <c r="A1526" s="4">
        <v>1524</v>
      </c>
      <c r="B1526" s="5" t="s">
        <v>1524</v>
      </c>
      <c r="C1526" s="5" t="s">
        <v>5633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t="s">
        <v>8284</v>
      </c>
      <c r="O1526" t="s">
        <v>8342</v>
      </c>
      <c r="P1526" t="s">
        <v>8343</v>
      </c>
      <c r="Q1526" s="8">
        <f t="shared" si="92"/>
        <v>2.0699999999999998</v>
      </c>
      <c r="R1526" s="20">
        <f t="shared" si="93"/>
        <v>221.78571428571428</v>
      </c>
      <c r="S1526" s="15">
        <f t="shared" si="94"/>
        <v>42756.501041666663</v>
      </c>
      <c r="T1526" s="15">
        <f t="shared" si="95"/>
        <v>42786.501041666663</v>
      </c>
    </row>
    <row r="1527" spans="1:20" ht="93.75" x14ac:dyDescent="0.3">
      <c r="A1527" s="4">
        <v>1525</v>
      </c>
      <c r="B1527" s="5" t="s">
        <v>1525</v>
      </c>
      <c r="C1527" s="5" t="s">
        <v>5634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t="s">
        <v>8284</v>
      </c>
      <c r="O1527" t="s">
        <v>8342</v>
      </c>
      <c r="P1527" t="s">
        <v>8343</v>
      </c>
      <c r="Q1527" s="8">
        <f t="shared" si="92"/>
        <v>1.7400576923076922</v>
      </c>
      <c r="R1527" s="20">
        <f t="shared" si="93"/>
        <v>32.315357142857138</v>
      </c>
      <c r="S1527" s="15">
        <f t="shared" si="94"/>
        <v>42570.702986111108</v>
      </c>
      <c r="T1527" s="15">
        <f t="shared" si="95"/>
        <v>42600.702986111108</v>
      </c>
    </row>
    <row r="1528" spans="1:20" ht="93.75" x14ac:dyDescent="0.3">
      <c r="A1528" s="4">
        <v>1526</v>
      </c>
      <c r="B1528" s="5" t="s">
        <v>1526</v>
      </c>
      <c r="C1528" s="5" t="s">
        <v>5635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t="s">
        <v>8284</v>
      </c>
      <c r="O1528" t="s">
        <v>8342</v>
      </c>
      <c r="P1528" t="s">
        <v>8343</v>
      </c>
      <c r="Q1528" s="8">
        <f t="shared" si="92"/>
        <v>1.2032608695652174</v>
      </c>
      <c r="R1528" s="20">
        <f t="shared" si="93"/>
        <v>98.839285714285708</v>
      </c>
      <c r="S1528" s="15">
        <f t="shared" si="94"/>
        <v>42339.276006944448</v>
      </c>
      <c r="T1528" s="15">
        <f t="shared" si="95"/>
        <v>42388.276006944448</v>
      </c>
    </row>
    <row r="1529" spans="1:20" ht="75" x14ac:dyDescent="0.3">
      <c r="A1529" s="4">
        <v>1527</v>
      </c>
      <c r="B1529" s="5" t="s">
        <v>1527</v>
      </c>
      <c r="C1529" s="5" t="s">
        <v>5636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t="s">
        <v>8284</v>
      </c>
      <c r="O1529" t="s">
        <v>8342</v>
      </c>
      <c r="P1529" t="s">
        <v>8343</v>
      </c>
      <c r="Q1529" s="8">
        <f t="shared" si="92"/>
        <v>1.1044428571428573</v>
      </c>
      <c r="R1529" s="20">
        <f t="shared" si="93"/>
        <v>55.222142857142863</v>
      </c>
      <c r="S1529" s="15">
        <f t="shared" si="94"/>
        <v>42780.600532407407</v>
      </c>
      <c r="T1529" s="15">
        <f t="shared" si="95"/>
        <v>42808.558865740735</v>
      </c>
    </row>
    <row r="1530" spans="1:20" ht="56.25" x14ac:dyDescent="0.3">
      <c r="A1530" s="4">
        <v>1528</v>
      </c>
      <c r="B1530" s="5" t="s">
        <v>1528</v>
      </c>
      <c r="C1530" s="5" t="s">
        <v>5637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t="s">
        <v>8284</v>
      </c>
      <c r="O1530" t="s">
        <v>8342</v>
      </c>
      <c r="P1530" t="s">
        <v>8343</v>
      </c>
      <c r="Q1530" s="8">
        <f t="shared" si="92"/>
        <v>2.8156666666666665</v>
      </c>
      <c r="R1530" s="20">
        <f t="shared" si="93"/>
        <v>52.793750000000003</v>
      </c>
      <c r="S1530" s="15">
        <f t="shared" si="94"/>
        <v>42736.732893518521</v>
      </c>
      <c r="T1530" s="15">
        <f t="shared" si="95"/>
        <v>42767</v>
      </c>
    </row>
    <row r="1531" spans="1:20" ht="56.25" x14ac:dyDescent="0.3">
      <c r="A1531" s="4">
        <v>1529</v>
      </c>
      <c r="B1531" s="5" t="s">
        <v>1529</v>
      </c>
      <c r="C1531" s="5" t="s">
        <v>5638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t="s">
        <v>8284</v>
      </c>
      <c r="O1531" t="s">
        <v>8342</v>
      </c>
      <c r="P1531" t="s">
        <v>8343</v>
      </c>
      <c r="Q1531" s="8">
        <f t="shared" si="92"/>
        <v>1.0067894736842105</v>
      </c>
      <c r="R1531" s="20">
        <f t="shared" si="93"/>
        <v>135.66666666666666</v>
      </c>
      <c r="S1531" s="15">
        <f t="shared" si="94"/>
        <v>42052.628703703704</v>
      </c>
      <c r="T1531" s="15">
        <f t="shared" si="95"/>
        <v>42082.587037037039</v>
      </c>
    </row>
    <row r="1532" spans="1:20" ht="93.75" x14ac:dyDescent="0.3">
      <c r="A1532" s="4">
        <v>1530</v>
      </c>
      <c r="B1532" s="5" t="s">
        <v>1530</v>
      </c>
      <c r="C1532" s="5" t="s">
        <v>5639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t="s">
        <v>8284</v>
      </c>
      <c r="O1532" t="s">
        <v>8342</v>
      </c>
      <c r="P1532" t="s">
        <v>8343</v>
      </c>
      <c r="Q1532" s="8">
        <f t="shared" si="92"/>
        <v>1.3482571428571428</v>
      </c>
      <c r="R1532" s="20">
        <f t="shared" si="93"/>
        <v>53.991990846681922</v>
      </c>
      <c r="S1532" s="15">
        <f t="shared" si="94"/>
        <v>42275.767303240747</v>
      </c>
      <c r="T1532" s="15">
        <f t="shared" si="95"/>
        <v>42300.767303240747</v>
      </c>
    </row>
    <row r="1533" spans="1:20" ht="75" x14ac:dyDescent="0.3">
      <c r="A1533" s="4">
        <v>1531</v>
      </c>
      <c r="B1533" s="5" t="s">
        <v>1531</v>
      </c>
      <c r="C1533" s="5" t="s">
        <v>5640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t="s">
        <v>8284</v>
      </c>
      <c r="O1533" t="s">
        <v>8342</v>
      </c>
      <c r="P1533" t="s">
        <v>8343</v>
      </c>
      <c r="Q1533" s="8">
        <f t="shared" si="92"/>
        <v>1.7595744680851064</v>
      </c>
      <c r="R1533" s="20">
        <f t="shared" si="93"/>
        <v>56.643835616438359</v>
      </c>
      <c r="S1533" s="15">
        <f t="shared" si="94"/>
        <v>41941.802384259259</v>
      </c>
      <c r="T1533" s="15">
        <f t="shared" si="95"/>
        <v>41974.125</v>
      </c>
    </row>
    <row r="1534" spans="1:20" ht="93.75" x14ac:dyDescent="0.3">
      <c r="A1534" s="4">
        <v>1532</v>
      </c>
      <c r="B1534" s="5" t="s">
        <v>1532</v>
      </c>
      <c r="C1534" s="5" t="s">
        <v>5641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t="s">
        <v>8284</v>
      </c>
      <c r="O1534" t="s">
        <v>8342</v>
      </c>
      <c r="P1534" t="s">
        <v>8343</v>
      </c>
      <c r="Q1534" s="8">
        <f t="shared" si="92"/>
        <v>4.8402000000000003</v>
      </c>
      <c r="R1534" s="20">
        <f t="shared" si="93"/>
        <v>82.316326530612244</v>
      </c>
      <c r="S1534" s="15">
        <f t="shared" si="94"/>
        <v>42391.475289351853</v>
      </c>
      <c r="T1534" s="15">
        <f t="shared" si="95"/>
        <v>42415.625</v>
      </c>
    </row>
    <row r="1535" spans="1:20" ht="56.25" x14ac:dyDescent="0.3">
      <c r="A1535" s="4">
        <v>1533</v>
      </c>
      <c r="B1535" s="5" t="s">
        <v>1533</v>
      </c>
      <c r="C1535" s="5" t="s">
        <v>5642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t="s">
        <v>8284</v>
      </c>
      <c r="O1535" t="s">
        <v>8342</v>
      </c>
      <c r="P1535" t="s">
        <v>8343</v>
      </c>
      <c r="Q1535" s="8">
        <f t="shared" si="92"/>
        <v>1.4514</v>
      </c>
      <c r="R1535" s="20">
        <f t="shared" si="93"/>
        <v>88.26081081081081</v>
      </c>
      <c r="S1535" s="15">
        <f t="shared" si="94"/>
        <v>42443.00204861111</v>
      </c>
      <c r="T1535" s="15">
        <f t="shared" si="95"/>
        <v>42492.165972222225</v>
      </c>
    </row>
    <row r="1536" spans="1:20" ht="75" x14ac:dyDescent="0.3">
      <c r="A1536" s="4">
        <v>1534</v>
      </c>
      <c r="B1536" s="5" t="s">
        <v>1534</v>
      </c>
      <c r="C1536" s="5" t="s">
        <v>5643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t="s">
        <v>8284</v>
      </c>
      <c r="O1536" t="s">
        <v>8342</v>
      </c>
      <c r="P1536" t="s">
        <v>8343</v>
      </c>
      <c r="Q1536" s="8">
        <f t="shared" si="92"/>
        <v>4.1773333333333333</v>
      </c>
      <c r="R1536" s="20">
        <f t="shared" si="93"/>
        <v>84.905149051490511</v>
      </c>
      <c r="S1536" s="15">
        <f t="shared" si="94"/>
        <v>42221.67432870371</v>
      </c>
      <c r="T1536" s="15">
        <f t="shared" si="95"/>
        <v>42251.67432870371</v>
      </c>
    </row>
    <row r="1537" spans="1:20" ht="75" x14ac:dyDescent="0.3">
      <c r="A1537" s="4">
        <v>1535</v>
      </c>
      <c r="B1537" s="5" t="s">
        <v>1535</v>
      </c>
      <c r="C1537" s="5" t="s">
        <v>5644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t="s">
        <v>8284</v>
      </c>
      <c r="O1537" t="s">
        <v>8342</v>
      </c>
      <c r="P1537" t="s">
        <v>8343</v>
      </c>
      <c r="Q1537" s="8">
        <f t="shared" si="92"/>
        <v>1.3242499999999999</v>
      </c>
      <c r="R1537" s="20">
        <f t="shared" si="93"/>
        <v>48.154545454545456</v>
      </c>
      <c r="S1537" s="15">
        <f t="shared" si="94"/>
        <v>42484.829062500001</v>
      </c>
      <c r="T1537" s="15">
        <f t="shared" si="95"/>
        <v>42513.916666666672</v>
      </c>
    </row>
    <row r="1538" spans="1:20" ht="93.75" x14ac:dyDescent="0.3">
      <c r="A1538" s="4">
        <v>1536</v>
      </c>
      <c r="B1538" s="5" t="s">
        <v>1536</v>
      </c>
      <c r="C1538" s="5" t="s">
        <v>5645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t="s">
        <v>8284</v>
      </c>
      <c r="O1538" t="s">
        <v>8342</v>
      </c>
      <c r="P1538" t="s">
        <v>8343</v>
      </c>
      <c r="Q1538" s="8">
        <f t="shared" ref="Q1538:Q1601" si="96">E1538/D1538</f>
        <v>2.5030841666666666</v>
      </c>
      <c r="R1538" s="20">
        <f t="shared" ref="R1538:R1601" si="97">E1538/L1538</f>
        <v>66.015406593406595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56.25" x14ac:dyDescent="0.3">
      <c r="A1539" s="4">
        <v>1537</v>
      </c>
      <c r="B1539" s="5" t="s">
        <v>1537</v>
      </c>
      <c r="C1539" s="5" t="s">
        <v>5646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t="s">
        <v>8284</v>
      </c>
      <c r="O1539" t="s">
        <v>8342</v>
      </c>
      <c r="P1539" t="s">
        <v>8343</v>
      </c>
      <c r="Q1539" s="8">
        <f t="shared" si="96"/>
        <v>1.7989999999999999</v>
      </c>
      <c r="R1539" s="20">
        <f t="shared" si="97"/>
        <v>96.375</v>
      </c>
      <c r="S1539" s="15">
        <f t="shared" si="98"/>
        <v>42552.315127314811</v>
      </c>
      <c r="T1539" s="15">
        <f t="shared" si="99"/>
        <v>42588.75</v>
      </c>
    </row>
    <row r="1540" spans="1:20" ht="75" x14ac:dyDescent="0.3">
      <c r="A1540" s="4">
        <v>1538</v>
      </c>
      <c r="B1540" s="5" t="s">
        <v>1538</v>
      </c>
      <c r="C1540" s="5" t="s">
        <v>5647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t="s">
        <v>8284</v>
      </c>
      <c r="O1540" t="s">
        <v>8342</v>
      </c>
      <c r="P1540" t="s">
        <v>8343</v>
      </c>
      <c r="Q1540" s="8">
        <f t="shared" si="96"/>
        <v>1.0262857142857142</v>
      </c>
      <c r="R1540" s="20">
        <f t="shared" si="97"/>
        <v>156.17391304347825</v>
      </c>
      <c r="S1540" s="15">
        <f t="shared" si="98"/>
        <v>41981.782060185185</v>
      </c>
      <c r="T1540" s="15">
        <f t="shared" si="99"/>
        <v>42026.782060185185</v>
      </c>
    </row>
    <row r="1541" spans="1:20" ht="75" x14ac:dyDescent="0.3">
      <c r="A1541" s="4">
        <v>1539</v>
      </c>
      <c r="B1541" s="5" t="s">
        <v>1539</v>
      </c>
      <c r="C1541" s="5" t="s">
        <v>5648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t="s">
        <v>8284</v>
      </c>
      <c r="O1541" t="s">
        <v>8342</v>
      </c>
      <c r="P1541" t="s">
        <v>8343</v>
      </c>
      <c r="Q1541" s="8">
        <f t="shared" si="96"/>
        <v>1.359861</v>
      </c>
      <c r="R1541" s="20">
        <f t="shared" si="97"/>
        <v>95.764859154929582</v>
      </c>
      <c r="S1541" s="15">
        <f t="shared" si="98"/>
        <v>42705.919201388882</v>
      </c>
      <c r="T1541" s="15">
        <f t="shared" si="99"/>
        <v>42738.919201388882</v>
      </c>
    </row>
    <row r="1542" spans="1:20" ht="93.75" x14ac:dyDescent="0.3">
      <c r="A1542" s="4">
        <v>1540</v>
      </c>
      <c r="B1542" s="5" t="s">
        <v>1540</v>
      </c>
      <c r="C1542" s="5" t="s">
        <v>5649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t="s">
        <v>8284</v>
      </c>
      <c r="O1542" t="s">
        <v>8342</v>
      </c>
      <c r="P1542" t="s">
        <v>8343</v>
      </c>
      <c r="Q1542" s="8">
        <f t="shared" si="96"/>
        <v>1.1786666666666668</v>
      </c>
      <c r="R1542" s="20">
        <f t="shared" si="97"/>
        <v>180.40816326530611</v>
      </c>
      <c r="S1542" s="15">
        <f t="shared" si="98"/>
        <v>41939.00712962963</v>
      </c>
      <c r="T1542" s="15">
        <f t="shared" si="99"/>
        <v>41969.052083333328</v>
      </c>
    </row>
    <row r="1543" spans="1:20" ht="75" x14ac:dyDescent="0.3">
      <c r="A1543" s="4">
        <v>1541</v>
      </c>
      <c r="B1543" s="5" t="s">
        <v>1541</v>
      </c>
      <c r="C1543" s="5" t="s">
        <v>5650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t="s">
        <v>8288</v>
      </c>
      <c r="O1543" t="s">
        <v>8342</v>
      </c>
      <c r="P1543" t="s">
        <v>8347</v>
      </c>
      <c r="Q1543" s="8">
        <f t="shared" si="96"/>
        <v>3.3333333333333332E-4</v>
      </c>
      <c r="R1543" s="20">
        <f t="shared" si="97"/>
        <v>3</v>
      </c>
      <c r="S1543" s="15">
        <f t="shared" si="98"/>
        <v>41974.712245370371</v>
      </c>
      <c r="T1543" s="15">
        <f t="shared" si="99"/>
        <v>42004.712245370371</v>
      </c>
    </row>
    <row r="1544" spans="1:20" ht="75" x14ac:dyDescent="0.3">
      <c r="A1544" s="4">
        <v>1542</v>
      </c>
      <c r="B1544" s="5" t="s">
        <v>1542</v>
      </c>
      <c r="C1544" s="5" t="s">
        <v>5651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t="s">
        <v>8288</v>
      </c>
      <c r="O1544" t="s">
        <v>8342</v>
      </c>
      <c r="P1544" t="s">
        <v>8347</v>
      </c>
      <c r="Q1544" s="8">
        <f t="shared" si="96"/>
        <v>0.04</v>
      </c>
      <c r="R1544" s="20">
        <f t="shared" si="97"/>
        <v>20</v>
      </c>
      <c r="S1544" s="15">
        <f t="shared" si="98"/>
        <v>42170.996527777781</v>
      </c>
      <c r="T1544" s="15">
        <f t="shared" si="99"/>
        <v>42185.996527777781</v>
      </c>
    </row>
    <row r="1545" spans="1:20" ht="75" x14ac:dyDescent="0.3">
      <c r="A1545" s="4">
        <v>1543</v>
      </c>
      <c r="B1545" s="5" t="s">
        <v>1543</v>
      </c>
      <c r="C1545" s="5" t="s">
        <v>5652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t="s">
        <v>8288</v>
      </c>
      <c r="O1545" t="s">
        <v>8342</v>
      </c>
      <c r="P1545" t="s">
        <v>8347</v>
      </c>
      <c r="Q1545" s="8">
        <f t="shared" si="96"/>
        <v>4.4444444444444444E-3</v>
      </c>
      <c r="R1545" s="20">
        <f t="shared" si="97"/>
        <v>10</v>
      </c>
      <c r="S1545" s="15">
        <f t="shared" si="98"/>
        <v>41935.509652777779</v>
      </c>
      <c r="T1545" s="15">
        <f t="shared" si="99"/>
        <v>41965.551319444443</v>
      </c>
    </row>
    <row r="1546" spans="1:20" ht="75" x14ac:dyDescent="0.3">
      <c r="A1546" s="4">
        <v>1544</v>
      </c>
      <c r="B1546" s="5" t="s">
        <v>1544</v>
      </c>
      <c r="C1546" s="5" t="s">
        <v>5653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t="s">
        <v>8288</v>
      </c>
      <c r="O1546" t="s">
        <v>8342</v>
      </c>
      <c r="P1546" t="s">
        <v>8347</v>
      </c>
      <c r="Q1546" s="8">
        <f t="shared" si="96"/>
        <v>0</v>
      </c>
      <c r="R1546" s="20" t="e">
        <f t="shared" si="97"/>
        <v>#DIV/0!</v>
      </c>
      <c r="S1546" s="15">
        <f t="shared" si="98"/>
        <v>42053.051203703704</v>
      </c>
      <c r="T1546" s="15">
        <f t="shared" si="99"/>
        <v>42095.012499999997</v>
      </c>
    </row>
    <row r="1547" spans="1:20" ht="56.25" x14ac:dyDescent="0.3">
      <c r="A1547" s="4">
        <v>1545</v>
      </c>
      <c r="B1547" s="5" t="s">
        <v>1545</v>
      </c>
      <c r="C1547" s="5" t="s">
        <v>5654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t="s">
        <v>8288</v>
      </c>
      <c r="O1547" t="s">
        <v>8342</v>
      </c>
      <c r="P1547" t="s">
        <v>8347</v>
      </c>
      <c r="Q1547" s="8">
        <f t="shared" si="96"/>
        <v>3.3333333333333332E-4</v>
      </c>
      <c r="R1547" s="20">
        <f t="shared" si="97"/>
        <v>1</v>
      </c>
      <c r="S1547" s="15">
        <f t="shared" si="98"/>
        <v>42031.884652777779</v>
      </c>
      <c r="T1547" s="15">
        <f t="shared" si="99"/>
        <v>42065.886111111111</v>
      </c>
    </row>
    <row r="1548" spans="1:20" ht="93.75" x14ac:dyDescent="0.3">
      <c r="A1548" s="4">
        <v>1546</v>
      </c>
      <c r="B1548" s="5" t="s">
        <v>1546</v>
      </c>
      <c r="C1548" s="5" t="s">
        <v>5655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t="s">
        <v>8288</v>
      </c>
      <c r="O1548" t="s">
        <v>8342</v>
      </c>
      <c r="P1548" t="s">
        <v>8347</v>
      </c>
      <c r="Q1548" s="8">
        <f t="shared" si="96"/>
        <v>0.28899999999999998</v>
      </c>
      <c r="R1548" s="20">
        <f t="shared" si="97"/>
        <v>26.272727272727273</v>
      </c>
      <c r="S1548" s="15">
        <f t="shared" si="98"/>
        <v>41839.212951388887</v>
      </c>
      <c r="T1548" s="15">
        <f t="shared" si="99"/>
        <v>41899.212951388887</v>
      </c>
    </row>
    <row r="1549" spans="1:20" ht="75" x14ac:dyDescent="0.3">
      <c r="A1549" s="4">
        <v>1547</v>
      </c>
      <c r="B1549" s="5" t="s">
        <v>1547</v>
      </c>
      <c r="C1549" s="5" t="s">
        <v>5656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t="s">
        <v>8288</v>
      </c>
      <c r="O1549" t="s">
        <v>8342</v>
      </c>
      <c r="P1549" t="s">
        <v>8347</v>
      </c>
      <c r="Q1549" s="8">
        <f t="shared" si="96"/>
        <v>0</v>
      </c>
      <c r="R1549" s="20" t="e">
        <f t="shared" si="97"/>
        <v>#DIV/0!</v>
      </c>
      <c r="S1549" s="15">
        <f t="shared" si="98"/>
        <v>42782.426875000005</v>
      </c>
      <c r="T1549" s="15">
        <f t="shared" si="99"/>
        <v>42789.426875000005</v>
      </c>
    </row>
    <row r="1550" spans="1:20" ht="56.25" x14ac:dyDescent="0.3">
      <c r="A1550" s="4">
        <v>1548</v>
      </c>
      <c r="B1550" s="5" t="s">
        <v>1548</v>
      </c>
      <c r="C1550" s="5" t="s">
        <v>5657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t="s">
        <v>8288</v>
      </c>
      <c r="O1550" t="s">
        <v>8342</v>
      </c>
      <c r="P1550" t="s">
        <v>8347</v>
      </c>
      <c r="Q1550" s="8">
        <f t="shared" si="96"/>
        <v>8.5714285714285715E-2</v>
      </c>
      <c r="R1550" s="20">
        <f t="shared" si="97"/>
        <v>60</v>
      </c>
      <c r="S1550" s="15">
        <f t="shared" si="98"/>
        <v>42286.88217592593</v>
      </c>
      <c r="T1550" s="15">
        <f t="shared" si="99"/>
        <v>42316.923842592587</v>
      </c>
    </row>
    <row r="1551" spans="1:20" ht="75" x14ac:dyDescent="0.3">
      <c r="A1551" s="4">
        <v>1549</v>
      </c>
      <c r="B1551" s="5" t="s">
        <v>1549</v>
      </c>
      <c r="C1551" s="5" t="s">
        <v>5658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t="s">
        <v>8288</v>
      </c>
      <c r="O1551" t="s">
        <v>8342</v>
      </c>
      <c r="P1551" t="s">
        <v>8347</v>
      </c>
      <c r="Q1551" s="8">
        <f t="shared" si="96"/>
        <v>0.34</v>
      </c>
      <c r="R1551" s="20">
        <f t="shared" si="97"/>
        <v>28.333333333333332</v>
      </c>
      <c r="S1551" s="15">
        <f t="shared" si="98"/>
        <v>42281.136099537034</v>
      </c>
      <c r="T1551" s="15">
        <f t="shared" si="99"/>
        <v>42311.177766203706</v>
      </c>
    </row>
    <row r="1552" spans="1:20" ht="75" x14ac:dyDescent="0.3">
      <c r="A1552" s="4">
        <v>1550</v>
      </c>
      <c r="B1552" s="5" t="s">
        <v>1550</v>
      </c>
      <c r="C1552" s="5" t="s">
        <v>5659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t="s">
        <v>8288</v>
      </c>
      <c r="O1552" t="s">
        <v>8342</v>
      </c>
      <c r="P1552" t="s">
        <v>8347</v>
      </c>
      <c r="Q1552" s="8">
        <f t="shared" si="96"/>
        <v>0.13466666666666666</v>
      </c>
      <c r="R1552" s="20">
        <f t="shared" si="97"/>
        <v>14.428571428571429</v>
      </c>
      <c r="S1552" s="15">
        <f t="shared" si="98"/>
        <v>42472.449467592596</v>
      </c>
      <c r="T1552" s="15">
        <f t="shared" si="99"/>
        <v>42502.449467592596</v>
      </c>
    </row>
    <row r="1553" spans="1:20" ht="93.75" x14ac:dyDescent="0.3">
      <c r="A1553" s="4">
        <v>1551</v>
      </c>
      <c r="B1553" s="5" t="s">
        <v>1551</v>
      </c>
      <c r="C1553" s="5" t="s">
        <v>5660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t="s">
        <v>8288</v>
      </c>
      <c r="O1553" t="s">
        <v>8342</v>
      </c>
      <c r="P1553" t="s">
        <v>8347</v>
      </c>
      <c r="Q1553" s="8">
        <f t="shared" si="96"/>
        <v>0</v>
      </c>
      <c r="R1553" s="20" t="e">
        <f t="shared" si="97"/>
        <v>#DIV/0!</v>
      </c>
      <c r="S1553" s="15">
        <f t="shared" si="98"/>
        <v>42121.824525462958</v>
      </c>
      <c r="T1553" s="15">
        <f t="shared" si="99"/>
        <v>42151.824525462958</v>
      </c>
    </row>
    <row r="1554" spans="1:20" ht="75" x14ac:dyDescent="0.3">
      <c r="A1554" s="4">
        <v>1552</v>
      </c>
      <c r="B1554" s="5" t="s">
        <v>1552</v>
      </c>
      <c r="C1554" s="5" t="s">
        <v>5661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t="s">
        <v>8288</v>
      </c>
      <c r="O1554" t="s">
        <v>8342</v>
      </c>
      <c r="P1554" t="s">
        <v>8347</v>
      </c>
      <c r="Q1554" s="8">
        <f t="shared" si="96"/>
        <v>0.49186046511627907</v>
      </c>
      <c r="R1554" s="20">
        <f t="shared" si="97"/>
        <v>132.1875</v>
      </c>
      <c r="S1554" s="15">
        <f t="shared" si="98"/>
        <v>41892.688750000001</v>
      </c>
      <c r="T1554" s="15">
        <f t="shared" si="99"/>
        <v>41913.165972222225</v>
      </c>
    </row>
    <row r="1555" spans="1:20" ht="75" x14ac:dyDescent="0.3">
      <c r="A1555" s="4">
        <v>1553</v>
      </c>
      <c r="B1555" s="5" t="s">
        <v>1553</v>
      </c>
      <c r="C1555" s="5" t="s">
        <v>5662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t="s">
        <v>8288</v>
      </c>
      <c r="O1555" t="s">
        <v>8342</v>
      </c>
      <c r="P1555" t="s">
        <v>8347</v>
      </c>
      <c r="Q1555" s="8">
        <f t="shared" si="96"/>
        <v>0</v>
      </c>
      <c r="R1555" s="20" t="e">
        <f t="shared" si="97"/>
        <v>#DIV/0!</v>
      </c>
      <c r="S1555" s="15">
        <f t="shared" si="98"/>
        <v>42219.282951388886</v>
      </c>
      <c r="T1555" s="15">
        <f t="shared" si="99"/>
        <v>42249.282951388886</v>
      </c>
    </row>
    <row r="1556" spans="1:20" ht="112.5" x14ac:dyDescent="0.3">
      <c r="A1556" s="4">
        <v>1554</v>
      </c>
      <c r="B1556" s="5" t="s">
        <v>1554</v>
      </c>
      <c r="C1556" s="5" t="s">
        <v>5663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t="s">
        <v>8288</v>
      </c>
      <c r="O1556" t="s">
        <v>8342</v>
      </c>
      <c r="P1556" t="s">
        <v>8347</v>
      </c>
      <c r="Q1556" s="8">
        <f t="shared" si="96"/>
        <v>0</v>
      </c>
      <c r="R1556" s="20" t="e">
        <f t="shared" si="97"/>
        <v>#DIV/0!</v>
      </c>
      <c r="S1556" s="15">
        <f t="shared" si="98"/>
        <v>42188.252199074079</v>
      </c>
      <c r="T1556" s="15">
        <f t="shared" si="99"/>
        <v>42218.252199074079</v>
      </c>
    </row>
    <row r="1557" spans="1:20" ht="75" x14ac:dyDescent="0.3">
      <c r="A1557" s="4">
        <v>1555</v>
      </c>
      <c r="B1557" s="5" t="s">
        <v>1555</v>
      </c>
      <c r="C1557" s="5" t="s">
        <v>5664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t="s">
        <v>8288</v>
      </c>
      <c r="O1557" t="s">
        <v>8342</v>
      </c>
      <c r="P1557" t="s">
        <v>8347</v>
      </c>
      <c r="Q1557" s="8">
        <f t="shared" si="96"/>
        <v>0</v>
      </c>
      <c r="R1557" s="20" t="e">
        <f t="shared" si="97"/>
        <v>#DIV/0!</v>
      </c>
      <c r="S1557" s="15">
        <f t="shared" si="98"/>
        <v>42241.613796296297</v>
      </c>
      <c r="T1557" s="15">
        <f t="shared" si="99"/>
        <v>42264.708333333328</v>
      </c>
    </row>
    <row r="1558" spans="1:20" ht="75" x14ac:dyDescent="0.3">
      <c r="A1558" s="4">
        <v>1556</v>
      </c>
      <c r="B1558" s="5" t="s">
        <v>1556</v>
      </c>
      <c r="C1558" s="5" t="s">
        <v>5665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t="s">
        <v>8288</v>
      </c>
      <c r="O1558" t="s">
        <v>8342</v>
      </c>
      <c r="P1558" t="s">
        <v>8347</v>
      </c>
      <c r="Q1558" s="8">
        <f t="shared" si="96"/>
        <v>0.45133333333333331</v>
      </c>
      <c r="R1558" s="20">
        <f t="shared" si="97"/>
        <v>56.416666666666664</v>
      </c>
      <c r="S1558" s="15">
        <f t="shared" si="98"/>
        <v>42525.153055555551</v>
      </c>
      <c r="T1558" s="15">
        <f t="shared" si="99"/>
        <v>42555.153055555551</v>
      </c>
    </row>
    <row r="1559" spans="1:20" ht="75" x14ac:dyDescent="0.3">
      <c r="A1559" s="4">
        <v>1557</v>
      </c>
      <c r="B1559" s="5" t="s">
        <v>1557</v>
      </c>
      <c r="C1559" s="5" t="s">
        <v>5666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t="s">
        <v>8288</v>
      </c>
      <c r="O1559" t="s">
        <v>8342</v>
      </c>
      <c r="P1559" t="s">
        <v>8347</v>
      </c>
      <c r="Q1559" s="8">
        <f t="shared" si="96"/>
        <v>0.04</v>
      </c>
      <c r="R1559" s="20">
        <f t="shared" si="97"/>
        <v>100</v>
      </c>
      <c r="S1559" s="15">
        <f t="shared" si="98"/>
        <v>41871.65315972222</v>
      </c>
      <c r="T1559" s="15">
        <f t="shared" si="99"/>
        <v>41902.65315972222</v>
      </c>
    </row>
    <row r="1560" spans="1:20" ht="56.25" x14ac:dyDescent="0.3">
      <c r="A1560" s="4">
        <v>1558</v>
      </c>
      <c r="B1560" s="5" t="s">
        <v>1558</v>
      </c>
      <c r="C1560" s="5" t="s">
        <v>5667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t="s">
        <v>8288</v>
      </c>
      <c r="O1560" t="s">
        <v>8342</v>
      </c>
      <c r="P1560" t="s">
        <v>8347</v>
      </c>
      <c r="Q1560" s="8">
        <f t="shared" si="96"/>
        <v>4.6666666666666669E-2</v>
      </c>
      <c r="R1560" s="20">
        <f t="shared" si="97"/>
        <v>11.666666666666666</v>
      </c>
      <c r="S1560" s="15">
        <f t="shared" si="98"/>
        <v>42185.397673611107</v>
      </c>
      <c r="T1560" s="15">
        <f t="shared" si="99"/>
        <v>42244.508333333331</v>
      </c>
    </row>
    <row r="1561" spans="1:20" ht="56.25" x14ac:dyDescent="0.3">
      <c r="A1561" s="4">
        <v>1559</v>
      </c>
      <c r="B1561" s="5" t="s">
        <v>1559</v>
      </c>
      <c r="C1561" s="5" t="s">
        <v>5668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t="s">
        <v>8288</v>
      </c>
      <c r="O1561" t="s">
        <v>8342</v>
      </c>
      <c r="P1561" t="s">
        <v>8347</v>
      </c>
      <c r="Q1561" s="8">
        <f t="shared" si="96"/>
        <v>3.3333333333333335E-3</v>
      </c>
      <c r="R1561" s="20">
        <f t="shared" si="97"/>
        <v>50</v>
      </c>
      <c r="S1561" s="15">
        <f t="shared" si="98"/>
        <v>42108.05322916666</v>
      </c>
      <c r="T1561" s="15">
        <f t="shared" si="99"/>
        <v>42123.05322916666</v>
      </c>
    </row>
    <row r="1562" spans="1:20" ht="75" x14ac:dyDescent="0.3">
      <c r="A1562" s="4">
        <v>1560</v>
      </c>
      <c r="B1562" s="5" t="s">
        <v>1560</v>
      </c>
      <c r="C1562" s="5" t="s">
        <v>5669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t="s">
        <v>8288</v>
      </c>
      <c r="O1562" t="s">
        <v>8342</v>
      </c>
      <c r="P1562" t="s">
        <v>8347</v>
      </c>
      <c r="Q1562" s="8">
        <f t="shared" si="96"/>
        <v>3.7600000000000001E-2</v>
      </c>
      <c r="R1562" s="20">
        <f t="shared" si="97"/>
        <v>23.5</v>
      </c>
      <c r="S1562" s="15">
        <f t="shared" si="98"/>
        <v>41936.020752314813</v>
      </c>
      <c r="T1562" s="15">
        <f t="shared" si="99"/>
        <v>41956.062418981484</v>
      </c>
    </row>
    <row r="1563" spans="1:20" ht="75" x14ac:dyDescent="0.3">
      <c r="A1563" s="4">
        <v>1561</v>
      </c>
      <c r="B1563" s="5" t="s">
        <v>1561</v>
      </c>
      <c r="C1563" s="5" t="s">
        <v>5670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t="s">
        <v>8289</v>
      </c>
      <c r="O1563" t="s">
        <v>8326</v>
      </c>
      <c r="P1563" t="s">
        <v>8348</v>
      </c>
      <c r="Q1563" s="8">
        <f t="shared" si="96"/>
        <v>6.7000000000000002E-3</v>
      </c>
      <c r="R1563" s="20">
        <f t="shared" si="97"/>
        <v>67</v>
      </c>
      <c r="S1563" s="15">
        <f t="shared" si="98"/>
        <v>41555.041701388887</v>
      </c>
      <c r="T1563" s="15">
        <f t="shared" si="99"/>
        <v>41585.083368055559</v>
      </c>
    </row>
    <row r="1564" spans="1:20" ht="93.75" x14ac:dyDescent="0.3">
      <c r="A1564" s="4">
        <v>1562</v>
      </c>
      <c r="B1564" s="5" t="s">
        <v>1562</v>
      </c>
      <c r="C1564" s="5" t="s">
        <v>5671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t="s">
        <v>8289</v>
      </c>
      <c r="O1564" t="s">
        <v>8326</v>
      </c>
      <c r="P1564" t="s">
        <v>8348</v>
      </c>
      <c r="Q1564" s="8">
        <f t="shared" si="96"/>
        <v>0</v>
      </c>
      <c r="R1564" s="20" t="e">
        <f t="shared" si="97"/>
        <v>#DIV/0!</v>
      </c>
      <c r="S1564" s="15">
        <f t="shared" si="98"/>
        <v>40079.566157407404</v>
      </c>
      <c r="T1564" s="15">
        <f t="shared" si="99"/>
        <v>40149.034722222219</v>
      </c>
    </row>
    <row r="1565" spans="1:20" ht="93.75" x14ac:dyDescent="0.3">
      <c r="A1565" s="4">
        <v>1563</v>
      </c>
      <c r="B1565" s="5" t="s">
        <v>1563</v>
      </c>
      <c r="C1565" s="5" t="s">
        <v>5672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t="s">
        <v>8289</v>
      </c>
      <c r="O1565" t="s">
        <v>8326</v>
      </c>
      <c r="P1565" t="s">
        <v>8348</v>
      </c>
      <c r="Q1565" s="8">
        <f t="shared" si="96"/>
        <v>1.4166666666666666E-2</v>
      </c>
      <c r="R1565" s="20">
        <f t="shared" si="97"/>
        <v>42.5</v>
      </c>
      <c r="S1565" s="15">
        <f t="shared" si="98"/>
        <v>41652.742488425924</v>
      </c>
      <c r="T1565" s="15">
        <f t="shared" si="99"/>
        <v>41712.700821759259</v>
      </c>
    </row>
    <row r="1566" spans="1:20" ht="75" x14ac:dyDescent="0.3">
      <c r="A1566" s="4">
        <v>1564</v>
      </c>
      <c r="B1566" s="5" t="s">
        <v>1564</v>
      </c>
      <c r="C1566" s="5" t="s">
        <v>5673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t="s">
        <v>8289</v>
      </c>
      <c r="O1566" t="s">
        <v>8326</v>
      </c>
      <c r="P1566" t="s">
        <v>8348</v>
      </c>
      <c r="Q1566" s="8">
        <f t="shared" si="96"/>
        <v>1E-3</v>
      </c>
      <c r="R1566" s="20">
        <f t="shared" si="97"/>
        <v>10</v>
      </c>
      <c r="S1566" s="15">
        <f t="shared" si="98"/>
        <v>42121.367002314815</v>
      </c>
      <c r="T1566" s="15">
        <f t="shared" si="99"/>
        <v>42152.836805555555</v>
      </c>
    </row>
    <row r="1567" spans="1:20" ht="93.75" x14ac:dyDescent="0.3">
      <c r="A1567" s="4">
        <v>1565</v>
      </c>
      <c r="B1567" s="5" t="s">
        <v>1565</v>
      </c>
      <c r="C1567" s="5" t="s">
        <v>5674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t="s">
        <v>8289</v>
      </c>
      <c r="O1567" t="s">
        <v>8326</v>
      </c>
      <c r="P1567" t="s">
        <v>8348</v>
      </c>
      <c r="Q1567" s="8">
        <f t="shared" si="96"/>
        <v>2.5000000000000001E-2</v>
      </c>
      <c r="R1567" s="20">
        <f t="shared" si="97"/>
        <v>100</v>
      </c>
      <c r="S1567" s="15">
        <f t="shared" si="98"/>
        <v>40672.729872685188</v>
      </c>
      <c r="T1567" s="15">
        <f t="shared" si="99"/>
        <v>40702.729872685188</v>
      </c>
    </row>
    <row r="1568" spans="1:20" ht="75" x14ac:dyDescent="0.3">
      <c r="A1568" s="4">
        <v>1566</v>
      </c>
      <c r="B1568" s="5" t="s">
        <v>1566</v>
      </c>
      <c r="C1568" s="5" t="s">
        <v>5675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t="s">
        <v>8289</v>
      </c>
      <c r="O1568" t="s">
        <v>8326</v>
      </c>
      <c r="P1568" t="s">
        <v>8348</v>
      </c>
      <c r="Q1568" s="8">
        <f t="shared" si="96"/>
        <v>0.21249999999999999</v>
      </c>
      <c r="R1568" s="20">
        <f t="shared" si="97"/>
        <v>108.05084745762711</v>
      </c>
      <c r="S1568" s="15">
        <f t="shared" si="98"/>
        <v>42549.916712962964</v>
      </c>
      <c r="T1568" s="15">
        <f t="shared" si="99"/>
        <v>42578.916666666672</v>
      </c>
    </row>
    <row r="1569" spans="1:20" ht="75" x14ac:dyDescent="0.3">
      <c r="A1569" s="4">
        <v>1567</v>
      </c>
      <c r="B1569" s="5" t="s">
        <v>1567</v>
      </c>
      <c r="C1569" s="5" t="s">
        <v>5676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t="s">
        <v>8289</v>
      </c>
      <c r="O1569" t="s">
        <v>8326</v>
      </c>
      <c r="P1569" t="s">
        <v>8348</v>
      </c>
      <c r="Q1569" s="8">
        <f t="shared" si="96"/>
        <v>4.1176470588235294E-2</v>
      </c>
      <c r="R1569" s="20">
        <f t="shared" si="97"/>
        <v>26.923076923076923</v>
      </c>
      <c r="S1569" s="15">
        <f t="shared" si="98"/>
        <v>41671.936863425923</v>
      </c>
      <c r="T1569" s="15">
        <f t="shared" si="99"/>
        <v>41687</v>
      </c>
    </row>
    <row r="1570" spans="1:20" ht="75" x14ac:dyDescent="0.3">
      <c r="A1570" s="4">
        <v>1568</v>
      </c>
      <c r="B1570" s="5" t="s">
        <v>1568</v>
      </c>
      <c r="C1570" s="5" t="s">
        <v>5677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t="s">
        <v>8289</v>
      </c>
      <c r="O1570" t="s">
        <v>8326</v>
      </c>
      <c r="P1570" t="s">
        <v>8348</v>
      </c>
      <c r="Q1570" s="8">
        <f t="shared" si="96"/>
        <v>0.13639999999999999</v>
      </c>
      <c r="R1570" s="20">
        <f t="shared" si="97"/>
        <v>155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 s="4">
        <v>1569</v>
      </c>
      <c r="B1571" s="5" t="s">
        <v>1569</v>
      </c>
      <c r="C1571" s="5" t="s">
        <v>5678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t="s">
        <v>8289</v>
      </c>
      <c r="O1571" t="s">
        <v>8326</v>
      </c>
      <c r="P1571" t="s">
        <v>8348</v>
      </c>
      <c r="Q1571" s="8">
        <f t="shared" si="96"/>
        <v>0</v>
      </c>
      <c r="R1571" s="20" t="e">
        <f t="shared" si="97"/>
        <v>#DIV/0!</v>
      </c>
      <c r="S1571" s="15">
        <f t="shared" si="98"/>
        <v>41389.679560185185</v>
      </c>
      <c r="T1571" s="15">
        <f t="shared" si="99"/>
        <v>41419.679560185185</v>
      </c>
    </row>
    <row r="1572" spans="1:20" ht="56.25" x14ac:dyDescent="0.3">
      <c r="A1572" s="4">
        <v>1570</v>
      </c>
      <c r="B1572" s="5" t="s">
        <v>1570</v>
      </c>
      <c r="C1572" s="5" t="s">
        <v>5679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t="s">
        <v>8289</v>
      </c>
      <c r="O1572" t="s">
        <v>8326</v>
      </c>
      <c r="P1572" t="s">
        <v>8348</v>
      </c>
      <c r="Q1572" s="8">
        <f t="shared" si="96"/>
        <v>0.41399999999999998</v>
      </c>
      <c r="R1572" s="20">
        <f t="shared" si="97"/>
        <v>47.769230769230766</v>
      </c>
      <c r="S1572" s="15">
        <f t="shared" si="98"/>
        <v>42438.813449074078</v>
      </c>
      <c r="T1572" s="15">
        <f t="shared" si="99"/>
        <v>42468.771782407406</v>
      </c>
    </row>
    <row r="1573" spans="1:20" ht="93.75" x14ac:dyDescent="0.3">
      <c r="A1573" s="4">
        <v>1571</v>
      </c>
      <c r="B1573" s="5" t="s">
        <v>1571</v>
      </c>
      <c r="C1573" s="5" t="s">
        <v>5680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t="s">
        <v>8289</v>
      </c>
      <c r="O1573" t="s">
        <v>8326</v>
      </c>
      <c r="P1573" t="s">
        <v>8348</v>
      </c>
      <c r="Q1573" s="8">
        <f t="shared" si="96"/>
        <v>6.6115702479338841E-3</v>
      </c>
      <c r="R1573" s="20">
        <f t="shared" si="97"/>
        <v>20</v>
      </c>
      <c r="S1573" s="15">
        <f t="shared" si="98"/>
        <v>42144.769479166673</v>
      </c>
      <c r="T1573" s="15">
        <f t="shared" si="99"/>
        <v>42174.769479166673</v>
      </c>
    </row>
    <row r="1574" spans="1:20" ht="93.75" x14ac:dyDescent="0.3">
      <c r="A1574" s="4">
        <v>1572</v>
      </c>
      <c r="B1574" s="5" t="s">
        <v>1572</v>
      </c>
      <c r="C1574" s="5" t="s">
        <v>5681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t="s">
        <v>8289</v>
      </c>
      <c r="O1574" t="s">
        <v>8326</v>
      </c>
      <c r="P1574" t="s">
        <v>8348</v>
      </c>
      <c r="Q1574" s="8">
        <f t="shared" si="96"/>
        <v>0.05</v>
      </c>
      <c r="R1574" s="20">
        <f t="shared" si="97"/>
        <v>41.666666666666664</v>
      </c>
      <c r="S1574" s="15">
        <f t="shared" si="98"/>
        <v>42404.033090277779</v>
      </c>
      <c r="T1574" s="15">
        <f t="shared" si="99"/>
        <v>42428.999305555553</v>
      </c>
    </row>
    <row r="1575" spans="1:20" ht="93.75" x14ac:dyDescent="0.3">
      <c r="A1575" s="4">
        <v>1573</v>
      </c>
      <c r="B1575" s="5" t="s">
        <v>1573</v>
      </c>
      <c r="C1575" s="5" t="s">
        <v>5682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t="s">
        <v>8289</v>
      </c>
      <c r="O1575" t="s">
        <v>8326</v>
      </c>
      <c r="P1575" t="s">
        <v>8348</v>
      </c>
      <c r="Q1575" s="8">
        <f t="shared" si="96"/>
        <v>2.4777777777777777E-2</v>
      </c>
      <c r="R1575" s="20">
        <f t="shared" si="97"/>
        <v>74.333333333333329</v>
      </c>
      <c r="S1575" s="15">
        <f t="shared" si="98"/>
        <v>42786.000023148154</v>
      </c>
      <c r="T1575" s="15">
        <f t="shared" si="99"/>
        <v>42826.165972222225</v>
      </c>
    </row>
    <row r="1576" spans="1:20" ht="93.75" x14ac:dyDescent="0.3">
      <c r="A1576" s="4">
        <v>1574</v>
      </c>
      <c r="B1576" s="5" t="s">
        <v>1574</v>
      </c>
      <c r="C1576" s="5" t="s">
        <v>5683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t="s">
        <v>8289</v>
      </c>
      <c r="O1576" t="s">
        <v>8326</v>
      </c>
      <c r="P1576" t="s">
        <v>8348</v>
      </c>
      <c r="Q1576" s="8">
        <f t="shared" si="96"/>
        <v>5.0599999999999999E-2</v>
      </c>
      <c r="R1576" s="20">
        <f t="shared" si="97"/>
        <v>84.333333333333329</v>
      </c>
      <c r="S1576" s="15">
        <f t="shared" si="98"/>
        <v>42017.927418981482</v>
      </c>
      <c r="T1576" s="15">
        <f t="shared" si="99"/>
        <v>42052.927418981482</v>
      </c>
    </row>
    <row r="1577" spans="1:20" ht="93.75" x14ac:dyDescent="0.3">
      <c r="A1577" s="4">
        <v>1575</v>
      </c>
      <c r="B1577" s="5" t="s">
        <v>1575</v>
      </c>
      <c r="C1577" s="5" t="s">
        <v>5684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t="s">
        <v>8289</v>
      </c>
      <c r="O1577" t="s">
        <v>8326</v>
      </c>
      <c r="P1577" t="s">
        <v>8348</v>
      </c>
      <c r="Q1577" s="8">
        <f t="shared" si="96"/>
        <v>0.2291</v>
      </c>
      <c r="R1577" s="20">
        <f t="shared" si="97"/>
        <v>65.457142857142856</v>
      </c>
      <c r="S1577" s="15">
        <f t="shared" si="98"/>
        <v>41799.524259259262</v>
      </c>
      <c r="T1577" s="15">
        <f t="shared" si="99"/>
        <v>41829.524259259262</v>
      </c>
    </row>
    <row r="1578" spans="1:20" ht="56.25" x14ac:dyDescent="0.3">
      <c r="A1578" s="4">
        <v>1576</v>
      </c>
      <c r="B1578" s="5" t="s">
        <v>1576</v>
      </c>
      <c r="C1578" s="5" t="s">
        <v>5685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t="s">
        <v>8289</v>
      </c>
      <c r="O1578" t="s">
        <v>8326</v>
      </c>
      <c r="P1578" t="s">
        <v>8348</v>
      </c>
      <c r="Q1578" s="8">
        <f t="shared" si="96"/>
        <v>0.13</v>
      </c>
      <c r="R1578" s="20">
        <f t="shared" si="97"/>
        <v>65</v>
      </c>
      <c r="S1578" s="15">
        <f t="shared" si="98"/>
        <v>42140.879259259258</v>
      </c>
      <c r="T1578" s="15">
        <f t="shared" si="99"/>
        <v>42185.879259259258</v>
      </c>
    </row>
    <row r="1579" spans="1:20" ht="93.75" x14ac:dyDescent="0.3">
      <c r="A1579" s="4">
        <v>1577</v>
      </c>
      <c r="B1579" s="5" t="s">
        <v>1577</v>
      </c>
      <c r="C1579" s="5" t="s">
        <v>5686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t="s">
        <v>8289</v>
      </c>
      <c r="O1579" t="s">
        <v>8326</v>
      </c>
      <c r="P1579" t="s">
        <v>8348</v>
      </c>
      <c r="Q1579" s="8">
        <f t="shared" si="96"/>
        <v>5.4999999999999997E-3</v>
      </c>
      <c r="R1579" s="20">
        <f t="shared" si="97"/>
        <v>27.5</v>
      </c>
      <c r="S1579" s="15">
        <f t="shared" si="98"/>
        <v>41054.847777777781</v>
      </c>
      <c r="T1579" s="15">
        <f t="shared" si="99"/>
        <v>41114.847777777781</v>
      </c>
    </row>
    <row r="1580" spans="1:20" ht="93.75" x14ac:dyDescent="0.3">
      <c r="A1580" s="4">
        <v>1578</v>
      </c>
      <c r="B1580" s="5" t="s">
        <v>1578</v>
      </c>
      <c r="C1580" s="5" t="s">
        <v>5687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t="s">
        <v>8289</v>
      </c>
      <c r="O1580" t="s">
        <v>8326</v>
      </c>
      <c r="P1580" t="s">
        <v>8348</v>
      </c>
      <c r="Q1580" s="8">
        <f t="shared" si="96"/>
        <v>0.10806536636794939</v>
      </c>
      <c r="R1580" s="20">
        <f t="shared" si="97"/>
        <v>51.25</v>
      </c>
      <c r="S1580" s="15">
        <f t="shared" si="98"/>
        <v>40399.065868055557</v>
      </c>
      <c r="T1580" s="15">
        <f t="shared" si="99"/>
        <v>40423.083333333336</v>
      </c>
    </row>
    <row r="1581" spans="1:20" ht="56.25" x14ac:dyDescent="0.3">
      <c r="A1581" s="4">
        <v>1579</v>
      </c>
      <c r="B1581" s="5" t="s">
        <v>1579</v>
      </c>
      <c r="C1581" s="5" t="s">
        <v>5688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t="s">
        <v>8289</v>
      </c>
      <c r="O1581" t="s">
        <v>8326</v>
      </c>
      <c r="P1581" t="s">
        <v>8348</v>
      </c>
      <c r="Q1581" s="8">
        <f t="shared" si="96"/>
        <v>8.4008400840084006E-3</v>
      </c>
      <c r="R1581" s="20">
        <f t="shared" si="97"/>
        <v>14</v>
      </c>
      <c r="S1581" s="15">
        <f t="shared" si="98"/>
        <v>41481.996423611112</v>
      </c>
      <c r="T1581" s="15">
        <f t="shared" si="99"/>
        <v>41514.996423611112</v>
      </c>
    </row>
    <row r="1582" spans="1:20" ht="75" x14ac:dyDescent="0.3">
      <c r="A1582" s="4">
        <v>1580</v>
      </c>
      <c r="B1582" s="5" t="s">
        <v>1580</v>
      </c>
      <c r="C1582" s="5" t="s">
        <v>5689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t="s">
        <v>8289</v>
      </c>
      <c r="O1582" t="s">
        <v>8326</v>
      </c>
      <c r="P1582" t="s">
        <v>8348</v>
      </c>
      <c r="Q1582" s="8">
        <f t="shared" si="96"/>
        <v>0</v>
      </c>
      <c r="R1582" s="20" t="e">
        <f t="shared" si="97"/>
        <v>#DIV/0!</v>
      </c>
      <c r="S1582" s="15">
        <f t="shared" si="98"/>
        <v>40990.050069444449</v>
      </c>
      <c r="T1582" s="15">
        <f t="shared" si="99"/>
        <v>41050.050069444449</v>
      </c>
    </row>
    <row r="1583" spans="1:20" ht="75" x14ac:dyDescent="0.3">
      <c r="A1583" s="4">
        <v>1581</v>
      </c>
      <c r="B1583" s="5" t="s">
        <v>1581</v>
      </c>
      <c r="C1583" s="5" t="s">
        <v>5690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t="s">
        <v>8290</v>
      </c>
      <c r="O1583" t="s">
        <v>8342</v>
      </c>
      <c r="P1583" t="s">
        <v>8349</v>
      </c>
      <c r="Q1583" s="8">
        <f t="shared" si="96"/>
        <v>5.0000000000000001E-3</v>
      </c>
      <c r="R1583" s="20">
        <f t="shared" si="97"/>
        <v>5</v>
      </c>
      <c r="S1583" s="15">
        <f t="shared" si="98"/>
        <v>42325.448958333334</v>
      </c>
      <c r="T1583" s="15">
        <f t="shared" si="99"/>
        <v>42357.448958333334</v>
      </c>
    </row>
    <row r="1584" spans="1:20" ht="37.5" x14ac:dyDescent="0.3">
      <c r="A1584" s="4">
        <v>1582</v>
      </c>
      <c r="B1584" s="5" t="s">
        <v>1582</v>
      </c>
      <c r="C1584" s="5" t="s">
        <v>5691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t="s">
        <v>8290</v>
      </c>
      <c r="O1584" t="s">
        <v>8342</v>
      </c>
      <c r="P1584" t="s">
        <v>8349</v>
      </c>
      <c r="Q1584" s="8">
        <f t="shared" si="96"/>
        <v>9.2999999999999999E-2</v>
      </c>
      <c r="R1584" s="20">
        <f t="shared" si="97"/>
        <v>31</v>
      </c>
      <c r="S1584" s="15">
        <f t="shared" si="98"/>
        <v>42246.789965277778</v>
      </c>
      <c r="T1584" s="15">
        <f t="shared" si="99"/>
        <v>42303.888888888891</v>
      </c>
    </row>
    <row r="1585" spans="1:20" ht="75" x14ac:dyDescent="0.3">
      <c r="A1585" s="4">
        <v>1583</v>
      </c>
      <c r="B1585" s="5" t="s">
        <v>1583</v>
      </c>
      <c r="C1585" s="5" t="s">
        <v>5692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t="s">
        <v>8290</v>
      </c>
      <c r="O1585" t="s">
        <v>8342</v>
      </c>
      <c r="P1585" t="s">
        <v>8349</v>
      </c>
      <c r="Q1585" s="8">
        <f t="shared" si="96"/>
        <v>7.5000000000000002E-4</v>
      </c>
      <c r="R1585" s="20">
        <f t="shared" si="97"/>
        <v>15</v>
      </c>
      <c r="S1585" s="15">
        <f t="shared" si="98"/>
        <v>41877.904988425929</v>
      </c>
      <c r="T1585" s="15">
        <f t="shared" si="99"/>
        <v>41907.904988425929</v>
      </c>
    </row>
    <row r="1586" spans="1:20" ht="75" x14ac:dyDescent="0.3">
      <c r="A1586" s="4">
        <v>1584</v>
      </c>
      <c r="B1586" s="5" t="s">
        <v>1584</v>
      </c>
      <c r="C1586" s="5" t="s">
        <v>5693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t="s">
        <v>8290</v>
      </c>
      <c r="O1586" t="s">
        <v>8342</v>
      </c>
      <c r="P1586" t="s">
        <v>8349</v>
      </c>
      <c r="Q1586" s="8">
        <f t="shared" si="96"/>
        <v>0</v>
      </c>
      <c r="R1586" s="20" t="e">
        <f t="shared" si="97"/>
        <v>#DIV/0!</v>
      </c>
      <c r="S1586" s="15">
        <f t="shared" si="98"/>
        <v>41779.649317129632</v>
      </c>
      <c r="T1586" s="15">
        <f t="shared" si="99"/>
        <v>41789.649317129632</v>
      </c>
    </row>
    <row r="1587" spans="1:20" ht="93.75" x14ac:dyDescent="0.3">
      <c r="A1587" s="4">
        <v>1585</v>
      </c>
      <c r="B1587" s="5" t="s">
        <v>1585</v>
      </c>
      <c r="C1587" s="5" t="s">
        <v>5694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t="s">
        <v>8290</v>
      </c>
      <c r="O1587" t="s">
        <v>8342</v>
      </c>
      <c r="P1587" t="s">
        <v>8349</v>
      </c>
      <c r="Q1587" s="8">
        <f t="shared" si="96"/>
        <v>0.79</v>
      </c>
      <c r="R1587" s="20">
        <f t="shared" si="97"/>
        <v>131.66666666666666</v>
      </c>
      <c r="S1587" s="15">
        <f t="shared" si="98"/>
        <v>42707.895462962959</v>
      </c>
      <c r="T1587" s="15">
        <f t="shared" si="99"/>
        <v>42729.458333333328</v>
      </c>
    </row>
    <row r="1588" spans="1:20" ht="37.5" x14ac:dyDescent="0.3">
      <c r="A1588" s="4">
        <v>1586</v>
      </c>
      <c r="B1588" s="5" t="s">
        <v>1586</v>
      </c>
      <c r="C1588" s="5" t="s">
        <v>5695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t="s">
        <v>8290</v>
      </c>
      <c r="O1588" t="s">
        <v>8342</v>
      </c>
      <c r="P1588" t="s">
        <v>8349</v>
      </c>
      <c r="Q1588" s="8">
        <f t="shared" si="96"/>
        <v>0</v>
      </c>
      <c r="R1588" s="20" t="e">
        <f t="shared" si="97"/>
        <v>#DIV/0!</v>
      </c>
      <c r="S1588" s="15">
        <f t="shared" si="98"/>
        <v>42069.104421296302</v>
      </c>
      <c r="T1588" s="15">
        <f t="shared" si="99"/>
        <v>42099.062754629631</v>
      </c>
    </row>
    <row r="1589" spans="1:20" ht="93.75" x14ac:dyDescent="0.3">
      <c r="A1589" s="4">
        <v>1587</v>
      </c>
      <c r="B1589" s="5" t="s">
        <v>1587</v>
      </c>
      <c r="C1589" s="5" t="s">
        <v>5696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t="s">
        <v>8290</v>
      </c>
      <c r="O1589" t="s">
        <v>8342</v>
      </c>
      <c r="P1589" t="s">
        <v>8349</v>
      </c>
      <c r="Q1589" s="8">
        <f t="shared" si="96"/>
        <v>1.3333333333333334E-4</v>
      </c>
      <c r="R1589" s="20">
        <f t="shared" si="97"/>
        <v>1</v>
      </c>
      <c r="S1589" s="15">
        <f t="shared" si="98"/>
        <v>41956.950983796298</v>
      </c>
      <c r="T1589" s="15">
        <f t="shared" si="99"/>
        <v>41986.950983796298</v>
      </c>
    </row>
    <row r="1590" spans="1:20" ht="37.5" x14ac:dyDescent="0.3">
      <c r="A1590" s="4">
        <v>1588</v>
      </c>
      <c r="B1590" s="5" t="s">
        <v>1588</v>
      </c>
      <c r="C1590" s="5" t="s">
        <v>5697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t="s">
        <v>8290</v>
      </c>
      <c r="O1590" t="s">
        <v>8342</v>
      </c>
      <c r="P1590" t="s">
        <v>8349</v>
      </c>
      <c r="Q1590" s="8">
        <f t="shared" si="96"/>
        <v>0</v>
      </c>
      <c r="R1590" s="20" t="e">
        <f t="shared" si="97"/>
        <v>#DIV/0!</v>
      </c>
      <c r="S1590" s="15">
        <f t="shared" si="98"/>
        <v>42005.24998842593</v>
      </c>
      <c r="T1590" s="15">
        <f t="shared" si="99"/>
        <v>42035.841666666667</v>
      </c>
    </row>
    <row r="1591" spans="1:20" ht="56.25" x14ac:dyDescent="0.3">
      <c r="A1591" s="4">
        <v>1589</v>
      </c>
      <c r="B1591" s="5" t="s">
        <v>1589</v>
      </c>
      <c r="C1591" s="5" t="s">
        <v>5698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t="s">
        <v>8290</v>
      </c>
      <c r="O1591" t="s">
        <v>8342</v>
      </c>
      <c r="P1591" t="s">
        <v>8349</v>
      </c>
      <c r="Q1591" s="8">
        <f t="shared" si="96"/>
        <v>0</v>
      </c>
      <c r="R1591" s="20" t="e">
        <f t="shared" si="97"/>
        <v>#DIV/0!</v>
      </c>
      <c r="S1591" s="15">
        <f t="shared" si="98"/>
        <v>42256.984791666662</v>
      </c>
      <c r="T1591" s="15">
        <f t="shared" si="99"/>
        <v>42286.984791666662</v>
      </c>
    </row>
    <row r="1592" spans="1:20" ht="37.5" x14ac:dyDescent="0.3">
      <c r="A1592" s="4">
        <v>1590</v>
      </c>
      <c r="B1592" s="5" t="s">
        <v>1590</v>
      </c>
      <c r="C1592" s="5" t="s">
        <v>5699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t="s">
        <v>8290</v>
      </c>
      <c r="O1592" t="s">
        <v>8342</v>
      </c>
      <c r="P1592" t="s">
        <v>8349</v>
      </c>
      <c r="Q1592" s="8">
        <f t="shared" si="96"/>
        <v>1.7000000000000001E-2</v>
      </c>
      <c r="R1592" s="20">
        <f t="shared" si="97"/>
        <v>510</v>
      </c>
      <c r="S1592" s="15">
        <f t="shared" si="98"/>
        <v>42240.857222222221</v>
      </c>
      <c r="T1592" s="15">
        <f t="shared" si="99"/>
        <v>42270.857222222221</v>
      </c>
    </row>
    <row r="1593" spans="1:20" ht="93.75" x14ac:dyDescent="0.3">
      <c r="A1593" s="4">
        <v>1591</v>
      </c>
      <c r="B1593" s="5" t="s">
        <v>1591</v>
      </c>
      <c r="C1593" s="5" t="s">
        <v>5700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t="s">
        <v>8290</v>
      </c>
      <c r="O1593" t="s">
        <v>8342</v>
      </c>
      <c r="P1593" t="s">
        <v>8349</v>
      </c>
      <c r="Q1593" s="8">
        <f t="shared" si="96"/>
        <v>0.29228571428571426</v>
      </c>
      <c r="R1593" s="20">
        <f t="shared" si="97"/>
        <v>44.478260869565219</v>
      </c>
      <c r="S1593" s="15">
        <f t="shared" si="98"/>
        <v>42433.726168981477</v>
      </c>
      <c r="T1593" s="15">
        <f t="shared" si="99"/>
        <v>42463.68450231482</v>
      </c>
    </row>
    <row r="1594" spans="1:20" ht="56.25" x14ac:dyDescent="0.3">
      <c r="A1594" s="4">
        <v>1592</v>
      </c>
      <c r="B1594" s="5" t="s">
        <v>1592</v>
      </c>
      <c r="C1594" s="5" t="s">
        <v>5701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t="s">
        <v>8290</v>
      </c>
      <c r="O1594" t="s">
        <v>8342</v>
      </c>
      <c r="P1594" t="s">
        <v>8349</v>
      </c>
      <c r="Q1594" s="8">
        <f t="shared" si="96"/>
        <v>0</v>
      </c>
      <c r="R1594" s="20" t="e">
        <f t="shared" si="97"/>
        <v>#DIV/0!</v>
      </c>
      <c r="S1594" s="15">
        <f t="shared" si="98"/>
        <v>42046.072743055556</v>
      </c>
      <c r="T1594" s="15">
        <f t="shared" si="99"/>
        <v>42091.031076388885</v>
      </c>
    </row>
    <row r="1595" spans="1:20" ht="56.25" x14ac:dyDescent="0.3">
      <c r="A1595" s="4">
        <v>1593</v>
      </c>
      <c r="B1595" s="5" t="s">
        <v>1593</v>
      </c>
      <c r="C1595" s="5" t="s">
        <v>5702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t="s">
        <v>8290</v>
      </c>
      <c r="O1595" t="s">
        <v>8342</v>
      </c>
      <c r="P1595" t="s">
        <v>8349</v>
      </c>
      <c r="Q1595" s="8">
        <f t="shared" si="96"/>
        <v>1.3636363636363637E-4</v>
      </c>
      <c r="R1595" s="20">
        <f t="shared" si="97"/>
        <v>1</v>
      </c>
      <c r="S1595" s="15">
        <f t="shared" si="98"/>
        <v>42033.845543981486</v>
      </c>
      <c r="T1595" s="15">
        <f t="shared" si="99"/>
        <v>42063.845543981486</v>
      </c>
    </row>
    <row r="1596" spans="1:20" ht="56.25" x14ac:dyDescent="0.3">
      <c r="A1596" s="4">
        <v>1594</v>
      </c>
      <c r="B1596" s="5" t="s">
        <v>1594</v>
      </c>
      <c r="C1596" s="5" t="s">
        <v>5703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t="s">
        <v>8290</v>
      </c>
      <c r="O1596" t="s">
        <v>8342</v>
      </c>
      <c r="P1596" t="s">
        <v>8349</v>
      </c>
      <c r="Q1596" s="8">
        <f t="shared" si="96"/>
        <v>0.20499999999999999</v>
      </c>
      <c r="R1596" s="20">
        <f t="shared" si="97"/>
        <v>20.5</v>
      </c>
      <c r="S1596" s="15">
        <f t="shared" si="98"/>
        <v>42445.712754629625</v>
      </c>
      <c r="T1596" s="15">
        <f t="shared" si="99"/>
        <v>42505.681249999994</v>
      </c>
    </row>
    <row r="1597" spans="1:20" ht="75" x14ac:dyDescent="0.3">
      <c r="A1597" s="4">
        <v>1595</v>
      </c>
      <c r="B1597" s="5" t="s">
        <v>1595</v>
      </c>
      <c r="C1597" s="5" t="s">
        <v>5704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t="s">
        <v>8290</v>
      </c>
      <c r="O1597" t="s">
        <v>8342</v>
      </c>
      <c r="P1597" t="s">
        <v>8349</v>
      </c>
      <c r="Q1597" s="8">
        <f t="shared" si="96"/>
        <v>2.8E-3</v>
      </c>
      <c r="R1597" s="20">
        <f t="shared" si="97"/>
        <v>40</v>
      </c>
      <c r="S1597" s="15">
        <f t="shared" si="98"/>
        <v>41780.050092592595</v>
      </c>
      <c r="T1597" s="15">
        <f t="shared" si="99"/>
        <v>41808.842361111114</v>
      </c>
    </row>
    <row r="1598" spans="1:20" ht="56.25" x14ac:dyDescent="0.3">
      <c r="A1598" s="4">
        <v>1596</v>
      </c>
      <c r="B1598" s="5" t="s">
        <v>1596</v>
      </c>
      <c r="C1598" s="5" t="s">
        <v>5705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t="s">
        <v>8290</v>
      </c>
      <c r="O1598" t="s">
        <v>8342</v>
      </c>
      <c r="P1598" t="s">
        <v>8349</v>
      </c>
      <c r="Q1598" s="8">
        <f t="shared" si="96"/>
        <v>2.3076923076923078E-2</v>
      </c>
      <c r="R1598" s="20">
        <f t="shared" si="97"/>
        <v>25</v>
      </c>
      <c r="S1598" s="15">
        <f t="shared" si="98"/>
        <v>41941.430196759262</v>
      </c>
      <c r="T1598" s="15">
        <f t="shared" si="99"/>
        <v>41986.471863425926</v>
      </c>
    </row>
    <row r="1599" spans="1:20" ht="75" x14ac:dyDescent="0.3">
      <c r="A1599" s="4">
        <v>1597</v>
      </c>
      <c r="B1599" s="5" t="s">
        <v>1597</v>
      </c>
      <c r="C1599" s="5" t="s">
        <v>5706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t="s">
        <v>8290</v>
      </c>
      <c r="O1599" t="s">
        <v>8342</v>
      </c>
      <c r="P1599" t="s">
        <v>8349</v>
      </c>
      <c r="Q1599" s="8">
        <f t="shared" si="96"/>
        <v>0</v>
      </c>
      <c r="R1599" s="20" t="e">
        <f t="shared" si="97"/>
        <v>#DIV/0!</v>
      </c>
      <c r="S1599" s="15">
        <f t="shared" si="98"/>
        <v>42603.354131944448</v>
      </c>
      <c r="T1599" s="15">
        <f t="shared" si="99"/>
        <v>42633.354131944448</v>
      </c>
    </row>
    <row r="1600" spans="1:20" ht="75" x14ac:dyDescent="0.3">
      <c r="A1600" s="4">
        <v>1598</v>
      </c>
      <c r="B1600" s="5" t="s">
        <v>1598</v>
      </c>
      <c r="C1600" s="5" t="s">
        <v>5707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t="s">
        <v>8290</v>
      </c>
      <c r="O1600" t="s">
        <v>8342</v>
      </c>
      <c r="P1600" t="s">
        <v>8349</v>
      </c>
      <c r="Q1600" s="8">
        <f t="shared" si="96"/>
        <v>1.25E-3</v>
      </c>
      <c r="R1600" s="20">
        <f t="shared" si="97"/>
        <v>1</v>
      </c>
      <c r="S1600" s="15">
        <f t="shared" si="98"/>
        <v>42151.667337962965</v>
      </c>
      <c r="T1600" s="15">
        <f t="shared" si="99"/>
        <v>42211.667337962965</v>
      </c>
    </row>
    <row r="1601" spans="1:20" ht="75" x14ac:dyDescent="0.3">
      <c r="A1601" s="4">
        <v>1599</v>
      </c>
      <c r="B1601" s="5" t="s">
        <v>1599</v>
      </c>
      <c r="C1601" s="5" t="s">
        <v>5708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t="s">
        <v>8290</v>
      </c>
      <c r="O1601" t="s">
        <v>8342</v>
      </c>
      <c r="P1601" t="s">
        <v>8349</v>
      </c>
      <c r="Q1601" s="8">
        <f t="shared" si="96"/>
        <v>0</v>
      </c>
      <c r="R1601" s="20" t="e">
        <f t="shared" si="97"/>
        <v>#DIV/0!</v>
      </c>
      <c r="S1601" s="15">
        <f t="shared" si="98"/>
        <v>42438.53907407407</v>
      </c>
      <c r="T1601" s="15">
        <f t="shared" si="99"/>
        <v>42468.497407407413</v>
      </c>
    </row>
    <row r="1602" spans="1:20" ht="93.75" x14ac:dyDescent="0.3">
      <c r="A1602" s="4">
        <v>1600</v>
      </c>
      <c r="B1602" s="5" t="s">
        <v>1600</v>
      </c>
      <c r="C1602" s="5" t="s">
        <v>5709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t="s">
        <v>8290</v>
      </c>
      <c r="O1602" t="s">
        <v>8342</v>
      </c>
      <c r="P1602" t="s">
        <v>8349</v>
      </c>
      <c r="Q1602" s="8">
        <f t="shared" ref="Q1602:Q1665" si="100">E1602/D1602</f>
        <v>7.3400000000000007E-2</v>
      </c>
      <c r="R1602" s="20">
        <f t="shared" ref="R1602:R1665" si="101">E1602/L1602</f>
        <v>40.777777777777779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75" x14ac:dyDescent="0.3">
      <c r="A1603" s="4">
        <v>1601</v>
      </c>
      <c r="B1603" s="5" t="s">
        <v>1601</v>
      </c>
      <c r="C1603" s="5" t="s">
        <v>5710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t="s">
        <v>8275</v>
      </c>
      <c r="O1603" t="s">
        <v>8329</v>
      </c>
      <c r="P1603" t="s">
        <v>8330</v>
      </c>
      <c r="Q1603" s="8">
        <f t="shared" si="100"/>
        <v>1.082492</v>
      </c>
      <c r="R1603" s="20">
        <f t="shared" si="101"/>
        <v>48.325535714285714</v>
      </c>
      <c r="S1603" s="15">
        <f t="shared" si="102"/>
        <v>40638.092974537038</v>
      </c>
      <c r="T1603" s="15">
        <f t="shared" si="103"/>
        <v>40668.092974537038</v>
      </c>
    </row>
    <row r="1604" spans="1:20" ht="75" x14ac:dyDescent="0.3">
      <c r="A1604" s="4">
        <v>1602</v>
      </c>
      <c r="B1604" s="5" t="s">
        <v>1602</v>
      </c>
      <c r="C1604" s="5" t="s">
        <v>5711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t="s">
        <v>8275</v>
      </c>
      <c r="O1604" t="s">
        <v>8329</v>
      </c>
      <c r="P1604" t="s">
        <v>8330</v>
      </c>
      <c r="Q1604" s="8">
        <f t="shared" si="100"/>
        <v>1.0016666666666667</v>
      </c>
      <c r="R1604" s="20">
        <f t="shared" si="101"/>
        <v>46.953125</v>
      </c>
      <c r="S1604" s="15">
        <f t="shared" si="102"/>
        <v>40788.297650462962</v>
      </c>
      <c r="T1604" s="15">
        <f t="shared" si="103"/>
        <v>40830.958333333336</v>
      </c>
    </row>
    <row r="1605" spans="1:20" ht="75" x14ac:dyDescent="0.3">
      <c r="A1605" s="4">
        <v>1603</v>
      </c>
      <c r="B1605" s="5" t="s">
        <v>1603</v>
      </c>
      <c r="C1605" s="5" t="s">
        <v>5712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t="s">
        <v>8275</v>
      </c>
      <c r="O1605" t="s">
        <v>8329</v>
      </c>
      <c r="P1605" t="s">
        <v>8330</v>
      </c>
      <c r="Q1605" s="8">
        <f t="shared" si="100"/>
        <v>1.0003299999999999</v>
      </c>
      <c r="R1605" s="20">
        <f t="shared" si="101"/>
        <v>66.688666666666663</v>
      </c>
      <c r="S1605" s="15">
        <f t="shared" si="102"/>
        <v>40876.169664351852</v>
      </c>
      <c r="T1605" s="15">
        <f t="shared" si="103"/>
        <v>40936.169664351852</v>
      </c>
    </row>
    <row r="1606" spans="1:20" ht="93.75" x14ac:dyDescent="0.3">
      <c r="A1606" s="4">
        <v>1604</v>
      </c>
      <c r="B1606" s="5" t="s">
        <v>1604</v>
      </c>
      <c r="C1606" s="5" t="s">
        <v>5713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t="s">
        <v>8275</v>
      </c>
      <c r="O1606" t="s">
        <v>8329</v>
      </c>
      <c r="P1606" t="s">
        <v>8330</v>
      </c>
      <c r="Q1606" s="8">
        <f t="shared" si="100"/>
        <v>1.2210714285714286</v>
      </c>
      <c r="R1606" s="20">
        <f t="shared" si="101"/>
        <v>48.842857142857142</v>
      </c>
      <c r="S1606" s="15">
        <f t="shared" si="102"/>
        <v>40945.845312500001</v>
      </c>
      <c r="T1606" s="15">
        <f t="shared" si="103"/>
        <v>40985.80364583333</v>
      </c>
    </row>
    <row r="1607" spans="1:20" ht="93.75" x14ac:dyDescent="0.3">
      <c r="A1607" s="4">
        <v>1605</v>
      </c>
      <c r="B1607" s="5" t="s">
        <v>1605</v>
      </c>
      <c r="C1607" s="5" t="s">
        <v>5714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t="s">
        <v>8275</v>
      </c>
      <c r="O1607" t="s">
        <v>8329</v>
      </c>
      <c r="P1607" t="s">
        <v>8330</v>
      </c>
      <c r="Q1607" s="8">
        <f t="shared" si="100"/>
        <v>1.0069333333333335</v>
      </c>
      <c r="R1607" s="20">
        <f t="shared" si="101"/>
        <v>137.30909090909091</v>
      </c>
      <c r="S1607" s="15">
        <f t="shared" si="102"/>
        <v>40747.012881944444</v>
      </c>
      <c r="T1607" s="15">
        <f t="shared" si="103"/>
        <v>40756.291666666664</v>
      </c>
    </row>
    <row r="1608" spans="1:20" ht="93.75" x14ac:dyDescent="0.3">
      <c r="A1608" s="4">
        <v>1606</v>
      </c>
      <c r="B1608" s="5" t="s">
        <v>1606</v>
      </c>
      <c r="C1608" s="5" t="s">
        <v>5715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t="s">
        <v>8275</v>
      </c>
      <c r="O1608" t="s">
        <v>8329</v>
      </c>
      <c r="P1608" t="s">
        <v>8330</v>
      </c>
      <c r="Q1608" s="8">
        <f t="shared" si="100"/>
        <v>1.01004125</v>
      </c>
      <c r="R1608" s="20">
        <f t="shared" si="101"/>
        <v>87.829673913043479</v>
      </c>
      <c r="S1608" s="15">
        <f t="shared" si="102"/>
        <v>40536.111550925925</v>
      </c>
      <c r="T1608" s="15">
        <f t="shared" si="103"/>
        <v>40626.069884259261</v>
      </c>
    </row>
    <row r="1609" spans="1:20" ht="75" x14ac:dyDescent="0.3">
      <c r="A1609" s="4">
        <v>1607</v>
      </c>
      <c r="B1609" s="5" t="s">
        <v>1607</v>
      </c>
      <c r="C1609" s="5" t="s">
        <v>5716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t="s">
        <v>8275</v>
      </c>
      <c r="O1609" t="s">
        <v>8329</v>
      </c>
      <c r="P1609" t="s">
        <v>8330</v>
      </c>
      <c r="Q1609" s="8">
        <f t="shared" si="100"/>
        <v>1.4511000000000001</v>
      </c>
      <c r="R1609" s="20">
        <f t="shared" si="101"/>
        <v>70.785365853658533</v>
      </c>
      <c r="S1609" s="15">
        <f t="shared" si="102"/>
        <v>41053.80846064815</v>
      </c>
      <c r="T1609" s="15">
        <f t="shared" si="103"/>
        <v>41074.80846064815</v>
      </c>
    </row>
    <row r="1610" spans="1:20" ht="56.25" x14ac:dyDescent="0.3">
      <c r="A1610" s="4">
        <v>1608</v>
      </c>
      <c r="B1610" s="5" t="s">
        <v>1608</v>
      </c>
      <c r="C1610" s="5" t="s">
        <v>5717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t="s">
        <v>8275</v>
      </c>
      <c r="O1610" t="s">
        <v>8329</v>
      </c>
      <c r="P1610" t="s">
        <v>8330</v>
      </c>
      <c r="Q1610" s="8">
        <f t="shared" si="100"/>
        <v>1.0125</v>
      </c>
      <c r="R1610" s="20">
        <f t="shared" si="101"/>
        <v>52.826086956521742</v>
      </c>
      <c r="S1610" s="15">
        <f t="shared" si="102"/>
        <v>41607.83085648148</v>
      </c>
      <c r="T1610" s="15">
        <f t="shared" si="103"/>
        <v>41640.226388888892</v>
      </c>
    </row>
    <row r="1611" spans="1:20" ht="75" x14ac:dyDescent="0.3">
      <c r="A1611" s="4">
        <v>1609</v>
      </c>
      <c r="B1611" s="5" t="s">
        <v>1609</v>
      </c>
      <c r="C1611" s="5" t="s">
        <v>5718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t="s">
        <v>8275</v>
      </c>
      <c r="O1611" t="s">
        <v>8329</v>
      </c>
      <c r="P1611" t="s">
        <v>8330</v>
      </c>
      <c r="Q1611" s="8">
        <f t="shared" si="100"/>
        <v>1.1833333333333333</v>
      </c>
      <c r="R1611" s="20">
        <f t="shared" si="101"/>
        <v>443.75</v>
      </c>
      <c r="S1611" s="15">
        <f t="shared" si="102"/>
        <v>40796.001261574071</v>
      </c>
      <c r="T1611" s="15">
        <f t="shared" si="103"/>
        <v>40849.333333333336</v>
      </c>
    </row>
    <row r="1612" spans="1:20" ht="37.5" x14ac:dyDescent="0.3">
      <c r="A1612" s="4">
        <v>1610</v>
      </c>
      <c r="B1612" s="5" t="s">
        <v>1610</v>
      </c>
      <c r="C1612" s="5" t="s">
        <v>5719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t="s">
        <v>8275</v>
      </c>
      <c r="O1612" t="s">
        <v>8329</v>
      </c>
      <c r="P1612" t="s">
        <v>8330</v>
      </c>
      <c r="Q1612" s="8">
        <f t="shared" si="100"/>
        <v>2.7185000000000001</v>
      </c>
      <c r="R1612" s="20">
        <f t="shared" si="101"/>
        <v>48.544642857142854</v>
      </c>
      <c r="S1612" s="15">
        <f t="shared" si="102"/>
        <v>41228.924884259257</v>
      </c>
      <c r="T1612" s="15">
        <f t="shared" si="103"/>
        <v>41258.924884259257</v>
      </c>
    </row>
    <row r="1613" spans="1:20" ht="37.5" x14ac:dyDescent="0.3">
      <c r="A1613" s="4">
        <v>1611</v>
      </c>
      <c r="B1613" s="5" t="s">
        <v>1611</v>
      </c>
      <c r="C1613" s="5" t="s">
        <v>5720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t="s">
        <v>8275</v>
      </c>
      <c r="O1613" t="s">
        <v>8329</v>
      </c>
      <c r="P1613" t="s">
        <v>8330</v>
      </c>
      <c r="Q1613" s="8">
        <f t="shared" si="100"/>
        <v>1.25125</v>
      </c>
      <c r="R1613" s="20">
        <f t="shared" si="101"/>
        <v>37.074074074074076</v>
      </c>
      <c r="S1613" s="15">
        <f t="shared" si="102"/>
        <v>41409.00037037037</v>
      </c>
      <c r="T1613" s="15">
        <f t="shared" si="103"/>
        <v>41430.00037037037</v>
      </c>
    </row>
    <row r="1614" spans="1:20" ht="56.25" x14ac:dyDescent="0.3">
      <c r="A1614" s="4">
        <v>1612</v>
      </c>
      <c r="B1614" s="5" t="s">
        <v>1612</v>
      </c>
      <c r="C1614" s="5" t="s">
        <v>5721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t="s">
        <v>8275</v>
      </c>
      <c r="O1614" t="s">
        <v>8329</v>
      </c>
      <c r="P1614" t="s">
        <v>8330</v>
      </c>
      <c r="Q1614" s="8">
        <f t="shared" si="100"/>
        <v>1.1000000000000001</v>
      </c>
      <c r="R1614" s="20">
        <f t="shared" si="101"/>
        <v>50</v>
      </c>
      <c r="S1614" s="15">
        <f t="shared" si="102"/>
        <v>41246.874814814815</v>
      </c>
      <c r="T1614" s="15">
        <f t="shared" si="103"/>
        <v>41276.874814814815</v>
      </c>
    </row>
    <row r="1615" spans="1:20" ht="93.75" x14ac:dyDescent="0.3">
      <c r="A1615" s="4">
        <v>1613</v>
      </c>
      <c r="B1615" s="5" t="s">
        <v>1613</v>
      </c>
      <c r="C1615" s="5" t="s">
        <v>5722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t="s">
        <v>8275</v>
      </c>
      <c r="O1615" t="s">
        <v>8329</v>
      </c>
      <c r="P1615" t="s">
        <v>8330</v>
      </c>
      <c r="Q1615" s="8">
        <f t="shared" si="100"/>
        <v>1.0149999999999999</v>
      </c>
      <c r="R1615" s="20">
        <f t="shared" si="101"/>
        <v>39.03846153846154</v>
      </c>
      <c r="S1615" s="15">
        <f t="shared" si="102"/>
        <v>41082.069467592592</v>
      </c>
      <c r="T1615" s="15">
        <f t="shared" si="103"/>
        <v>41112.069467592592</v>
      </c>
    </row>
    <row r="1616" spans="1:20" ht="75" x14ac:dyDescent="0.3">
      <c r="A1616" s="4">
        <v>1614</v>
      </c>
      <c r="B1616" s="5" t="s">
        <v>1614</v>
      </c>
      <c r="C1616" s="5" t="s">
        <v>5723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t="s">
        <v>8275</v>
      </c>
      <c r="O1616" t="s">
        <v>8329</v>
      </c>
      <c r="P1616" t="s">
        <v>8330</v>
      </c>
      <c r="Q1616" s="8">
        <f t="shared" si="100"/>
        <v>1.0269999999999999</v>
      </c>
      <c r="R1616" s="20">
        <f t="shared" si="101"/>
        <v>66.688311688311686</v>
      </c>
      <c r="S1616" s="15">
        <f t="shared" si="102"/>
        <v>41794.981122685182</v>
      </c>
      <c r="T1616" s="15">
        <f t="shared" si="103"/>
        <v>41854.708333333336</v>
      </c>
    </row>
    <row r="1617" spans="1:20" ht="56.25" x14ac:dyDescent="0.3">
      <c r="A1617" s="4">
        <v>1615</v>
      </c>
      <c r="B1617" s="5" t="s">
        <v>1615</v>
      </c>
      <c r="C1617" s="5" t="s">
        <v>5724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t="s">
        <v>8275</v>
      </c>
      <c r="O1617" t="s">
        <v>8329</v>
      </c>
      <c r="P1617" t="s">
        <v>8330</v>
      </c>
      <c r="Q1617" s="8">
        <f t="shared" si="100"/>
        <v>1.1412500000000001</v>
      </c>
      <c r="R1617" s="20">
        <f t="shared" si="101"/>
        <v>67.132352941176464</v>
      </c>
      <c r="S1617" s="15">
        <f t="shared" si="102"/>
        <v>40845.050879629627</v>
      </c>
      <c r="T1617" s="15">
        <f t="shared" si="103"/>
        <v>40890.092546296299</v>
      </c>
    </row>
    <row r="1618" spans="1:20" ht="75" x14ac:dyDescent="0.3">
      <c r="A1618" s="4">
        <v>1616</v>
      </c>
      <c r="B1618" s="5" t="s">
        <v>1616</v>
      </c>
      <c r="C1618" s="5" t="s">
        <v>5725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t="s">
        <v>8275</v>
      </c>
      <c r="O1618" t="s">
        <v>8329</v>
      </c>
      <c r="P1618" t="s">
        <v>8330</v>
      </c>
      <c r="Q1618" s="8">
        <f t="shared" si="100"/>
        <v>1.042</v>
      </c>
      <c r="R1618" s="20">
        <f t="shared" si="101"/>
        <v>66.369426751592357</v>
      </c>
      <c r="S1618" s="15">
        <f t="shared" si="102"/>
        <v>41194.715520833335</v>
      </c>
      <c r="T1618" s="15">
        <f t="shared" si="103"/>
        <v>41235.916666666664</v>
      </c>
    </row>
    <row r="1619" spans="1:20" ht="56.25" x14ac:dyDescent="0.3">
      <c r="A1619" s="4">
        <v>1617</v>
      </c>
      <c r="B1619" s="5" t="s">
        <v>1617</v>
      </c>
      <c r="C1619" s="5" t="s">
        <v>5726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t="s">
        <v>8275</v>
      </c>
      <c r="O1619" t="s">
        <v>8329</v>
      </c>
      <c r="P1619" t="s">
        <v>8330</v>
      </c>
      <c r="Q1619" s="8">
        <f t="shared" si="100"/>
        <v>1.4585714285714286</v>
      </c>
      <c r="R1619" s="20">
        <f t="shared" si="101"/>
        <v>64.620253164556956</v>
      </c>
      <c r="S1619" s="15">
        <f t="shared" si="102"/>
        <v>41546.664212962962</v>
      </c>
      <c r="T1619" s="15">
        <f t="shared" si="103"/>
        <v>41579.791666666664</v>
      </c>
    </row>
    <row r="1620" spans="1:20" ht="56.25" x14ac:dyDescent="0.3">
      <c r="A1620" s="4">
        <v>1618</v>
      </c>
      <c r="B1620" s="5" t="s">
        <v>1618</v>
      </c>
      <c r="C1620" s="5" t="s">
        <v>5727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t="s">
        <v>8275</v>
      </c>
      <c r="O1620" t="s">
        <v>8329</v>
      </c>
      <c r="P1620" t="s">
        <v>8330</v>
      </c>
      <c r="Q1620" s="8">
        <f t="shared" si="100"/>
        <v>1.0506666666666666</v>
      </c>
      <c r="R1620" s="20">
        <f t="shared" si="101"/>
        <v>58.370370370370374</v>
      </c>
      <c r="S1620" s="15">
        <f t="shared" si="102"/>
        <v>41301.654340277775</v>
      </c>
      <c r="T1620" s="15">
        <f t="shared" si="103"/>
        <v>41341.654340277775</v>
      </c>
    </row>
    <row r="1621" spans="1:20" ht="93.75" x14ac:dyDescent="0.3">
      <c r="A1621" s="4">
        <v>1619</v>
      </c>
      <c r="B1621" s="5" t="s">
        <v>1619</v>
      </c>
      <c r="C1621" s="5" t="s">
        <v>5728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t="s">
        <v>8275</v>
      </c>
      <c r="O1621" t="s">
        <v>8329</v>
      </c>
      <c r="P1621" t="s">
        <v>8330</v>
      </c>
      <c r="Q1621" s="8">
        <f t="shared" si="100"/>
        <v>1.3333333333333333</v>
      </c>
      <c r="R1621" s="20">
        <f t="shared" si="101"/>
        <v>86.956521739130437</v>
      </c>
      <c r="S1621" s="15">
        <f t="shared" si="102"/>
        <v>41876.18618055556</v>
      </c>
      <c r="T1621" s="15">
        <f t="shared" si="103"/>
        <v>41897.18618055556</v>
      </c>
    </row>
    <row r="1622" spans="1:20" ht="56.25" x14ac:dyDescent="0.3">
      <c r="A1622" s="4">
        <v>1620</v>
      </c>
      <c r="B1622" s="5" t="s">
        <v>1620</v>
      </c>
      <c r="C1622" s="5" t="s">
        <v>5729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t="s">
        <v>8275</v>
      </c>
      <c r="O1622" t="s">
        <v>8329</v>
      </c>
      <c r="P1622" t="s">
        <v>8330</v>
      </c>
      <c r="Q1622" s="8">
        <f t="shared" si="100"/>
        <v>1.1299999999999999</v>
      </c>
      <c r="R1622" s="20">
        <f t="shared" si="101"/>
        <v>66.470588235294116</v>
      </c>
      <c r="S1622" s="15">
        <f t="shared" si="102"/>
        <v>41321.339583333334</v>
      </c>
      <c r="T1622" s="15">
        <f t="shared" si="103"/>
        <v>41328.339583333334</v>
      </c>
    </row>
    <row r="1623" spans="1:20" ht="75" x14ac:dyDescent="0.3">
      <c r="A1623" s="4">
        <v>1621</v>
      </c>
      <c r="B1623" s="5" t="s">
        <v>1621</v>
      </c>
      <c r="C1623" s="5" t="s">
        <v>5730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t="s">
        <v>8275</v>
      </c>
      <c r="O1623" t="s">
        <v>8329</v>
      </c>
      <c r="P1623" t="s">
        <v>8330</v>
      </c>
      <c r="Q1623" s="8">
        <f t="shared" si="100"/>
        <v>1.212</v>
      </c>
      <c r="R1623" s="20">
        <f t="shared" si="101"/>
        <v>163.78378378378378</v>
      </c>
      <c r="S1623" s="15">
        <f t="shared" si="102"/>
        <v>41003.60665509259</v>
      </c>
      <c r="T1623" s="15">
        <f t="shared" si="103"/>
        <v>41057.165972222225</v>
      </c>
    </row>
    <row r="1624" spans="1:20" ht="75" x14ac:dyDescent="0.3">
      <c r="A1624" s="4">
        <v>1622</v>
      </c>
      <c r="B1624" s="5" t="s">
        <v>1622</v>
      </c>
      <c r="C1624" s="5" t="s">
        <v>5731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t="s">
        <v>8275</v>
      </c>
      <c r="O1624" t="s">
        <v>8329</v>
      </c>
      <c r="P1624" t="s">
        <v>8330</v>
      </c>
      <c r="Q1624" s="8">
        <f t="shared" si="100"/>
        <v>1.0172463768115942</v>
      </c>
      <c r="R1624" s="20">
        <f t="shared" si="101"/>
        <v>107.98461538461538</v>
      </c>
      <c r="S1624" s="15">
        <f t="shared" si="102"/>
        <v>41950.29483796296</v>
      </c>
      <c r="T1624" s="15">
        <f t="shared" si="103"/>
        <v>41990.332638888889</v>
      </c>
    </row>
    <row r="1625" spans="1:20" ht="93.75" x14ac:dyDescent="0.3">
      <c r="A1625" s="4">
        <v>1623</v>
      </c>
      <c r="B1625" s="5" t="s">
        <v>1623</v>
      </c>
      <c r="C1625" s="5" t="s">
        <v>5732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t="s">
        <v>8275</v>
      </c>
      <c r="O1625" t="s">
        <v>8329</v>
      </c>
      <c r="P1625" t="s">
        <v>8330</v>
      </c>
      <c r="Q1625" s="8">
        <f t="shared" si="100"/>
        <v>1.0106666666666666</v>
      </c>
      <c r="R1625" s="20">
        <f t="shared" si="101"/>
        <v>42.111111111111114</v>
      </c>
      <c r="S1625" s="15">
        <f t="shared" si="102"/>
        <v>41453.688530092593</v>
      </c>
      <c r="T1625" s="15">
        <f t="shared" si="103"/>
        <v>41513.688530092593</v>
      </c>
    </row>
    <row r="1626" spans="1:20" ht="56.25" x14ac:dyDescent="0.3">
      <c r="A1626" s="4">
        <v>1624</v>
      </c>
      <c r="B1626" s="5" t="s">
        <v>1624</v>
      </c>
      <c r="C1626" s="5" t="s">
        <v>5733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t="s">
        <v>8275</v>
      </c>
      <c r="O1626" t="s">
        <v>8329</v>
      </c>
      <c r="P1626" t="s">
        <v>8330</v>
      </c>
      <c r="Q1626" s="8">
        <f t="shared" si="100"/>
        <v>1.18</v>
      </c>
      <c r="R1626" s="20">
        <f t="shared" si="101"/>
        <v>47.2</v>
      </c>
      <c r="S1626" s="15">
        <f t="shared" si="102"/>
        <v>41243.367303240739</v>
      </c>
      <c r="T1626" s="15">
        <f t="shared" si="103"/>
        <v>41283.367303240739</v>
      </c>
    </row>
    <row r="1627" spans="1:20" ht="93.75" x14ac:dyDescent="0.3">
      <c r="A1627" s="4">
        <v>1625</v>
      </c>
      <c r="B1627" s="5" t="s">
        <v>1625</v>
      </c>
      <c r="C1627" s="5" t="s">
        <v>5734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t="s">
        <v>8275</v>
      </c>
      <c r="O1627" t="s">
        <v>8329</v>
      </c>
      <c r="P1627" t="s">
        <v>8330</v>
      </c>
      <c r="Q1627" s="8">
        <f t="shared" si="100"/>
        <v>1.5533333333333332</v>
      </c>
      <c r="R1627" s="20">
        <f t="shared" si="101"/>
        <v>112.01923076923077</v>
      </c>
      <c r="S1627" s="15">
        <f t="shared" si="102"/>
        <v>41135.699687500004</v>
      </c>
      <c r="T1627" s="15">
        <f t="shared" si="103"/>
        <v>41163.699687500004</v>
      </c>
    </row>
    <row r="1628" spans="1:20" ht="75" x14ac:dyDescent="0.3">
      <c r="A1628" s="4">
        <v>1626</v>
      </c>
      <c r="B1628" s="5" t="s">
        <v>1626</v>
      </c>
      <c r="C1628" s="5" t="s">
        <v>5735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t="s">
        <v>8275</v>
      </c>
      <c r="O1628" t="s">
        <v>8329</v>
      </c>
      <c r="P1628" t="s">
        <v>8330</v>
      </c>
      <c r="Q1628" s="8">
        <f t="shared" si="100"/>
        <v>1.0118750000000001</v>
      </c>
      <c r="R1628" s="20">
        <f t="shared" si="101"/>
        <v>74.953703703703709</v>
      </c>
      <c r="S1628" s="15">
        <f t="shared" si="102"/>
        <v>41579.847997685189</v>
      </c>
      <c r="T1628" s="15">
        <f t="shared" si="103"/>
        <v>41609.889664351853</v>
      </c>
    </row>
    <row r="1629" spans="1:20" ht="75" x14ac:dyDescent="0.3">
      <c r="A1629" s="4">
        <v>1627</v>
      </c>
      <c r="B1629" s="5" t="s">
        <v>1627</v>
      </c>
      <c r="C1629" s="5" t="s">
        <v>5736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t="s">
        <v>8275</v>
      </c>
      <c r="O1629" t="s">
        <v>8329</v>
      </c>
      <c r="P1629" t="s">
        <v>8330</v>
      </c>
      <c r="Q1629" s="8">
        <f t="shared" si="100"/>
        <v>1.17</v>
      </c>
      <c r="R1629" s="20">
        <f t="shared" si="101"/>
        <v>61.578947368421055</v>
      </c>
      <c r="S1629" s="15">
        <f t="shared" si="102"/>
        <v>41205.707048611112</v>
      </c>
      <c r="T1629" s="15">
        <f t="shared" si="103"/>
        <v>41239.207638888889</v>
      </c>
    </row>
    <row r="1630" spans="1:20" ht="37.5" x14ac:dyDescent="0.3">
      <c r="A1630" s="4">
        <v>1628</v>
      </c>
      <c r="B1630" s="5" t="s">
        <v>1628</v>
      </c>
      <c r="C1630" s="5" t="s">
        <v>5737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t="s">
        <v>8275</v>
      </c>
      <c r="O1630" t="s">
        <v>8329</v>
      </c>
      <c r="P1630" t="s">
        <v>8330</v>
      </c>
      <c r="Q1630" s="8">
        <f t="shared" si="100"/>
        <v>1.00925</v>
      </c>
      <c r="R1630" s="20">
        <f t="shared" si="101"/>
        <v>45.875</v>
      </c>
      <c r="S1630" s="15">
        <f t="shared" si="102"/>
        <v>41774.737060185187</v>
      </c>
      <c r="T1630" s="15">
        <f t="shared" si="103"/>
        <v>41807.737060185187</v>
      </c>
    </row>
    <row r="1631" spans="1:20" ht="37.5" x14ac:dyDescent="0.3">
      <c r="A1631" s="4">
        <v>1629</v>
      </c>
      <c r="B1631" s="5" t="s">
        <v>1629</v>
      </c>
      <c r="C1631" s="5" t="s">
        <v>5738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t="s">
        <v>8275</v>
      </c>
      <c r="O1631" t="s">
        <v>8329</v>
      </c>
      <c r="P1631" t="s">
        <v>8330</v>
      </c>
      <c r="Q1631" s="8">
        <f t="shared" si="100"/>
        <v>1.0366666666666666</v>
      </c>
      <c r="R1631" s="20">
        <f t="shared" si="101"/>
        <v>75.853658536585371</v>
      </c>
      <c r="S1631" s="15">
        <f t="shared" si="102"/>
        <v>41645.867280092592</v>
      </c>
      <c r="T1631" s="15">
        <f t="shared" si="103"/>
        <v>41690.867280092592</v>
      </c>
    </row>
    <row r="1632" spans="1:20" ht="75" x14ac:dyDescent="0.3">
      <c r="A1632" s="4">
        <v>1630</v>
      </c>
      <c r="B1632" s="5" t="s">
        <v>1630</v>
      </c>
      <c r="C1632" s="5" t="s">
        <v>5739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t="s">
        <v>8275</v>
      </c>
      <c r="O1632" t="s">
        <v>8329</v>
      </c>
      <c r="P1632" t="s">
        <v>8330</v>
      </c>
      <c r="Q1632" s="8">
        <f t="shared" si="100"/>
        <v>2.6524999999999999</v>
      </c>
      <c r="R1632" s="20">
        <f t="shared" si="101"/>
        <v>84.206349206349202</v>
      </c>
      <c r="S1632" s="15">
        <f t="shared" si="102"/>
        <v>40939.837673611109</v>
      </c>
      <c r="T1632" s="15">
        <f t="shared" si="103"/>
        <v>40970.290972222225</v>
      </c>
    </row>
    <row r="1633" spans="1:20" ht="75" x14ac:dyDescent="0.3">
      <c r="A1633" s="4">
        <v>1631</v>
      </c>
      <c r="B1633" s="5" t="s">
        <v>1631</v>
      </c>
      <c r="C1633" s="5" t="s">
        <v>5740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t="s">
        <v>8275</v>
      </c>
      <c r="O1633" t="s">
        <v>8329</v>
      </c>
      <c r="P1633" t="s">
        <v>8330</v>
      </c>
      <c r="Q1633" s="8">
        <f t="shared" si="100"/>
        <v>1.5590999999999999</v>
      </c>
      <c r="R1633" s="20">
        <f t="shared" si="101"/>
        <v>117.22556390977444</v>
      </c>
      <c r="S1633" s="15">
        <f t="shared" si="102"/>
        <v>41164.859502314815</v>
      </c>
      <c r="T1633" s="15">
        <f t="shared" si="103"/>
        <v>41194.859502314815</v>
      </c>
    </row>
    <row r="1634" spans="1:20" ht="75" x14ac:dyDescent="0.3">
      <c r="A1634" s="4">
        <v>1632</v>
      </c>
      <c r="B1634" s="5" t="s">
        <v>1632</v>
      </c>
      <c r="C1634" s="5" t="s">
        <v>5741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t="s">
        <v>8275</v>
      </c>
      <c r="O1634" t="s">
        <v>8329</v>
      </c>
      <c r="P1634" t="s">
        <v>8330</v>
      </c>
      <c r="Q1634" s="8">
        <f t="shared" si="100"/>
        <v>1.0162500000000001</v>
      </c>
      <c r="R1634" s="20">
        <f t="shared" si="101"/>
        <v>86.489361702127653</v>
      </c>
      <c r="S1634" s="15">
        <f t="shared" si="102"/>
        <v>40750.340902777774</v>
      </c>
      <c r="T1634" s="15">
        <f t="shared" si="103"/>
        <v>40810.340902777774</v>
      </c>
    </row>
    <row r="1635" spans="1:20" ht="93.75" x14ac:dyDescent="0.3">
      <c r="A1635" s="4">
        <v>1633</v>
      </c>
      <c r="B1635" s="5" t="s">
        <v>1633</v>
      </c>
      <c r="C1635" s="5" t="s">
        <v>5742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t="s">
        <v>8275</v>
      </c>
      <c r="O1635" t="s">
        <v>8329</v>
      </c>
      <c r="P1635" t="s">
        <v>8330</v>
      </c>
      <c r="Q1635" s="8">
        <f t="shared" si="100"/>
        <v>1</v>
      </c>
      <c r="R1635" s="20">
        <f t="shared" si="101"/>
        <v>172.41379310344828</v>
      </c>
      <c r="S1635" s="15">
        <f t="shared" si="102"/>
        <v>40896.883750000001</v>
      </c>
      <c r="T1635" s="15">
        <f t="shared" si="103"/>
        <v>40924.208333333336</v>
      </c>
    </row>
    <row r="1636" spans="1:20" ht="56.25" x14ac:dyDescent="0.3">
      <c r="A1636" s="4">
        <v>1634</v>
      </c>
      <c r="B1636" s="5" t="s">
        <v>1634</v>
      </c>
      <c r="C1636" s="5" t="s">
        <v>5743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t="s">
        <v>8275</v>
      </c>
      <c r="O1636" t="s">
        <v>8329</v>
      </c>
      <c r="P1636" t="s">
        <v>8330</v>
      </c>
      <c r="Q1636" s="8">
        <f t="shared" si="100"/>
        <v>1.0049999999999999</v>
      </c>
      <c r="R1636" s="20">
        <f t="shared" si="101"/>
        <v>62.8125</v>
      </c>
      <c r="S1636" s="15">
        <f t="shared" si="102"/>
        <v>40658.189826388887</v>
      </c>
      <c r="T1636" s="15">
        <f t="shared" si="103"/>
        <v>40696.249305555553</v>
      </c>
    </row>
    <row r="1637" spans="1:20" ht="93.75" x14ac:dyDescent="0.3">
      <c r="A1637" s="4">
        <v>1635</v>
      </c>
      <c r="B1637" s="5" t="s">
        <v>1635</v>
      </c>
      <c r="C1637" s="5" t="s">
        <v>5744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t="s">
        <v>8275</v>
      </c>
      <c r="O1637" t="s">
        <v>8329</v>
      </c>
      <c r="P1637" t="s">
        <v>8330</v>
      </c>
      <c r="Q1637" s="8">
        <f t="shared" si="100"/>
        <v>1.2529999999999999</v>
      </c>
      <c r="R1637" s="20">
        <f t="shared" si="101"/>
        <v>67.729729729729726</v>
      </c>
      <c r="S1637" s="15">
        <f t="shared" si="102"/>
        <v>42502.868761574078</v>
      </c>
      <c r="T1637" s="15">
        <f t="shared" si="103"/>
        <v>42562.868761574078</v>
      </c>
    </row>
    <row r="1638" spans="1:20" ht="93.75" x14ac:dyDescent="0.3">
      <c r="A1638" s="4">
        <v>1636</v>
      </c>
      <c r="B1638" s="5" t="s">
        <v>1636</v>
      </c>
      <c r="C1638" s="5" t="s">
        <v>5745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t="s">
        <v>8275</v>
      </c>
      <c r="O1638" t="s">
        <v>8329</v>
      </c>
      <c r="P1638" t="s">
        <v>8330</v>
      </c>
      <c r="Q1638" s="8">
        <f t="shared" si="100"/>
        <v>1.0355555555555556</v>
      </c>
      <c r="R1638" s="20">
        <f t="shared" si="101"/>
        <v>53.5632183908046</v>
      </c>
      <c r="S1638" s="15">
        <f t="shared" si="102"/>
        <v>40663.08666666667</v>
      </c>
      <c r="T1638" s="15">
        <f t="shared" si="103"/>
        <v>40706.166666666664</v>
      </c>
    </row>
    <row r="1639" spans="1:20" ht="75" x14ac:dyDescent="0.3">
      <c r="A1639" s="4">
        <v>1637</v>
      </c>
      <c r="B1639" s="5" t="s">
        <v>1637</v>
      </c>
      <c r="C1639" s="5" t="s">
        <v>5746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t="s">
        <v>8275</v>
      </c>
      <c r="O1639" t="s">
        <v>8329</v>
      </c>
      <c r="P1639" t="s">
        <v>8330</v>
      </c>
      <c r="Q1639" s="8">
        <f t="shared" si="100"/>
        <v>1.038</v>
      </c>
      <c r="R1639" s="20">
        <f t="shared" si="101"/>
        <v>34.6</v>
      </c>
      <c r="S1639" s="15">
        <f t="shared" si="102"/>
        <v>40122.751620370371</v>
      </c>
      <c r="T1639" s="15">
        <f t="shared" si="103"/>
        <v>40178.98541666667</v>
      </c>
    </row>
    <row r="1640" spans="1:20" ht="56.25" x14ac:dyDescent="0.3">
      <c r="A1640" s="4">
        <v>1638</v>
      </c>
      <c r="B1640" s="5" t="s">
        <v>1638</v>
      </c>
      <c r="C1640" s="5" t="s">
        <v>5747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t="s">
        <v>8275</v>
      </c>
      <c r="O1640" t="s">
        <v>8329</v>
      </c>
      <c r="P1640" t="s">
        <v>8330</v>
      </c>
      <c r="Q1640" s="8">
        <f t="shared" si="100"/>
        <v>1.05</v>
      </c>
      <c r="R1640" s="20">
        <f t="shared" si="101"/>
        <v>38.888888888888886</v>
      </c>
      <c r="S1640" s="15">
        <f t="shared" si="102"/>
        <v>41288.68712962963</v>
      </c>
      <c r="T1640" s="15">
        <f t="shared" si="103"/>
        <v>41333.892361111109</v>
      </c>
    </row>
    <row r="1641" spans="1:20" ht="75" x14ac:dyDescent="0.3">
      <c r="A1641" s="4">
        <v>1639</v>
      </c>
      <c r="B1641" s="5" t="s">
        <v>1639</v>
      </c>
      <c r="C1641" s="5" t="s">
        <v>5748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t="s">
        <v>8275</v>
      </c>
      <c r="O1641" t="s">
        <v>8329</v>
      </c>
      <c r="P1641" t="s">
        <v>8330</v>
      </c>
      <c r="Q1641" s="8">
        <f t="shared" si="100"/>
        <v>1</v>
      </c>
      <c r="R1641" s="20">
        <f t="shared" si="101"/>
        <v>94.736842105263165</v>
      </c>
      <c r="S1641" s="15">
        <f t="shared" si="102"/>
        <v>40941.652372685188</v>
      </c>
      <c r="T1641" s="15">
        <f t="shared" si="103"/>
        <v>40971.652372685188</v>
      </c>
    </row>
    <row r="1642" spans="1:20" ht="93.75" x14ac:dyDescent="0.3">
      <c r="A1642" s="4">
        <v>1640</v>
      </c>
      <c r="B1642" s="5" t="s">
        <v>1640</v>
      </c>
      <c r="C1642" s="5" t="s">
        <v>5749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t="s">
        <v>8275</v>
      </c>
      <c r="O1642" t="s">
        <v>8329</v>
      </c>
      <c r="P1642" t="s">
        <v>8330</v>
      </c>
      <c r="Q1642" s="8">
        <f t="shared" si="100"/>
        <v>1.6986000000000001</v>
      </c>
      <c r="R1642" s="20">
        <f t="shared" si="101"/>
        <v>39.967058823529413</v>
      </c>
      <c r="S1642" s="15">
        <f t="shared" si="102"/>
        <v>40379.23096064815</v>
      </c>
      <c r="T1642" s="15">
        <f t="shared" si="103"/>
        <v>40393.082638888889</v>
      </c>
    </row>
    <row r="1643" spans="1:20" ht="37.5" x14ac:dyDescent="0.3">
      <c r="A1643" s="4">
        <v>1641</v>
      </c>
      <c r="B1643" s="5" t="s">
        <v>1641</v>
      </c>
      <c r="C1643" s="5" t="s">
        <v>5750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t="s">
        <v>8291</v>
      </c>
      <c r="O1643" t="s">
        <v>8329</v>
      </c>
      <c r="P1643" t="s">
        <v>8350</v>
      </c>
      <c r="Q1643" s="8">
        <f t="shared" si="100"/>
        <v>1.014</v>
      </c>
      <c r="R1643" s="20">
        <f t="shared" si="101"/>
        <v>97.5</v>
      </c>
      <c r="S1643" s="15">
        <f t="shared" si="102"/>
        <v>41962.596574074079</v>
      </c>
      <c r="T1643" s="15">
        <f t="shared" si="103"/>
        <v>41992.596574074079</v>
      </c>
    </row>
    <row r="1644" spans="1:20" ht="75" x14ac:dyDescent="0.3">
      <c r="A1644" s="4">
        <v>1642</v>
      </c>
      <c r="B1644" s="5" t="s">
        <v>1642</v>
      </c>
      <c r="C1644" s="5" t="s">
        <v>5751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t="s">
        <v>8291</v>
      </c>
      <c r="O1644" t="s">
        <v>8329</v>
      </c>
      <c r="P1644" t="s">
        <v>8350</v>
      </c>
      <c r="Q1644" s="8">
        <f t="shared" si="100"/>
        <v>1</v>
      </c>
      <c r="R1644" s="20">
        <f t="shared" si="101"/>
        <v>42.857142857142854</v>
      </c>
      <c r="S1644" s="15">
        <f t="shared" si="102"/>
        <v>40688.024618055555</v>
      </c>
      <c r="T1644" s="15">
        <f t="shared" si="103"/>
        <v>40708.024618055555</v>
      </c>
    </row>
    <row r="1645" spans="1:20" ht="56.25" x14ac:dyDescent="0.3">
      <c r="A1645" s="4">
        <v>1643</v>
      </c>
      <c r="B1645" s="5" t="s">
        <v>1643</v>
      </c>
      <c r="C1645" s="5" t="s">
        <v>5752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t="s">
        <v>8291</v>
      </c>
      <c r="O1645" t="s">
        <v>8329</v>
      </c>
      <c r="P1645" t="s">
        <v>8350</v>
      </c>
      <c r="Q1645" s="8">
        <f t="shared" si="100"/>
        <v>1.2470000000000001</v>
      </c>
      <c r="R1645" s="20">
        <f t="shared" si="101"/>
        <v>168.51351351351352</v>
      </c>
      <c r="S1645" s="15">
        <f t="shared" si="102"/>
        <v>41146.824212962965</v>
      </c>
      <c r="T1645" s="15">
        <f t="shared" si="103"/>
        <v>41176.824212962965</v>
      </c>
    </row>
    <row r="1646" spans="1:20" ht="93.75" x14ac:dyDescent="0.3">
      <c r="A1646" s="4">
        <v>1644</v>
      </c>
      <c r="B1646" s="5" t="s">
        <v>1644</v>
      </c>
      <c r="C1646" s="5" t="s">
        <v>5753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t="s">
        <v>8291</v>
      </c>
      <c r="O1646" t="s">
        <v>8329</v>
      </c>
      <c r="P1646" t="s">
        <v>8350</v>
      </c>
      <c r="Q1646" s="8">
        <f t="shared" si="100"/>
        <v>1.095</v>
      </c>
      <c r="R1646" s="20">
        <f t="shared" si="101"/>
        <v>85.546875</v>
      </c>
      <c r="S1646" s="15">
        <f t="shared" si="102"/>
        <v>41175.05972222222</v>
      </c>
      <c r="T1646" s="15">
        <f t="shared" si="103"/>
        <v>41235.101388888892</v>
      </c>
    </row>
    <row r="1647" spans="1:20" ht="75" x14ac:dyDescent="0.3">
      <c r="A1647" s="4">
        <v>1645</v>
      </c>
      <c r="B1647" s="5" t="s">
        <v>1645</v>
      </c>
      <c r="C1647" s="5" t="s">
        <v>5754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t="s">
        <v>8291</v>
      </c>
      <c r="O1647" t="s">
        <v>8329</v>
      </c>
      <c r="P1647" t="s">
        <v>8350</v>
      </c>
      <c r="Q1647" s="8">
        <f t="shared" si="100"/>
        <v>1.1080000000000001</v>
      </c>
      <c r="R1647" s="20">
        <f t="shared" si="101"/>
        <v>554</v>
      </c>
      <c r="S1647" s="15">
        <f t="shared" si="102"/>
        <v>41521.617361111108</v>
      </c>
      <c r="T1647" s="15">
        <f t="shared" si="103"/>
        <v>41535.617361111108</v>
      </c>
    </row>
    <row r="1648" spans="1:20" ht="93.75" x14ac:dyDescent="0.3">
      <c r="A1648" s="4">
        <v>1646</v>
      </c>
      <c r="B1648" s="5" t="s">
        <v>1646</v>
      </c>
      <c r="C1648" s="5" t="s">
        <v>5755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t="s">
        <v>8291</v>
      </c>
      <c r="O1648" t="s">
        <v>8329</v>
      </c>
      <c r="P1648" t="s">
        <v>8350</v>
      </c>
      <c r="Q1648" s="8">
        <f t="shared" si="100"/>
        <v>1.1020000000000001</v>
      </c>
      <c r="R1648" s="20">
        <f t="shared" si="101"/>
        <v>26.554216867469879</v>
      </c>
      <c r="S1648" s="15">
        <f t="shared" si="102"/>
        <v>41833.450266203705</v>
      </c>
      <c r="T1648" s="15">
        <f t="shared" si="103"/>
        <v>41865.757638888892</v>
      </c>
    </row>
    <row r="1649" spans="1:20" ht="75" x14ac:dyDescent="0.3">
      <c r="A1649" s="4">
        <v>1647</v>
      </c>
      <c r="B1649" s="5" t="s">
        <v>1647</v>
      </c>
      <c r="C1649" s="5" t="s">
        <v>5756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t="s">
        <v>8291</v>
      </c>
      <c r="O1649" t="s">
        <v>8329</v>
      </c>
      <c r="P1649" t="s">
        <v>8350</v>
      </c>
      <c r="Q1649" s="8">
        <f t="shared" si="100"/>
        <v>1.0471999999999999</v>
      </c>
      <c r="R1649" s="20">
        <f t="shared" si="101"/>
        <v>113.82608695652173</v>
      </c>
      <c r="S1649" s="15">
        <f t="shared" si="102"/>
        <v>41039.409456018519</v>
      </c>
      <c r="T1649" s="15">
        <f t="shared" si="103"/>
        <v>41069.409456018519</v>
      </c>
    </row>
    <row r="1650" spans="1:20" ht="75" x14ac:dyDescent="0.3">
      <c r="A1650" s="4">
        <v>1648</v>
      </c>
      <c r="B1650" s="5" t="s">
        <v>1648</v>
      </c>
      <c r="C1650" s="5" t="s">
        <v>5757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t="s">
        <v>8291</v>
      </c>
      <c r="O1650" t="s">
        <v>8329</v>
      </c>
      <c r="P1650" t="s">
        <v>8350</v>
      </c>
      <c r="Q1650" s="8">
        <f t="shared" si="100"/>
        <v>1.2526086956521738</v>
      </c>
      <c r="R1650" s="20">
        <f t="shared" si="101"/>
        <v>32.011111111111113</v>
      </c>
      <c r="S1650" s="15">
        <f t="shared" si="102"/>
        <v>40592.704652777778</v>
      </c>
      <c r="T1650" s="15">
        <f t="shared" si="103"/>
        <v>40622.662986111114</v>
      </c>
    </row>
    <row r="1651" spans="1:20" ht="75" x14ac:dyDescent="0.3">
      <c r="A1651" s="4">
        <v>1649</v>
      </c>
      <c r="B1651" s="5" t="s">
        <v>1649</v>
      </c>
      <c r="C1651" s="5" t="s">
        <v>5758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t="s">
        <v>8291</v>
      </c>
      <c r="O1651" t="s">
        <v>8329</v>
      </c>
      <c r="P1651" t="s">
        <v>8350</v>
      </c>
      <c r="Q1651" s="8">
        <f t="shared" si="100"/>
        <v>1.0058763157894737</v>
      </c>
      <c r="R1651" s="20">
        <f t="shared" si="101"/>
        <v>47.189259259259259</v>
      </c>
      <c r="S1651" s="15">
        <f t="shared" si="102"/>
        <v>41737.684664351851</v>
      </c>
      <c r="T1651" s="15">
        <f t="shared" si="103"/>
        <v>41782.684664351851</v>
      </c>
    </row>
    <row r="1652" spans="1:20" ht="56.25" x14ac:dyDescent="0.3">
      <c r="A1652" s="4">
        <v>1650</v>
      </c>
      <c r="B1652" s="5" t="s">
        <v>1650</v>
      </c>
      <c r="C1652" s="5" t="s">
        <v>5759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t="s">
        <v>8291</v>
      </c>
      <c r="O1652" t="s">
        <v>8329</v>
      </c>
      <c r="P1652" t="s">
        <v>8350</v>
      </c>
      <c r="Q1652" s="8">
        <f t="shared" si="100"/>
        <v>1.4155</v>
      </c>
      <c r="R1652" s="20">
        <f t="shared" si="101"/>
        <v>88.46875</v>
      </c>
      <c r="S1652" s="15">
        <f t="shared" si="102"/>
        <v>41526.435613425929</v>
      </c>
      <c r="T1652" s="15">
        <f t="shared" si="103"/>
        <v>41556.435613425929</v>
      </c>
    </row>
    <row r="1653" spans="1:20" ht="75" x14ac:dyDescent="0.3">
      <c r="A1653" s="4">
        <v>1651</v>
      </c>
      <c r="B1653" s="5" t="s">
        <v>1651</v>
      </c>
      <c r="C1653" s="5" t="s">
        <v>5760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t="s">
        <v>8291</v>
      </c>
      <c r="O1653" t="s">
        <v>8329</v>
      </c>
      <c r="P1653" t="s">
        <v>8350</v>
      </c>
      <c r="Q1653" s="8">
        <f t="shared" si="100"/>
        <v>1.0075000000000001</v>
      </c>
      <c r="R1653" s="20">
        <f t="shared" si="101"/>
        <v>100.75</v>
      </c>
      <c r="S1653" s="15">
        <f t="shared" si="102"/>
        <v>40625.900694444441</v>
      </c>
      <c r="T1653" s="15">
        <f t="shared" si="103"/>
        <v>40659.290972222225</v>
      </c>
    </row>
    <row r="1654" spans="1:20" ht="93.75" x14ac:dyDescent="0.3">
      <c r="A1654" s="4">
        <v>1652</v>
      </c>
      <c r="B1654" s="5" t="s">
        <v>1652</v>
      </c>
      <c r="C1654" s="5" t="s">
        <v>5761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t="s">
        <v>8291</v>
      </c>
      <c r="O1654" t="s">
        <v>8329</v>
      </c>
      <c r="P1654" t="s">
        <v>8350</v>
      </c>
      <c r="Q1654" s="8">
        <f t="shared" si="100"/>
        <v>1.0066666666666666</v>
      </c>
      <c r="R1654" s="20">
        <f t="shared" si="101"/>
        <v>64.714285714285708</v>
      </c>
      <c r="S1654" s="15">
        <f t="shared" si="102"/>
        <v>41572.492974537039</v>
      </c>
      <c r="T1654" s="15">
        <f t="shared" si="103"/>
        <v>41602.534641203703</v>
      </c>
    </row>
    <row r="1655" spans="1:20" ht="75" x14ac:dyDescent="0.3">
      <c r="A1655" s="4">
        <v>1653</v>
      </c>
      <c r="B1655" s="5" t="s">
        <v>1653</v>
      </c>
      <c r="C1655" s="5" t="s">
        <v>5762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t="s">
        <v>8291</v>
      </c>
      <c r="O1655" t="s">
        <v>8329</v>
      </c>
      <c r="P1655" t="s">
        <v>8350</v>
      </c>
      <c r="Q1655" s="8">
        <f t="shared" si="100"/>
        <v>1.7423040000000001</v>
      </c>
      <c r="R1655" s="20">
        <f t="shared" si="101"/>
        <v>51.854285714285716</v>
      </c>
      <c r="S1655" s="15">
        <f t="shared" si="102"/>
        <v>40626.834444444445</v>
      </c>
      <c r="T1655" s="15">
        <f t="shared" si="103"/>
        <v>40657.834444444445</v>
      </c>
    </row>
    <row r="1656" spans="1:20" ht="93.75" x14ac:dyDescent="0.3">
      <c r="A1656" s="4">
        <v>1654</v>
      </c>
      <c r="B1656" s="5" t="s">
        <v>1654</v>
      </c>
      <c r="C1656" s="5" t="s">
        <v>5763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t="s">
        <v>8291</v>
      </c>
      <c r="O1656" t="s">
        <v>8329</v>
      </c>
      <c r="P1656" t="s">
        <v>8350</v>
      </c>
      <c r="Q1656" s="8">
        <f t="shared" si="100"/>
        <v>1.199090909090909</v>
      </c>
      <c r="R1656" s="20">
        <f t="shared" si="101"/>
        <v>38.794117647058826</v>
      </c>
      <c r="S1656" s="15">
        <f t="shared" si="102"/>
        <v>40987.890740740739</v>
      </c>
      <c r="T1656" s="15">
        <f t="shared" si="103"/>
        <v>41017.890740740739</v>
      </c>
    </row>
    <row r="1657" spans="1:20" ht="56.25" x14ac:dyDescent="0.3">
      <c r="A1657" s="4">
        <v>1655</v>
      </c>
      <c r="B1657" s="5" t="s">
        <v>1655</v>
      </c>
      <c r="C1657" s="5" t="s">
        <v>5764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t="s">
        <v>8291</v>
      </c>
      <c r="O1657" t="s">
        <v>8329</v>
      </c>
      <c r="P1657" t="s">
        <v>8350</v>
      </c>
      <c r="Q1657" s="8">
        <f t="shared" si="100"/>
        <v>1.4286666666666668</v>
      </c>
      <c r="R1657" s="20">
        <f t="shared" si="101"/>
        <v>44.645833333333336</v>
      </c>
      <c r="S1657" s="15">
        <f t="shared" si="102"/>
        <v>40974.791898148149</v>
      </c>
      <c r="T1657" s="15">
        <f t="shared" si="103"/>
        <v>41004.750231481477</v>
      </c>
    </row>
    <row r="1658" spans="1:20" ht="93.75" x14ac:dyDescent="0.3">
      <c r="A1658" s="4">
        <v>1656</v>
      </c>
      <c r="B1658" s="5" t="s">
        <v>1656</v>
      </c>
      <c r="C1658" s="5" t="s">
        <v>5765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t="s">
        <v>8291</v>
      </c>
      <c r="O1658" t="s">
        <v>8329</v>
      </c>
      <c r="P1658" t="s">
        <v>8350</v>
      </c>
      <c r="Q1658" s="8">
        <f t="shared" si="100"/>
        <v>1.0033493333333334</v>
      </c>
      <c r="R1658" s="20">
        <f t="shared" si="101"/>
        <v>156.77333333333334</v>
      </c>
      <c r="S1658" s="15">
        <f t="shared" si="102"/>
        <v>41226.928842592592</v>
      </c>
      <c r="T1658" s="15">
        <f t="shared" si="103"/>
        <v>41256.928842592592</v>
      </c>
    </row>
    <row r="1659" spans="1:20" ht="93.75" x14ac:dyDescent="0.3">
      <c r="A1659" s="4">
        <v>1657</v>
      </c>
      <c r="B1659" s="5" t="s">
        <v>1657</v>
      </c>
      <c r="C1659" s="5" t="s">
        <v>5766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t="s">
        <v>8291</v>
      </c>
      <c r="O1659" t="s">
        <v>8329</v>
      </c>
      <c r="P1659" t="s">
        <v>8350</v>
      </c>
      <c r="Q1659" s="8">
        <f t="shared" si="100"/>
        <v>1.0493380000000001</v>
      </c>
      <c r="R1659" s="20">
        <f t="shared" si="101"/>
        <v>118.70339366515837</v>
      </c>
      <c r="S1659" s="15">
        <f t="shared" si="102"/>
        <v>41023.782037037039</v>
      </c>
      <c r="T1659" s="15">
        <f t="shared" si="103"/>
        <v>41053.782037037039</v>
      </c>
    </row>
    <row r="1660" spans="1:20" ht="93.75" x14ac:dyDescent="0.3">
      <c r="A1660" s="4">
        <v>1658</v>
      </c>
      <c r="B1660" s="5" t="s">
        <v>1658</v>
      </c>
      <c r="C1660" s="5" t="s">
        <v>5767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t="s">
        <v>8291</v>
      </c>
      <c r="O1660" t="s">
        <v>8329</v>
      </c>
      <c r="P1660" t="s">
        <v>8350</v>
      </c>
      <c r="Q1660" s="8">
        <f t="shared" si="100"/>
        <v>1.3223333333333334</v>
      </c>
      <c r="R1660" s="20">
        <f t="shared" si="101"/>
        <v>74.149532710280369</v>
      </c>
      <c r="S1660" s="15">
        <f t="shared" si="102"/>
        <v>41223.22184027778</v>
      </c>
      <c r="T1660" s="15">
        <f t="shared" si="103"/>
        <v>41261.597222222219</v>
      </c>
    </row>
    <row r="1661" spans="1:20" ht="75" x14ac:dyDescent="0.3">
      <c r="A1661" s="4">
        <v>1659</v>
      </c>
      <c r="B1661" s="5" t="s">
        <v>1659</v>
      </c>
      <c r="C1661" s="5" t="s">
        <v>5768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t="s">
        <v>8291</v>
      </c>
      <c r="O1661" t="s">
        <v>8329</v>
      </c>
      <c r="P1661" t="s">
        <v>8350</v>
      </c>
      <c r="Q1661" s="8">
        <f t="shared" si="100"/>
        <v>1.1279999999999999</v>
      </c>
      <c r="R1661" s="20">
        <f t="shared" si="101"/>
        <v>12.533333333333333</v>
      </c>
      <c r="S1661" s="15">
        <f t="shared" si="102"/>
        <v>41596.913437499999</v>
      </c>
      <c r="T1661" s="15">
        <f t="shared" si="103"/>
        <v>41625.5</v>
      </c>
    </row>
    <row r="1662" spans="1:20" ht="93.75" x14ac:dyDescent="0.3">
      <c r="A1662" s="4">
        <v>1660</v>
      </c>
      <c r="B1662" s="5" t="s">
        <v>1660</v>
      </c>
      <c r="C1662" s="5" t="s">
        <v>5769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t="s">
        <v>8291</v>
      </c>
      <c r="O1662" t="s">
        <v>8329</v>
      </c>
      <c r="P1662" t="s">
        <v>8350</v>
      </c>
      <c r="Q1662" s="8">
        <f t="shared" si="100"/>
        <v>12.5375</v>
      </c>
      <c r="R1662" s="20">
        <f t="shared" si="101"/>
        <v>27.861111111111111</v>
      </c>
      <c r="S1662" s="15">
        <f t="shared" si="102"/>
        <v>42459.693865740745</v>
      </c>
      <c r="T1662" s="15">
        <f t="shared" si="103"/>
        <v>42490.915972222225</v>
      </c>
    </row>
    <row r="1663" spans="1:20" ht="93.75" x14ac:dyDescent="0.3">
      <c r="A1663" s="4">
        <v>1661</v>
      </c>
      <c r="B1663" s="5" t="s">
        <v>1661</v>
      </c>
      <c r="C1663" s="5" t="s">
        <v>5770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t="s">
        <v>8291</v>
      </c>
      <c r="O1663" t="s">
        <v>8329</v>
      </c>
      <c r="P1663" t="s">
        <v>8350</v>
      </c>
      <c r="Q1663" s="8">
        <f t="shared" si="100"/>
        <v>1.0250632911392406</v>
      </c>
      <c r="R1663" s="20">
        <f t="shared" si="101"/>
        <v>80.178217821782184</v>
      </c>
      <c r="S1663" s="15">
        <f t="shared" si="102"/>
        <v>42343.998043981483</v>
      </c>
      <c r="T1663" s="15">
        <f t="shared" si="103"/>
        <v>42386.875</v>
      </c>
    </row>
    <row r="1664" spans="1:20" ht="93.75" x14ac:dyDescent="0.3">
      <c r="A1664" s="4">
        <v>1662</v>
      </c>
      <c r="B1664" s="5" t="s">
        <v>1662</v>
      </c>
      <c r="C1664" s="5" t="s">
        <v>5771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t="s">
        <v>8291</v>
      </c>
      <c r="O1664" t="s">
        <v>8329</v>
      </c>
      <c r="P1664" t="s">
        <v>8350</v>
      </c>
      <c r="Q1664" s="8">
        <f t="shared" si="100"/>
        <v>1.026375</v>
      </c>
      <c r="R1664" s="20">
        <f t="shared" si="101"/>
        <v>132.43548387096774</v>
      </c>
      <c r="S1664" s="15">
        <f t="shared" si="102"/>
        <v>40848.198333333334</v>
      </c>
      <c r="T1664" s="15">
        <f t="shared" si="103"/>
        <v>40908.239999999998</v>
      </c>
    </row>
    <row r="1665" spans="1:20" ht="56.25" x14ac:dyDescent="0.3">
      <c r="A1665" s="4">
        <v>1663</v>
      </c>
      <c r="B1665" s="5" t="s">
        <v>1663</v>
      </c>
      <c r="C1665" s="5" t="s">
        <v>5772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t="s">
        <v>8291</v>
      </c>
      <c r="O1665" t="s">
        <v>8329</v>
      </c>
      <c r="P1665" t="s">
        <v>8350</v>
      </c>
      <c r="Q1665" s="8">
        <f t="shared" si="100"/>
        <v>1.08</v>
      </c>
      <c r="R1665" s="20">
        <f t="shared" si="101"/>
        <v>33.75</v>
      </c>
      <c r="S1665" s="15">
        <f t="shared" si="102"/>
        <v>42006.02207175926</v>
      </c>
      <c r="T1665" s="15">
        <f t="shared" si="103"/>
        <v>42036.02207175926</v>
      </c>
    </row>
    <row r="1666" spans="1:20" ht="75" x14ac:dyDescent="0.3">
      <c r="A1666" s="4">
        <v>1664</v>
      </c>
      <c r="B1666" s="5" t="s">
        <v>1664</v>
      </c>
      <c r="C1666" s="5" t="s">
        <v>5773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t="s">
        <v>8291</v>
      </c>
      <c r="O1666" t="s">
        <v>8329</v>
      </c>
      <c r="P1666" t="s">
        <v>8350</v>
      </c>
      <c r="Q1666" s="8">
        <f t="shared" ref="Q1666:Q1729" si="104">E1666/D1666</f>
        <v>1.2240879999999998</v>
      </c>
      <c r="R1666" s="20">
        <f t="shared" ref="R1666:R1729" si="105">E1666/L1666</f>
        <v>34.384494382022467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93.75" x14ac:dyDescent="0.3">
      <c r="A1667" s="4">
        <v>1665</v>
      </c>
      <c r="B1667" s="5" t="s">
        <v>1665</v>
      </c>
      <c r="C1667" s="5" t="s">
        <v>5774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t="s">
        <v>8291</v>
      </c>
      <c r="O1667" t="s">
        <v>8329</v>
      </c>
      <c r="P1667" t="s">
        <v>8350</v>
      </c>
      <c r="Q1667" s="8">
        <f t="shared" si="104"/>
        <v>1.1945714285714286</v>
      </c>
      <c r="R1667" s="20">
        <f t="shared" si="105"/>
        <v>44.956989247311824</v>
      </c>
      <c r="S1667" s="15">
        <f t="shared" si="106"/>
        <v>40564.649456018517</v>
      </c>
      <c r="T1667" s="15">
        <f t="shared" si="107"/>
        <v>40596.125</v>
      </c>
    </row>
    <row r="1668" spans="1:20" ht="75" x14ac:dyDescent="0.3">
      <c r="A1668" s="4">
        <v>1666</v>
      </c>
      <c r="B1668" s="5" t="s">
        <v>1666</v>
      </c>
      <c r="C1668" s="5" t="s">
        <v>5775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t="s">
        <v>8291</v>
      </c>
      <c r="O1668" t="s">
        <v>8329</v>
      </c>
      <c r="P1668" t="s">
        <v>8350</v>
      </c>
      <c r="Q1668" s="8">
        <f t="shared" si="104"/>
        <v>1.6088</v>
      </c>
      <c r="R1668" s="20">
        <f t="shared" si="105"/>
        <v>41.04081632653061</v>
      </c>
      <c r="S1668" s="15">
        <f t="shared" si="106"/>
        <v>41331.253159722226</v>
      </c>
      <c r="T1668" s="15">
        <f t="shared" si="107"/>
        <v>41361.211493055554</v>
      </c>
    </row>
    <row r="1669" spans="1:20" ht="75" x14ac:dyDescent="0.3">
      <c r="A1669" s="4">
        <v>1667</v>
      </c>
      <c r="B1669" s="5" t="s">
        <v>1667</v>
      </c>
      <c r="C1669" s="5" t="s">
        <v>5776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t="s">
        <v>8291</v>
      </c>
      <c r="O1669" t="s">
        <v>8329</v>
      </c>
      <c r="P1669" t="s">
        <v>8350</v>
      </c>
      <c r="Q1669" s="8">
        <f t="shared" si="104"/>
        <v>1.2685294117647059</v>
      </c>
      <c r="R1669" s="20">
        <f t="shared" si="105"/>
        <v>52.597560975609753</v>
      </c>
      <c r="S1669" s="15">
        <f t="shared" si="106"/>
        <v>41682.0705787037</v>
      </c>
      <c r="T1669" s="15">
        <f t="shared" si="107"/>
        <v>41709.290972222225</v>
      </c>
    </row>
    <row r="1670" spans="1:20" ht="75" x14ac:dyDescent="0.3">
      <c r="A1670" s="4">
        <v>1668</v>
      </c>
      <c r="B1670" s="5" t="s">
        <v>1668</v>
      </c>
      <c r="C1670" s="5" t="s">
        <v>5777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t="s">
        <v>8291</v>
      </c>
      <c r="O1670" t="s">
        <v>8329</v>
      </c>
      <c r="P1670" t="s">
        <v>8350</v>
      </c>
      <c r="Q1670" s="8">
        <f t="shared" si="104"/>
        <v>1.026375</v>
      </c>
      <c r="R1670" s="20">
        <f t="shared" si="105"/>
        <v>70.784482758620683</v>
      </c>
      <c r="S1670" s="15">
        <f t="shared" si="106"/>
        <v>40845.14975694444</v>
      </c>
      <c r="T1670" s="15">
        <f t="shared" si="107"/>
        <v>40875.191423611112</v>
      </c>
    </row>
    <row r="1671" spans="1:20" ht="75" x14ac:dyDescent="0.3">
      <c r="A1671" s="4">
        <v>1669</v>
      </c>
      <c r="B1671" s="5" t="s">
        <v>1669</v>
      </c>
      <c r="C1671" s="5" t="s">
        <v>5778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t="s">
        <v>8291</v>
      </c>
      <c r="O1671" t="s">
        <v>8329</v>
      </c>
      <c r="P1671" t="s">
        <v>8350</v>
      </c>
      <c r="Q1671" s="8">
        <f t="shared" si="104"/>
        <v>1.3975</v>
      </c>
      <c r="R1671" s="20">
        <f t="shared" si="105"/>
        <v>53.75</v>
      </c>
      <c r="S1671" s="15">
        <f t="shared" si="106"/>
        <v>42461.885138888887</v>
      </c>
      <c r="T1671" s="15">
        <f t="shared" si="107"/>
        <v>42521.885138888887</v>
      </c>
    </row>
    <row r="1672" spans="1:20" ht="93.75" x14ac:dyDescent="0.3">
      <c r="A1672" s="4">
        <v>1670</v>
      </c>
      <c r="B1672" s="5" t="s">
        <v>1670</v>
      </c>
      <c r="C1672" s="5" t="s">
        <v>5779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t="s">
        <v>8291</v>
      </c>
      <c r="O1672" t="s">
        <v>8329</v>
      </c>
      <c r="P1672" t="s">
        <v>8350</v>
      </c>
      <c r="Q1672" s="8">
        <f t="shared" si="104"/>
        <v>1.026</v>
      </c>
      <c r="R1672" s="20">
        <f t="shared" si="105"/>
        <v>44.608695652173914</v>
      </c>
      <c r="S1672" s="15">
        <f t="shared" si="106"/>
        <v>40313.930543981485</v>
      </c>
      <c r="T1672" s="15">
        <f t="shared" si="107"/>
        <v>40364.166666666664</v>
      </c>
    </row>
    <row r="1673" spans="1:20" ht="56.25" x14ac:dyDescent="0.3">
      <c r="A1673" s="4">
        <v>1671</v>
      </c>
      <c r="B1673" s="5" t="s">
        <v>1671</v>
      </c>
      <c r="C1673" s="5" t="s">
        <v>5780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t="s">
        <v>8291</v>
      </c>
      <c r="O1673" t="s">
        <v>8329</v>
      </c>
      <c r="P1673" t="s">
        <v>8350</v>
      </c>
      <c r="Q1673" s="8">
        <f t="shared" si="104"/>
        <v>1.0067349999999999</v>
      </c>
      <c r="R1673" s="20">
        <f t="shared" si="105"/>
        <v>26.148961038961041</v>
      </c>
      <c r="S1673" s="15">
        <f t="shared" si="106"/>
        <v>42553.54414351852</v>
      </c>
      <c r="T1673" s="15">
        <f t="shared" si="107"/>
        <v>42583.54414351852</v>
      </c>
    </row>
    <row r="1674" spans="1:20" ht="56.25" x14ac:dyDescent="0.3">
      <c r="A1674" s="4">
        <v>1672</v>
      </c>
      <c r="B1674" s="5" t="s">
        <v>1672</v>
      </c>
      <c r="C1674" s="5" t="s">
        <v>5781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t="s">
        <v>8291</v>
      </c>
      <c r="O1674" t="s">
        <v>8329</v>
      </c>
      <c r="P1674" t="s">
        <v>8350</v>
      </c>
      <c r="Q1674" s="8">
        <f t="shared" si="104"/>
        <v>1.1294117647058823</v>
      </c>
      <c r="R1674" s="20">
        <f t="shared" si="105"/>
        <v>39.183673469387756</v>
      </c>
      <c r="S1674" s="15">
        <f t="shared" si="106"/>
        <v>41034.656597222223</v>
      </c>
      <c r="T1674" s="15">
        <f t="shared" si="107"/>
        <v>41064.656597222223</v>
      </c>
    </row>
    <row r="1675" spans="1:20" ht="75" x14ac:dyDescent="0.3">
      <c r="A1675" s="4">
        <v>1673</v>
      </c>
      <c r="B1675" s="5" t="s">
        <v>1673</v>
      </c>
      <c r="C1675" s="5" t="s">
        <v>5782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t="s">
        <v>8291</v>
      </c>
      <c r="O1675" t="s">
        <v>8329</v>
      </c>
      <c r="P1675" t="s">
        <v>8350</v>
      </c>
      <c r="Q1675" s="8">
        <f t="shared" si="104"/>
        <v>1.2809523809523808</v>
      </c>
      <c r="R1675" s="20">
        <f t="shared" si="105"/>
        <v>45.593220338983052</v>
      </c>
      <c r="S1675" s="15">
        <f t="shared" si="106"/>
        <v>42039.878379629634</v>
      </c>
      <c r="T1675" s="15">
        <f t="shared" si="107"/>
        <v>42069.878379629634</v>
      </c>
    </row>
    <row r="1676" spans="1:20" ht="75" x14ac:dyDescent="0.3">
      <c r="A1676" s="4">
        <v>1674</v>
      </c>
      <c r="B1676" s="5" t="s">
        <v>1674</v>
      </c>
      <c r="C1676" s="5" t="s">
        <v>5783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t="s">
        <v>8291</v>
      </c>
      <c r="O1676" t="s">
        <v>8329</v>
      </c>
      <c r="P1676" t="s">
        <v>8350</v>
      </c>
      <c r="Q1676" s="8">
        <f t="shared" si="104"/>
        <v>2.0169999999999999</v>
      </c>
      <c r="R1676" s="20">
        <f t="shared" si="105"/>
        <v>89.247787610619469</v>
      </c>
      <c r="S1676" s="15">
        <f t="shared" si="106"/>
        <v>42569.605393518519</v>
      </c>
      <c r="T1676" s="15">
        <f t="shared" si="107"/>
        <v>42600.290972222225</v>
      </c>
    </row>
    <row r="1677" spans="1:20" ht="56.25" x14ac:dyDescent="0.3">
      <c r="A1677" s="4">
        <v>1675</v>
      </c>
      <c r="B1677" s="5" t="s">
        <v>1675</v>
      </c>
      <c r="C1677" s="5" t="s">
        <v>5784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t="s">
        <v>8291</v>
      </c>
      <c r="O1677" t="s">
        <v>8329</v>
      </c>
      <c r="P1677" t="s">
        <v>8350</v>
      </c>
      <c r="Q1677" s="8">
        <f t="shared" si="104"/>
        <v>1.37416</v>
      </c>
      <c r="R1677" s="20">
        <f t="shared" si="105"/>
        <v>40.416470588235299</v>
      </c>
      <c r="S1677" s="15">
        <f t="shared" si="106"/>
        <v>40802.733101851853</v>
      </c>
      <c r="T1677" s="15">
        <f t="shared" si="107"/>
        <v>40832.918749999997</v>
      </c>
    </row>
    <row r="1678" spans="1:20" ht="56.25" x14ac:dyDescent="0.3">
      <c r="A1678" s="4">
        <v>1676</v>
      </c>
      <c r="B1678" s="5" t="s">
        <v>1676</v>
      </c>
      <c r="C1678" s="5" t="s">
        <v>5785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t="s">
        <v>8291</v>
      </c>
      <c r="O1678" t="s">
        <v>8329</v>
      </c>
      <c r="P1678" t="s">
        <v>8350</v>
      </c>
      <c r="Q1678" s="8">
        <f t="shared" si="104"/>
        <v>1.1533333333333333</v>
      </c>
      <c r="R1678" s="20">
        <f t="shared" si="105"/>
        <v>82.38095238095238</v>
      </c>
      <c r="S1678" s="15">
        <f t="shared" si="106"/>
        <v>40973.72623842593</v>
      </c>
      <c r="T1678" s="15">
        <f t="shared" si="107"/>
        <v>41020.165972222225</v>
      </c>
    </row>
    <row r="1679" spans="1:20" ht="75" x14ac:dyDescent="0.3">
      <c r="A1679" s="4">
        <v>1677</v>
      </c>
      <c r="B1679" s="5" t="s">
        <v>1677</v>
      </c>
      <c r="C1679" s="5" t="s">
        <v>5786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t="s">
        <v>8291</v>
      </c>
      <c r="O1679" t="s">
        <v>8329</v>
      </c>
      <c r="P1679" t="s">
        <v>8350</v>
      </c>
      <c r="Q1679" s="8">
        <f t="shared" si="104"/>
        <v>1.1166666666666667</v>
      </c>
      <c r="R1679" s="20">
        <f t="shared" si="105"/>
        <v>159.52380952380952</v>
      </c>
      <c r="S1679" s="15">
        <f t="shared" si="106"/>
        <v>42416.407129629632</v>
      </c>
      <c r="T1679" s="15">
        <f t="shared" si="107"/>
        <v>42476.249305555553</v>
      </c>
    </row>
    <row r="1680" spans="1:20" ht="75" x14ac:dyDescent="0.3">
      <c r="A1680" s="4">
        <v>1678</v>
      </c>
      <c r="B1680" s="5" t="s">
        <v>1678</v>
      </c>
      <c r="C1680" s="5" t="s">
        <v>5787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t="s">
        <v>8291</v>
      </c>
      <c r="O1680" t="s">
        <v>8329</v>
      </c>
      <c r="P1680" t="s">
        <v>8350</v>
      </c>
      <c r="Q1680" s="8">
        <f t="shared" si="104"/>
        <v>1.1839999999999999</v>
      </c>
      <c r="R1680" s="20">
        <f t="shared" si="105"/>
        <v>36.244897959183675</v>
      </c>
      <c r="S1680" s="15">
        <f t="shared" si="106"/>
        <v>41662.854988425926</v>
      </c>
      <c r="T1680" s="15">
        <f t="shared" si="107"/>
        <v>41676.854988425926</v>
      </c>
    </row>
    <row r="1681" spans="1:20" ht="93.75" x14ac:dyDescent="0.3">
      <c r="A1681" s="4">
        <v>1679</v>
      </c>
      <c r="B1681" s="5" t="s">
        <v>1679</v>
      </c>
      <c r="C1681" s="5" t="s">
        <v>5788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t="s">
        <v>8291</v>
      </c>
      <c r="O1681" t="s">
        <v>8329</v>
      </c>
      <c r="P1681" t="s">
        <v>8350</v>
      </c>
      <c r="Q1681" s="8">
        <f t="shared" si="104"/>
        <v>1.75</v>
      </c>
      <c r="R1681" s="20">
        <f t="shared" si="105"/>
        <v>62.5</v>
      </c>
      <c r="S1681" s="15">
        <f t="shared" si="106"/>
        <v>40723.068807870368</v>
      </c>
      <c r="T1681" s="15">
        <f t="shared" si="107"/>
        <v>40746.068807870368</v>
      </c>
    </row>
    <row r="1682" spans="1:20" ht="56.25" x14ac:dyDescent="0.3">
      <c r="A1682" s="4">
        <v>1680</v>
      </c>
      <c r="B1682" s="5" t="s">
        <v>1680</v>
      </c>
      <c r="C1682" s="5" t="s">
        <v>5789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t="s">
        <v>8291</v>
      </c>
      <c r="O1682" t="s">
        <v>8329</v>
      </c>
      <c r="P1682" t="s">
        <v>8350</v>
      </c>
      <c r="Q1682" s="8">
        <f t="shared" si="104"/>
        <v>1.175</v>
      </c>
      <c r="R1682" s="20">
        <f t="shared" si="105"/>
        <v>47</v>
      </c>
      <c r="S1682" s="15">
        <f t="shared" si="106"/>
        <v>41802.757719907408</v>
      </c>
      <c r="T1682" s="15">
        <f t="shared" si="107"/>
        <v>41832.757719907408</v>
      </c>
    </row>
    <row r="1683" spans="1:20" ht="93.75" x14ac:dyDescent="0.3">
      <c r="A1683" s="4">
        <v>1681</v>
      </c>
      <c r="B1683" s="5" t="s">
        <v>1681</v>
      </c>
      <c r="C1683" s="5" t="s">
        <v>5790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t="s">
        <v>8292</v>
      </c>
      <c r="O1683" t="s">
        <v>8329</v>
      </c>
      <c r="P1683" t="s">
        <v>8351</v>
      </c>
      <c r="Q1683" s="8">
        <f t="shared" si="104"/>
        <v>1.0142212307692309</v>
      </c>
      <c r="R1683" s="20">
        <f t="shared" si="105"/>
        <v>74.575090497737563</v>
      </c>
      <c r="S1683" s="15">
        <f t="shared" si="106"/>
        <v>42774.121342592596</v>
      </c>
      <c r="T1683" s="15">
        <f t="shared" si="107"/>
        <v>42823.083333333328</v>
      </c>
    </row>
    <row r="1684" spans="1:20" ht="56.25" x14ac:dyDescent="0.3">
      <c r="A1684" s="4">
        <v>1682</v>
      </c>
      <c r="B1684" s="5" t="s">
        <v>1682</v>
      </c>
      <c r="C1684" s="5" t="s">
        <v>5791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t="s">
        <v>8292</v>
      </c>
      <c r="O1684" t="s">
        <v>8329</v>
      </c>
      <c r="P1684" t="s">
        <v>8351</v>
      </c>
      <c r="Q1684" s="8">
        <f t="shared" si="104"/>
        <v>0</v>
      </c>
      <c r="R1684" s="20" t="e">
        <f t="shared" si="105"/>
        <v>#DIV/0!</v>
      </c>
      <c r="S1684" s="15">
        <f t="shared" si="106"/>
        <v>42779.21365740741</v>
      </c>
      <c r="T1684" s="15">
        <f t="shared" si="107"/>
        <v>42839.171990740739</v>
      </c>
    </row>
    <row r="1685" spans="1:20" ht="75" x14ac:dyDescent="0.3">
      <c r="A1685" s="4">
        <v>1683</v>
      </c>
      <c r="B1685" s="5" t="s">
        <v>1683</v>
      </c>
      <c r="C1685" s="5" t="s">
        <v>5792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t="s">
        <v>8292</v>
      </c>
      <c r="O1685" t="s">
        <v>8329</v>
      </c>
      <c r="P1685" t="s">
        <v>8351</v>
      </c>
      <c r="Q1685" s="8">
        <f t="shared" si="104"/>
        <v>0.21714285714285714</v>
      </c>
      <c r="R1685" s="20">
        <f t="shared" si="105"/>
        <v>76</v>
      </c>
      <c r="S1685" s="15">
        <f t="shared" si="106"/>
        <v>42808.781689814816</v>
      </c>
      <c r="T1685" s="15">
        <f t="shared" si="107"/>
        <v>42832.781689814816</v>
      </c>
    </row>
    <row r="1686" spans="1:20" ht="56.25" x14ac:dyDescent="0.3">
      <c r="A1686" s="4">
        <v>1684</v>
      </c>
      <c r="B1686" s="5" t="s">
        <v>1684</v>
      </c>
      <c r="C1686" s="5" t="s">
        <v>5793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t="s">
        <v>8292</v>
      </c>
      <c r="O1686" t="s">
        <v>8329</v>
      </c>
      <c r="P1686" t="s">
        <v>8351</v>
      </c>
      <c r="Q1686" s="8">
        <f t="shared" si="104"/>
        <v>1.0912500000000001</v>
      </c>
      <c r="R1686" s="20">
        <f t="shared" si="105"/>
        <v>86.43564356435644</v>
      </c>
      <c r="S1686" s="15">
        <f t="shared" si="106"/>
        <v>42783.815289351856</v>
      </c>
      <c r="T1686" s="15">
        <f t="shared" si="107"/>
        <v>42811.773622685185</v>
      </c>
    </row>
    <row r="1687" spans="1:20" ht="93.75" x14ac:dyDescent="0.3">
      <c r="A1687" s="4">
        <v>1685</v>
      </c>
      <c r="B1687" s="5" t="s">
        <v>1685</v>
      </c>
      <c r="C1687" s="5" t="s">
        <v>5794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t="s">
        <v>8292</v>
      </c>
      <c r="O1687" t="s">
        <v>8329</v>
      </c>
      <c r="P1687" t="s">
        <v>8351</v>
      </c>
      <c r="Q1687" s="8">
        <f t="shared" si="104"/>
        <v>1.0285714285714285</v>
      </c>
      <c r="R1687" s="20">
        <f t="shared" si="105"/>
        <v>24</v>
      </c>
      <c r="S1687" s="15">
        <f t="shared" si="106"/>
        <v>42788.2502662037</v>
      </c>
      <c r="T1687" s="15">
        <f t="shared" si="107"/>
        <v>42818.208599537036</v>
      </c>
    </row>
    <row r="1688" spans="1:20" ht="93.75" x14ac:dyDescent="0.3">
      <c r="A1688" s="4">
        <v>1686</v>
      </c>
      <c r="B1688" s="5" t="s">
        <v>1686</v>
      </c>
      <c r="C1688" s="5" t="s">
        <v>5795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t="s">
        <v>8292</v>
      </c>
      <c r="O1688" t="s">
        <v>8329</v>
      </c>
      <c r="P1688" t="s">
        <v>8351</v>
      </c>
      <c r="Q1688" s="8">
        <f t="shared" si="104"/>
        <v>3.5999999999999999E-3</v>
      </c>
      <c r="R1688" s="20">
        <f t="shared" si="105"/>
        <v>18</v>
      </c>
      <c r="S1688" s="15">
        <f t="shared" si="106"/>
        <v>42792.843969907408</v>
      </c>
      <c r="T1688" s="15">
        <f t="shared" si="107"/>
        <v>42852.802303240736</v>
      </c>
    </row>
    <row r="1689" spans="1:20" ht="93.75" x14ac:dyDescent="0.3">
      <c r="A1689" s="4">
        <v>1687</v>
      </c>
      <c r="B1689" s="5" t="s">
        <v>1687</v>
      </c>
      <c r="C1689" s="5" t="s">
        <v>5796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t="s">
        <v>8292</v>
      </c>
      <c r="O1689" t="s">
        <v>8329</v>
      </c>
      <c r="P1689" t="s">
        <v>8351</v>
      </c>
      <c r="Q1689" s="8">
        <f t="shared" si="104"/>
        <v>0.3125</v>
      </c>
      <c r="R1689" s="20">
        <f t="shared" si="105"/>
        <v>80.128205128205124</v>
      </c>
      <c r="S1689" s="15">
        <f t="shared" si="106"/>
        <v>42802.046817129631</v>
      </c>
      <c r="T1689" s="15">
        <f t="shared" si="107"/>
        <v>42835.84375</v>
      </c>
    </row>
    <row r="1690" spans="1:20" ht="75" x14ac:dyDescent="0.3">
      <c r="A1690" s="4">
        <v>1688</v>
      </c>
      <c r="B1690" s="5" t="s">
        <v>1688</v>
      </c>
      <c r="C1690" s="5" t="s">
        <v>5797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t="s">
        <v>8292</v>
      </c>
      <c r="O1690" t="s">
        <v>8329</v>
      </c>
      <c r="P1690" t="s">
        <v>8351</v>
      </c>
      <c r="Q1690" s="8">
        <f t="shared" si="104"/>
        <v>0.443</v>
      </c>
      <c r="R1690" s="20">
        <f t="shared" si="105"/>
        <v>253.14285714285714</v>
      </c>
      <c r="S1690" s="15">
        <f t="shared" si="106"/>
        <v>42804.534652777773</v>
      </c>
      <c r="T1690" s="15">
        <f t="shared" si="107"/>
        <v>42834.492986111116</v>
      </c>
    </row>
    <row r="1691" spans="1:20" ht="37.5" x14ac:dyDescent="0.3">
      <c r="A1691" s="4">
        <v>1689</v>
      </c>
      <c r="B1691" s="5" t="s">
        <v>1689</v>
      </c>
      <c r="C1691" s="5" t="s">
        <v>5798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t="s">
        <v>8292</v>
      </c>
      <c r="O1691" t="s">
        <v>8329</v>
      </c>
      <c r="P1691" t="s">
        <v>8351</v>
      </c>
      <c r="Q1691" s="8">
        <f t="shared" si="104"/>
        <v>1</v>
      </c>
      <c r="R1691" s="20">
        <f t="shared" si="105"/>
        <v>171.42857142857142</v>
      </c>
      <c r="S1691" s="15">
        <f t="shared" si="106"/>
        <v>42780.942476851851</v>
      </c>
      <c r="T1691" s="15">
        <f t="shared" si="107"/>
        <v>42810.900810185187</v>
      </c>
    </row>
    <row r="1692" spans="1:20" ht="75" x14ac:dyDescent="0.3">
      <c r="A1692" s="4">
        <v>1690</v>
      </c>
      <c r="B1692" s="5" t="s">
        <v>1690</v>
      </c>
      <c r="C1692" s="5" t="s">
        <v>5799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t="s">
        <v>8292</v>
      </c>
      <c r="O1692" t="s">
        <v>8329</v>
      </c>
      <c r="P1692" t="s">
        <v>8351</v>
      </c>
      <c r="Q1692" s="8">
        <f t="shared" si="104"/>
        <v>0.254</v>
      </c>
      <c r="R1692" s="20">
        <f t="shared" si="105"/>
        <v>57.727272727272727</v>
      </c>
      <c r="S1692" s="15">
        <f t="shared" si="106"/>
        <v>42801.43104166667</v>
      </c>
      <c r="T1692" s="15">
        <f t="shared" si="107"/>
        <v>42831.389374999999</v>
      </c>
    </row>
    <row r="1693" spans="1:20" ht="93.75" x14ac:dyDescent="0.3">
      <c r="A1693" s="4">
        <v>1691</v>
      </c>
      <c r="B1693" s="5" t="s">
        <v>1691</v>
      </c>
      <c r="C1693" s="5" t="s">
        <v>5800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t="s">
        <v>8292</v>
      </c>
      <c r="O1693" t="s">
        <v>8329</v>
      </c>
      <c r="P1693" t="s">
        <v>8351</v>
      </c>
      <c r="Q1693" s="8">
        <f t="shared" si="104"/>
        <v>0.33473333333333333</v>
      </c>
      <c r="R1693" s="20">
        <f t="shared" si="105"/>
        <v>264.26315789473682</v>
      </c>
      <c r="S1693" s="15">
        <f t="shared" si="106"/>
        <v>42795.701481481476</v>
      </c>
      <c r="T1693" s="15">
        <f t="shared" si="107"/>
        <v>42828.041666666672</v>
      </c>
    </row>
    <row r="1694" spans="1:20" ht="75" x14ac:dyDescent="0.3">
      <c r="A1694" s="4">
        <v>1692</v>
      </c>
      <c r="B1694" s="5" t="s">
        <v>1692</v>
      </c>
      <c r="C1694" s="5" t="s">
        <v>5801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t="s">
        <v>8292</v>
      </c>
      <c r="O1694" t="s">
        <v>8329</v>
      </c>
      <c r="P1694" t="s">
        <v>8351</v>
      </c>
      <c r="Q1694" s="8">
        <f t="shared" si="104"/>
        <v>0.47799999999999998</v>
      </c>
      <c r="R1694" s="20">
        <f t="shared" si="105"/>
        <v>159.33333333333334</v>
      </c>
      <c r="S1694" s="15">
        <f t="shared" si="106"/>
        <v>42788.151238425926</v>
      </c>
      <c r="T1694" s="15">
        <f t="shared" si="107"/>
        <v>42820.999305555553</v>
      </c>
    </row>
    <row r="1695" spans="1:20" ht="75" x14ac:dyDescent="0.3">
      <c r="A1695" s="4">
        <v>1693</v>
      </c>
      <c r="B1695" s="5" t="s">
        <v>1693</v>
      </c>
      <c r="C1695" s="5" t="s">
        <v>5802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t="s">
        <v>8292</v>
      </c>
      <c r="O1695" t="s">
        <v>8329</v>
      </c>
      <c r="P1695" t="s">
        <v>8351</v>
      </c>
      <c r="Q1695" s="8">
        <f t="shared" si="104"/>
        <v>9.3333333333333338E-2</v>
      </c>
      <c r="R1695" s="20">
        <f t="shared" si="105"/>
        <v>35</v>
      </c>
      <c r="S1695" s="15">
        <f t="shared" si="106"/>
        <v>42803.920277777783</v>
      </c>
      <c r="T1695" s="15">
        <f t="shared" si="107"/>
        <v>42834.833333333328</v>
      </c>
    </row>
    <row r="1696" spans="1:20" ht="75" x14ac:dyDescent="0.3">
      <c r="A1696" s="4">
        <v>1694</v>
      </c>
      <c r="B1696" s="5" t="s">
        <v>1694</v>
      </c>
      <c r="C1696" s="5" t="s">
        <v>5803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t="s">
        <v>8292</v>
      </c>
      <c r="O1696" t="s">
        <v>8329</v>
      </c>
      <c r="P1696" t="s">
        <v>8351</v>
      </c>
      <c r="Q1696" s="8">
        <f t="shared" si="104"/>
        <v>5.0000000000000001E-4</v>
      </c>
      <c r="R1696" s="20">
        <f t="shared" si="105"/>
        <v>5</v>
      </c>
      <c r="S1696" s="15">
        <f t="shared" si="106"/>
        <v>42791.669837962967</v>
      </c>
      <c r="T1696" s="15">
        <f t="shared" si="107"/>
        <v>42821.191666666666</v>
      </c>
    </row>
    <row r="1697" spans="1:20" ht="93.75" x14ac:dyDescent="0.3">
      <c r="A1697" s="4">
        <v>1695</v>
      </c>
      <c r="B1697" s="5" t="s">
        <v>1695</v>
      </c>
      <c r="C1697" s="5" t="s">
        <v>5804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t="s">
        <v>8292</v>
      </c>
      <c r="O1697" t="s">
        <v>8329</v>
      </c>
      <c r="P1697" t="s">
        <v>8351</v>
      </c>
      <c r="Q1697" s="8">
        <f t="shared" si="104"/>
        <v>0.11708333333333333</v>
      </c>
      <c r="R1697" s="20">
        <f t="shared" si="105"/>
        <v>61.086956521739133</v>
      </c>
      <c r="S1697" s="15">
        <f t="shared" si="106"/>
        <v>42801.031412037039</v>
      </c>
      <c r="T1697" s="15">
        <f t="shared" si="107"/>
        <v>42835.041666666672</v>
      </c>
    </row>
    <row r="1698" spans="1:20" ht="93.75" x14ac:dyDescent="0.3">
      <c r="A1698" s="4">
        <v>1696</v>
      </c>
      <c r="B1698" s="5" t="s">
        <v>1696</v>
      </c>
      <c r="C1698" s="5" t="s">
        <v>5805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t="s">
        <v>8292</v>
      </c>
      <c r="O1698" t="s">
        <v>8329</v>
      </c>
      <c r="P1698" t="s">
        <v>8351</v>
      </c>
      <c r="Q1698" s="8">
        <f t="shared" si="104"/>
        <v>0</v>
      </c>
      <c r="R1698" s="20" t="e">
        <f t="shared" si="105"/>
        <v>#DIV/0!</v>
      </c>
      <c r="S1698" s="15">
        <f t="shared" si="106"/>
        <v>42796.069571759261</v>
      </c>
      <c r="T1698" s="15">
        <f t="shared" si="107"/>
        <v>42826.027905092589</v>
      </c>
    </row>
    <row r="1699" spans="1:20" ht="75" x14ac:dyDescent="0.3">
      <c r="A1699" s="4">
        <v>1697</v>
      </c>
      <c r="B1699" s="5" t="s">
        <v>1697</v>
      </c>
      <c r="C1699" s="5" t="s">
        <v>5806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t="s">
        <v>8292</v>
      </c>
      <c r="O1699" t="s">
        <v>8329</v>
      </c>
      <c r="P1699" t="s">
        <v>8351</v>
      </c>
      <c r="Q1699" s="8">
        <f t="shared" si="104"/>
        <v>0.20208000000000001</v>
      </c>
      <c r="R1699" s="20">
        <f t="shared" si="105"/>
        <v>114.81818181818181</v>
      </c>
      <c r="S1699" s="15">
        <f t="shared" si="106"/>
        <v>42805.032962962956</v>
      </c>
      <c r="T1699" s="15">
        <f t="shared" si="107"/>
        <v>42834.991296296299</v>
      </c>
    </row>
    <row r="1700" spans="1:20" ht="93.75" x14ac:dyDescent="0.3">
      <c r="A1700" s="4">
        <v>1698</v>
      </c>
      <c r="B1700" s="5" t="s">
        <v>1698</v>
      </c>
      <c r="C1700" s="5" t="s">
        <v>5807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t="s">
        <v>8292</v>
      </c>
      <c r="O1700" t="s">
        <v>8329</v>
      </c>
      <c r="P1700" t="s">
        <v>8351</v>
      </c>
      <c r="Q1700" s="8">
        <f t="shared" si="104"/>
        <v>0</v>
      </c>
      <c r="R1700" s="20" t="e">
        <f t="shared" si="105"/>
        <v>#DIV/0!</v>
      </c>
      <c r="S1700" s="15">
        <f t="shared" si="106"/>
        <v>42796.207870370374</v>
      </c>
      <c r="T1700" s="15">
        <f t="shared" si="107"/>
        <v>42820.147916666669</v>
      </c>
    </row>
    <row r="1701" spans="1:20" ht="75" x14ac:dyDescent="0.3">
      <c r="A1701" s="4">
        <v>1699</v>
      </c>
      <c r="B1701" s="5" t="s">
        <v>1699</v>
      </c>
      <c r="C1701" s="5" t="s">
        <v>5808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t="s">
        <v>8292</v>
      </c>
      <c r="O1701" t="s">
        <v>8329</v>
      </c>
      <c r="P1701" t="s">
        <v>8351</v>
      </c>
      <c r="Q1701" s="8">
        <f t="shared" si="104"/>
        <v>4.2311459353574929E-2</v>
      </c>
      <c r="R1701" s="20">
        <f t="shared" si="105"/>
        <v>54</v>
      </c>
      <c r="S1701" s="15">
        <f t="shared" si="106"/>
        <v>42806.863946759258</v>
      </c>
      <c r="T1701" s="15">
        <f t="shared" si="107"/>
        <v>42836.863946759258</v>
      </c>
    </row>
    <row r="1702" spans="1:20" ht="93.75" x14ac:dyDescent="0.3">
      <c r="A1702" s="4">
        <v>1700</v>
      </c>
      <c r="B1702" s="5" t="s">
        <v>1700</v>
      </c>
      <c r="C1702" s="5" t="s">
        <v>5809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t="s">
        <v>8292</v>
      </c>
      <c r="O1702" t="s">
        <v>8329</v>
      </c>
      <c r="P1702" t="s">
        <v>8351</v>
      </c>
      <c r="Q1702" s="8">
        <f t="shared" si="104"/>
        <v>0.2606</v>
      </c>
      <c r="R1702" s="20">
        <f t="shared" si="105"/>
        <v>65.974683544303801</v>
      </c>
      <c r="S1702" s="15">
        <f t="shared" si="106"/>
        <v>42796.071643518517</v>
      </c>
      <c r="T1702" s="15">
        <f t="shared" si="107"/>
        <v>42826.166666666672</v>
      </c>
    </row>
    <row r="1703" spans="1:20" ht="93.75" x14ac:dyDescent="0.3">
      <c r="A1703" s="4">
        <v>1701</v>
      </c>
      <c r="B1703" s="5" t="s">
        <v>1701</v>
      </c>
      <c r="C1703" s="5" t="s">
        <v>5810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t="s">
        <v>8292</v>
      </c>
      <c r="O1703" t="s">
        <v>8329</v>
      </c>
      <c r="P1703" t="s">
        <v>8351</v>
      </c>
      <c r="Q1703" s="8">
        <f t="shared" si="104"/>
        <v>1.9801980198019802E-3</v>
      </c>
      <c r="R1703" s="20">
        <f t="shared" si="105"/>
        <v>5</v>
      </c>
      <c r="S1703" s="15">
        <f t="shared" si="106"/>
        <v>41989.664409722223</v>
      </c>
      <c r="T1703" s="15">
        <f t="shared" si="107"/>
        <v>42019.664409722223</v>
      </c>
    </row>
    <row r="1704" spans="1:20" ht="37.5" x14ac:dyDescent="0.3">
      <c r="A1704" s="4">
        <v>1702</v>
      </c>
      <c r="B1704" s="5" t="s">
        <v>1702</v>
      </c>
      <c r="C1704" s="5" t="s">
        <v>5811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t="s">
        <v>8292</v>
      </c>
      <c r="O1704" t="s">
        <v>8329</v>
      </c>
      <c r="P1704" t="s">
        <v>8351</v>
      </c>
      <c r="Q1704" s="8">
        <f t="shared" si="104"/>
        <v>6.0606060606060605E-5</v>
      </c>
      <c r="R1704" s="20">
        <f t="shared" si="105"/>
        <v>1</v>
      </c>
      <c r="S1704" s="15">
        <f t="shared" si="106"/>
        <v>42063.869791666672</v>
      </c>
      <c r="T1704" s="15">
        <f t="shared" si="107"/>
        <v>42093.828125</v>
      </c>
    </row>
    <row r="1705" spans="1:20" ht="75" x14ac:dyDescent="0.3">
      <c r="A1705" s="4">
        <v>1703</v>
      </c>
      <c r="B1705" s="5" t="s">
        <v>1703</v>
      </c>
      <c r="C1705" s="5" t="s">
        <v>5812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t="s">
        <v>8292</v>
      </c>
      <c r="O1705" t="s">
        <v>8329</v>
      </c>
      <c r="P1705" t="s">
        <v>8351</v>
      </c>
      <c r="Q1705" s="8">
        <f t="shared" si="104"/>
        <v>1.0200000000000001E-2</v>
      </c>
      <c r="R1705" s="20">
        <f t="shared" si="105"/>
        <v>25.5</v>
      </c>
      <c r="S1705" s="15">
        <f t="shared" si="106"/>
        <v>42187.281678240746</v>
      </c>
      <c r="T1705" s="15">
        <f t="shared" si="107"/>
        <v>42247.281678240746</v>
      </c>
    </row>
    <row r="1706" spans="1:20" ht="56.25" x14ac:dyDescent="0.3">
      <c r="A1706" s="4">
        <v>1704</v>
      </c>
      <c r="B1706" s="5" t="s">
        <v>1704</v>
      </c>
      <c r="C1706" s="5" t="s">
        <v>5813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t="s">
        <v>8292</v>
      </c>
      <c r="O1706" t="s">
        <v>8329</v>
      </c>
      <c r="P1706" t="s">
        <v>8351</v>
      </c>
      <c r="Q1706" s="8">
        <f t="shared" si="104"/>
        <v>0.65100000000000002</v>
      </c>
      <c r="R1706" s="20">
        <f t="shared" si="105"/>
        <v>118.36363636363636</v>
      </c>
      <c r="S1706" s="15">
        <f t="shared" si="106"/>
        <v>42021.139733796299</v>
      </c>
      <c r="T1706" s="15">
        <f t="shared" si="107"/>
        <v>42051.139733796299</v>
      </c>
    </row>
    <row r="1707" spans="1:20" ht="75" x14ac:dyDescent="0.3">
      <c r="A1707" s="4">
        <v>1705</v>
      </c>
      <c r="B1707" s="5" t="s">
        <v>1705</v>
      </c>
      <c r="C1707" s="5" t="s">
        <v>5814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t="s">
        <v>8292</v>
      </c>
      <c r="O1707" t="s">
        <v>8329</v>
      </c>
      <c r="P1707" t="s">
        <v>8351</v>
      </c>
      <c r="Q1707" s="8">
        <f t="shared" si="104"/>
        <v>0</v>
      </c>
      <c r="R1707" s="20" t="e">
        <f t="shared" si="105"/>
        <v>#DIV/0!</v>
      </c>
      <c r="S1707" s="15">
        <f t="shared" si="106"/>
        <v>42245.016736111109</v>
      </c>
      <c r="T1707" s="15">
        <f t="shared" si="107"/>
        <v>42256.666666666672</v>
      </c>
    </row>
    <row r="1708" spans="1:20" ht="75" x14ac:dyDescent="0.3">
      <c r="A1708" s="4">
        <v>1706</v>
      </c>
      <c r="B1708" s="5" t="s">
        <v>1706</v>
      </c>
      <c r="C1708" s="5" t="s">
        <v>5815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t="s">
        <v>8292</v>
      </c>
      <c r="O1708" t="s">
        <v>8329</v>
      </c>
      <c r="P1708" t="s">
        <v>8351</v>
      </c>
      <c r="Q1708" s="8">
        <f t="shared" si="104"/>
        <v>0</v>
      </c>
      <c r="R1708" s="20" t="e">
        <f t="shared" si="105"/>
        <v>#DIV/0!</v>
      </c>
      <c r="S1708" s="15">
        <f t="shared" si="106"/>
        <v>42179.306388888886</v>
      </c>
      <c r="T1708" s="15">
        <f t="shared" si="107"/>
        <v>42239.306388888886</v>
      </c>
    </row>
    <row r="1709" spans="1:20" ht="93.75" x14ac:dyDescent="0.3">
      <c r="A1709" s="4">
        <v>1707</v>
      </c>
      <c r="B1709" s="5" t="s">
        <v>1707</v>
      </c>
      <c r="C1709" s="5" t="s">
        <v>5816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t="s">
        <v>8292</v>
      </c>
      <c r="O1709" t="s">
        <v>8329</v>
      </c>
      <c r="P1709" t="s">
        <v>8351</v>
      </c>
      <c r="Q1709" s="8">
        <f t="shared" si="104"/>
        <v>9.74E-2</v>
      </c>
      <c r="R1709" s="20">
        <f t="shared" si="105"/>
        <v>54.111111111111114</v>
      </c>
      <c r="S1709" s="15">
        <f t="shared" si="106"/>
        <v>42427.721006944441</v>
      </c>
      <c r="T1709" s="15">
        <f t="shared" si="107"/>
        <v>42457.679340277777</v>
      </c>
    </row>
    <row r="1710" spans="1:20" ht="75" x14ac:dyDescent="0.3">
      <c r="A1710" s="4">
        <v>1708</v>
      </c>
      <c r="B1710" s="5" t="s">
        <v>1708</v>
      </c>
      <c r="C1710" s="5" t="s">
        <v>5817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t="s">
        <v>8292</v>
      </c>
      <c r="O1710" t="s">
        <v>8329</v>
      </c>
      <c r="P1710" t="s">
        <v>8351</v>
      </c>
      <c r="Q1710" s="8">
        <f t="shared" si="104"/>
        <v>0</v>
      </c>
      <c r="R1710" s="20" t="e">
        <f t="shared" si="105"/>
        <v>#DIV/0!</v>
      </c>
      <c r="S1710" s="15">
        <f t="shared" si="106"/>
        <v>42451.866967592592</v>
      </c>
      <c r="T1710" s="15">
        <f t="shared" si="107"/>
        <v>42491.866967592592</v>
      </c>
    </row>
    <row r="1711" spans="1:20" ht="75" x14ac:dyDescent="0.3">
      <c r="A1711" s="4">
        <v>1709</v>
      </c>
      <c r="B1711" s="5" t="s">
        <v>1709</v>
      </c>
      <c r="C1711" s="5" t="s">
        <v>5818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t="s">
        <v>8292</v>
      </c>
      <c r="O1711" t="s">
        <v>8329</v>
      </c>
      <c r="P1711" t="s">
        <v>8351</v>
      </c>
      <c r="Q1711" s="8">
        <f t="shared" si="104"/>
        <v>4.8571428571428571E-2</v>
      </c>
      <c r="R1711" s="20">
        <f t="shared" si="105"/>
        <v>21.25</v>
      </c>
      <c r="S1711" s="15">
        <f t="shared" si="106"/>
        <v>41841.56381944444</v>
      </c>
      <c r="T1711" s="15">
        <f t="shared" si="107"/>
        <v>41882.818749999999</v>
      </c>
    </row>
    <row r="1712" spans="1:20" ht="56.25" x14ac:dyDescent="0.3">
      <c r="A1712" s="4">
        <v>1710</v>
      </c>
      <c r="B1712" s="5" t="s">
        <v>1710</v>
      </c>
      <c r="C1712" s="5" t="s">
        <v>5819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t="s">
        <v>8292</v>
      </c>
      <c r="O1712" t="s">
        <v>8329</v>
      </c>
      <c r="P1712" t="s">
        <v>8351</v>
      </c>
      <c r="Q1712" s="8">
        <f t="shared" si="104"/>
        <v>6.7999999999999996E-3</v>
      </c>
      <c r="R1712" s="20">
        <f t="shared" si="105"/>
        <v>34</v>
      </c>
      <c r="S1712" s="15">
        <f t="shared" si="106"/>
        <v>42341.59129629629</v>
      </c>
      <c r="T1712" s="15">
        <f t="shared" si="107"/>
        <v>42387.541666666672</v>
      </c>
    </row>
    <row r="1713" spans="1:20" ht="93.75" x14ac:dyDescent="0.3">
      <c r="A1713" s="4">
        <v>1711</v>
      </c>
      <c r="B1713" s="5" t="s">
        <v>1711</v>
      </c>
      <c r="C1713" s="5" t="s">
        <v>5820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t="s">
        <v>8292</v>
      </c>
      <c r="O1713" t="s">
        <v>8329</v>
      </c>
      <c r="P1713" t="s">
        <v>8351</v>
      </c>
      <c r="Q1713" s="8">
        <f t="shared" si="104"/>
        <v>0.105</v>
      </c>
      <c r="R1713" s="20">
        <f t="shared" si="105"/>
        <v>525</v>
      </c>
      <c r="S1713" s="15">
        <f t="shared" si="106"/>
        <v>41852.646226851852</v>
      </c>
      <c r="T1713" s="15">
        <f t="shared" si="107"/>
        <v>41883.646226851852</v>
      </c>
    </row>
    <row r="1714" spans="1:20" ht="93.75" x14ac:dyDescent="0.3">
      <c r="A1714" s="4">
        <v>1712</v>
      </c>
      <c r="B1714" s="5" t="s">
        <v>1712</v>
      </c>
      <c r="C1714" s="5" t="s">
        <v>5821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t="s">
        <v>8292</v>
      </c>
      <c r="O1714" t="s">
        <v>8329</v>
      </c>
      <c r="P1714" t="s">
        <v>8351</v>
      </c>
      <c r="Q1714" s="8">
        <f t="shared" si="104"/>
        <v>0</v>
      </c>
      <c r="R1714" s="20" t="e">
        <f t="shared" si="105"/>
        <v>#DIV/0!</v>
      </c>
      <c r="S1714" s="15">
        <f t="shared" si="106"/>
        <v>42125.913807870369</v>
      </c>
      <c r="T1714" s="15">
        <f t="shared" si="107"/>
        <v>42185.913807870369</v>
      </c>
    </row>
    <row r="1715" spans="1:20" ht="93.75" x14ac:dyDescent="0.3">
      <c r="A1715" s="4">
        <v>1713</v>
      </c>
      <c r="B1715" s="5" t="s">
        <v>1713</v>
      </c>
      <c r="C1715" s="5" t="s">
        <v>5822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t="s">
        <v>8292</v>
      </c>
      <c r="O1715" t="s">
        <v>8329</v>
      </c>
      <c r="P1715" t="s">
        <v>8351</v>
      </c>
      <c r="Q1715" s="8">
        <f t="shared" si="104"/>
        <v>1.6666666666666666E-2</v>
      </c>
      <c r="R1715" s="20">
        <f t="shared" si="105"/>
        <v>50</v>
      </c>
      <c r="S1715" s="15">
        <f t="shared" si="106"/>
        <v>41887.801064814819</v>
      </c>
      <c r="T1715" s="15">
        <f t="shared" si="107"/>
        <v>41917.801064814819</v>
      </c>
    </row>
    <row r="1716" spans="1:20" ht="93.75" x14ac:dyDescent="0.3">
      <c r="A1716" s="4">
        <v>1714</v>
      </c>
      <c r="B1716" s="5" t="s">
        <v>1714</v>
      </c>
      <c r="C1716" s="5" t="s">
        <v>5823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t="s">
        <v>8292</v>
      </c>
      <c r="O1716" t="s">
        <v>8329</v>
      </c>
      <c r="P1716" t="s">
        <v>8351</v>
      </c>
      <c r="Q1716" s="8">
        <f t="shared" si="104"/>
        <v>7.868E-2</v>
      </c>
      <c r="R1716" s="20">
        <f t="shared" si="105"/>
        <v>115.70588235294117</v>
      </c>
      <c r="S1716" s="15">
        <f t="shared" si="106"/>
        <v>42095.918530092589</v>
      </c>
      <c r="T1716" s="15">
        <f t="shared" si="107"/>
        <v>42125.918530092589</v>
      </c>
    </row>
    <row r="1717" spans="1:20" ht="75" x14ac:dyDescent="0.3">
      <c r="A1717" s="4">
        <v>1715</v>
      </c>
      <c r="B1717" s="5" t="s">
        <v>1715</v>
      </c>
      <c r="C1717" s="5" t="s">
        <v>5824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t="s">
        <v>8292</v>
      </c>
      <c r="O1717" t="s">
        <v>8329</v>
      </c>
      <c r="P1717" t="s">
        <v>8351</v>
      </c>
      <c r="Q1717" s="8">
        <f t="shared" si="104"/>
        <v>2.2000000000000001E-3</v>
      </c>
      <c r="R1717" s="20">
        <f t="shared" si="105"/>
        <v>5.5</v>
      </c>
      <c r="S1717" s="15">
        <f t="shared" si="106"/>
        <v>42064.217418981483</v>
      </c>
      <c r="T1717" s="15">
        <f t="shared" si="107"/>
        <v>42094.140277777777</v>
      </c>
    </row>
    <row r="1718" spans="1:20" ht="93.75" x14ac:dyDescent="0.3">
      <c r="A1718" s="4">
        <v>1716</v>
      </c>
      <c r="B1718" s="5" t="s">
        <v>1716</v>
      </c>
      <c r="C1718" s="5" t="s">
        <v>5825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t="s">
        <v>8292</v>
      </c>
      <c r="O1718" t="s">
        <v>8329</v>
      </c>
      <c r="P1718" t="s">
        <v>8351</v>
      </c>
      <c r="Q1718" s="8">
        <f t="shared" si="104"/>
        <v>7.4999999999999997E-2</v>
      </c>
      <c r="R1718" s="20">
        <f t="shared" si="105"/>
        <v>50</v>
      </c>
      <c r="S1718" s="15">
        <f t="shared" si="106"/>
        <v>42673.577534722222</v>
      </c>
      <c r="T1718" s="15">
        <f t="shared" si="107"/>
        <v>42713.619201388887</v>
      </c>
    </row>
    <row r="1719" spans="1:20" ht="56.25" x14ac:dyDescent="0.3">
      <c r="A1719" s="4">
        <v>1717</v>
      </c>
      <c r="B1719" s="5" t="s">
        <v>1717</v>
      </c>
      <c r="C1719" s="5" t="s">
        <v>5826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t="s">
        <v>8292</v>
      </c>
      <c r="O1719" t="s">
        <v>8329</v>
      </c>
      <c r="P1719" t="s">
        <v>8351</v>
      </c>
      <c r="Q1719" s="8">
        <f t="shared" si="104"/>
        <v>0.42725880551301687</v>
      </c>
      <c r="R1719" s="20">
        <f t="shared" si="105"/>
        <v>34.024390243902438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 s="4">
        <v>1718</v>
      </c>
      <c r="B1720" s="5" t="s">
        <v>1718</v>
      </c>
      <c r="C1720" s="5" t="s">
        <v>5827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t="s">
        <v>8292</v>
      </c>
      <c r="O1720" t="s">
        <v>8329</v>
      </c>
      <c r="P1720" t="s">
        <v>8351</v>
      </c>
      <c r="Q1720" s="8">
        <f t="shared" si="104"/>
        <v>2.142857142857143E-3</v>
      </c>
      <c r="R1720" s="20">
        <f t="shared" si="105"/>
        <v>37.5</v>
      </c>
      <c r="S1720" s="15">
        <f t="shared" si="106"/>
        <v>42460.610520833332</v>
      </c>
      <c r="T1720" s="15">
        <f t="shared" si="107"/>
        <v>42504.207638888889</v>
      </c>
    </row>
    <row r="1721" spans="1:20" ht="75" x14ac:dyDescent="0.3">
      <c r="A1721" s="4">
        <v>1719</v>
      </c>
      <c r="B1721" s="5" t="s">
        <v>1719</v>
      </c>
      <c r="C1721" s="5" t="s">
        <v>5828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t="s">
        <v>8292</v>
      </c>
      <c r="O1721" t="s">
        <v>8329</v>
      </c>
      <c r="P1721" t="s">
        <v>8351</v>
      </c>
      <c r="Q1721" s="8">
        <f t="shared" si="104"/>
        <v>8.7500000000000008E-3</v>
      </c>
      <c r="R1721" s="20">
        <f t="shared" si="105"/>
        <v>11.666666666666666</v>
      </c>
      <c r="S1721" s="15">
        <f t="shared" si="106"/>
        <v>41869.534618055557</v>
      </c>
      <c r="T1721" s="15">
        <f t="shared" si="107"/>
        <v>41899.534618055557</v>
      </c>
    </row>
    <row r="1722" spans="1:20" ht="75" x14ac:dyDescent="0.3">
      <c r="A1722" s="4">
        <v>1720</v>
      </c>
      <c r="B1722" s="5" t="s">
        <v>1720</v>
      </c>
      <c r="C1722" s="5" t="s">
        <v>5829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t="s">
        <v>8292</v>
      </c>
      <c r="O1722" t="s">
        <v>8329</v>
      </c>
      <c r="P1722" t="s">
        <v>8351</v>
      </c>
      <c r="Q1722" s="8">
        <f t="shared" si="104"/>
        <v>5.6250000000000001E-2</v>
      </c>
      <c r="R1722" s="20">
        <f t="shared" si="105"/>
        <v>28.125</v>
      </c>
      <c r="S1722" s="15">
        <f t="shared" si="106"/>
        <v>41922.783229166671</v>
      </c>
      <c r="T1722" s="15">
        <f t="shared" si="107"/>
        <v>41952.824895833335</v>
      </c>
    </row>
    <row r="1723" spans="1:20" ht="75" x14ac:dyDescent="0.3">
      <c r="A1723" s="4">
        <v>1721</v>
      </c>
      <c r="B1723" s="5" t="s">
        <v>1721</v>
      </c>
      <c r="C1723" s="5" t="s">
        <v>5830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t="s">
        <v>8292</v>
      </c>
      <c r="O1723" t="s">
        <v>8329</v>
      </c>
      <c r="P1723" t="s">
        <v>8351</v>
      </c>
      <c r="Q1723" s="8">
        <f t="shared" si="104"/>
        <v>0</v>
      </c>
      <c r="R1723" s="20" t="e">
        <f t="shared" si="105"/>
        <v>#DIV/0!</v>
      </c>
      <c r="S1723" s="15">
        <f t="shared" si="106"/>
        <v>42319.461377314816</v>
      </c>
      <c r="T1723" s="15">
        <f t="shared" si="107"/>
        <v>42349.461377314816</v>
      </c>
    </row>
    <row r="1724" spans="1:20" ht="75" x14ac:dyDescent="0.3">
      <c r="A1724" s="4">
        <v>1722</v>
      </c>
      <c r="B1724" s="5" t="s">
        <v>1722</v>
      </c>
      <c r="C1724" s="5" t="s">
        <v>5831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t="s">
        <v>8292</v>
      </c>
      <c r="O1724" t="s">
        <v>8329</v>
      </c>
      <c r="P1724" t="s">
        <v>8351</v>
      </c>
      <c r="Q1724" s="8">
        <f t="shared" si="104"/>
        <v>3.4722222222222224E-4</v>
      </c>
      <c r="R1724" s="20">
        <f t="shared" si="105"/>
        <v>1</v>
      </c>
      <c r="S1724" s="15">
        <f t="shared" si="106"/>
        <v>42425.960983796293</v>
      </c>
      <c r="T1724" s="15">
        <f t="shared" si="107"/>
        <v>42463.006944444445</v>
      </c>
    </row>
    <row r="1725" spans="1:20" ht="93.75" x14ac:dyDescent="0.3">
      <c r="A1725" s="4">
        <v>1723</v>
      </c>
      <c r="B1725" s="5" t="s">
        <v>1723</v>
      </c>
      <c r="C1725" s="5" t="s">
        <v>5832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t="s">
        <v>8292</v>
      </c>
      <c r="O1725" t="s">
        <v>8329</v>
      </c>
      <c r="P1725" t="s">
        <v>8351</v>
      </c>
      <c r="Q1725" s="8">
        <f t="shared" si="104"/>
        <v>6.5000000000000002E-2</v>
      </c>
      <c r="R1725" s="20">
        <f t="shared" si="105"/>
        <v>216.66666666666666</v>
      </c>
      <c r="S1725" s="15">
        <f t="shared" si="106"/>
        <v>42129.82540509259</v>
      </c>
      <c r="T1725" s="15">
        <f t="shared" si="107"/>
        <v>42186.25</v>
      </c>
    </row>
    <row r="1726" spans="1:20" ht="93.75" x14ac:dyDescent="0.3">
      <c r="A1726" s="4">
        <v>1724</v>
      </c>
      <c r="B1726" s="5" t="s">
        <v>1724</v>
      </c>
      <c r="C1726" s="5" t="s">
        <v>5833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t="s">
        <v>8292</v>
      </c>
      <c r="O1726" t="s">
        <v>8329</v>
      </c>
      <c r="P1726" t="s">
        <v>8351</v>
      </c>
      <c r="Q1726" s="8">
        <f t="shared" si="104"/>
        <v>5.8333333333333336E-3</v>
      </c>
      <c r="R1726" s="20">
        <f t="shared" si="105"/>
        <v>8.75</v>
      </c>
      <c r="S1726" s="15">
        <f t="shared" si="106"/>
        <v>41912.932430555556</v>
      </c>
      <c r="T1726" s="15">
        <f t="shared" si="107"/>
        <v>41942.932430555556</v>
      </c>
    </row>
    <row r="1727" spans="1:20" ht="93.75" x14ac:dyDescent="0.3">
      <c r="A1727" s="4">
        <v>1725</v>
      </c>
      <c r="B1727" s="5" t="s">
        <v>1725</v>
      </c>
      <c r="C1727" s="5" t="s">
        <v>5834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t="s">
        <v>8292</v>
      </c>
      <c r="O1727" t="s">
        <v>8329</v>
      </c>
      <c r="P1727" t="s">
        <v>8351</v>
      </c>
      <c r="Q1727" s="8">
        <f t="shared" si="104"/>
        <v>0.10181818181818182</v>
      </c>
      <c r="R1727" s="20">
        <f t="shared" si="105"/>
        <v>62.222222222222221</v>
      </c>
      <c r="S1727" s="15">
        <f t="shared" si="106"/>
        <v>41845.968159722222</v>
      </c>
      <c r="T1727" s="15">
        <f t="shared" si="107"/>
        <v>41875.968159722222</v>
      </c>
    </row>
    <row r="1728" spans="1:20" ht="56.25" x14ac:dyDescent="0.3">
      <c r="A1728" s="4">
        <v>1726</v>
      </c>
      <c r="B1728" s="5" t="s">
        <v>1726</v>
      </c>
      <c r="C1728" s="5" t="s">
        <v>5835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t="s">
        <v>8292</v>
      </c>
      <c r="O1728" t="s">
        <v>8329</v>
      </c>
      <c r="P1728" t="s">
        <v>8351</v>
      </c>
      <c r="Q1728" s="8">
        <f t="shared" si="104"/>
        <v>0.33784615384615385</v>
      </c>
      <c r="R1728" s="20">
        <f t="shared" si="105"/>
        <v>137.25</v>
      </c>
      <c r="S1728" s="15">
        <f t="shared" si="106"/>
        <v>41788.919722222221</v>
      </c>
      <c r="T1728" s="15">
        <f t="shared" si="107"/>
        <v>41817.919722222221</v>
      </c>
    </row>
    <row r="1729" spans="1:20" ht="93.75" x14ac:dyDescent="0.3">
      <c r="A1729" s="4">
        <v>1727</v>
      </c>
      <c r="B1729" s="5" t="s">
        <v>1727</v>
      </c>
      <c r="C1729" s="5" t="s">
        <v>5836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t="s">
        <v>8292</v>
      </c>
      <c r="O1729" t="s">
        <v>8329</v>
      </c>
      <c r="P1729" t="s">
        <v>8351</v>
      </c>
      <c r="Q1729" s="8">
        <f t="shared" si="104"/>
        <v>3.3333333333333332E-4</v>
      </c>
      <c r="R1729" s="20">
        <f t="shared" si="105"/>
        <v>1</v>
      </c>
      <c r="S1729" s="15">
        <f t="shared" si="106"/>
        <v>42044.927974537044</v>
      </c>
      <c r="T1729" s="15">
        <f t="shared" si="107"/>
        <v>42099.458333333328</v>
      </c>
    </row>
    <row r="1730" spans="1:20" ht="75" x14ac:dyDescent="0.3">
      <c r="A1730" s="4">
        <v>1728</v>
      </c>
      <c r="B1730" s="5" t="s">
        <v>1728</v>
      </c>
      <c r="C1730" s="5" t="s">
        <v>5837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t="s">
        <v>8292</v>
      </c>
      <c r="O1730" t="s">
        <v>8329</v>
      </c>
      <c r="P1730" t="s">
        <v>8351</v>
      </c>
      <c r="Q1730" s="8">
        <f t="shared" ref="Q1730:Q1793" si="108">E1730/D1730</f>
        <v>0.68400000000000005</v>
      </c>
      <c r="R1730" s="20">
        <f t="shared" ref="R1730:R1793" si="109">E1730/L1730</f>
        <v>122.14285714285714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75" x14ac:dyDescent="0.3">
      <c r="A1731" s="4">
        <v>1729</v>
      </c>
      <c r="B1731" s="5" t="s">
        <v>1729</v>
      </c>
      <c r="C1731" s="5" t="s">
        <v>5838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t="s">
        <v>8292</v>
      </c>
      <c r="O1731" t="s">
        <v>8329</v>
      </c>
      <c r="P1731" t="s">
        <v>8351</v>
      </c>
      <c r="Q1731" s="8">
        <f t="shared" si="108"/>
        <v>0</v>
      </c>
      <c r="R1731" s="20" t="e">
        <f t="shared" si="109"/>
        <v>#DIV/0!</v>
      </c>
      <c r="S1731" s="15">
        <f t="shared" si="110"/>
        <v>42471.052152777775</v>
      </c>
      <c r="T1731" s="15">
        <f t="shared" si="111"/>
        <v>42531.052152777775</v>
      </c>
    </row>
    <row r="1732" spans="1:20" ht="75" x14ac:dyDescent="0.3">
      <c r="A1732" s="4">
        <v>1730</v>
      </c>
      <c r="B1732" s="5" t="s">
        <v>1730</v>
      </c>
      <c r="C1732" s="5" t="s">
        <v>5839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t="s">
        <v>8292</v>
      </c>
      <c r="O1732" t="s">
        <v>8329</v>
      </c>
      <c r="P1732" t="s">
        <v>8351</v>
      </c>
      <c r="Q1732" s="8">
        <f t="shared" si="108"/>
        <v>0</v>
      </c>
      <c r="R1732" s="20" t="e">
        <f t="shared" si="109"/>
        <v>#DIV/0!</v>
      </c>
      <c r="S1732" s="15">
        <f t="shared" si="110"/>
        <v>42272.087766203709</v>
      </c>
      <c r="T1732" s="15">
        <f t="shared" si="111"/>
        <v>42302.087766203709</v>
      </c>
    </row>
    <row r="1733" spans="1:20" ht="56.25" x14ac:dyDescent="0.3">
      <c r="A1733" s="4">
        <v>1731</v>
      </c>
      <c r="B1733" s="5" t="s">
        <v>1731</v>
      </c>
      <c r="C1733" s="5" t="s">
        <v>5840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t="s">
        <v>8292</v>
      </c>
      <c r="O1733" t="s">
        <v>8329</v>
      </c>
      <c r="P1733" t="s">
        <v>8351</v>
      </c>
      <c r="Q1733" s="8">
        <f t="shared" si="108"/>
        <v>0</v>
      </c>
      <c r="R1733" s="20" t="e">
        <f t="shared" si="109"/>
        <v>#DIV/0!</v>
      </c>
      <c r="S1733" s="15">
        <f t="shared" si="110"/>
        <v>42152.906851851847</v>
      </c>
      <c r="T1733" s="15">
        <f t="shared" si="111"/>
        <v>42166.625</v>
      </c>
    </row>
    <row r="1734" spans="1:20" ht="75" x14ac:dyDescent="0.3">
      <c r="A1734" s="4">
        <v>1732</v>
      </c>
      <c r="B1734" s="5" t="s">
        <v>1732</v>
      </c>
      <c r="C1734" s="5" t="s">
        <v>5841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t="s">
        <v>8292</v>
      </c>
      <c r="O1734" t="s">
        <v>8329</v>
      </c>
      <c r="P1734" t="s">
        <v>8351</v>
      </c>
      <c r="Q1734" s="8">
        <f t="shared" si="108"/>
        <v>0</v>
      </c>
      <c r="R1734" s="20" t="e">
        <f t="shared" si="109"/>
        <v>#DIV/0!</v>
      </c>
      <c r="S1734" s="15">
        <f t="shared" si="110"/>
        <v>42325.683807870373</v>
      </c>
      <c r="T1734" s="15">
        <f t="shared" si="111"/>
        <v>42385.208333333328</v>
      </c>
    </row>
    <row r="1735" spans="1:20" ht="93.75" x14ac:dyDescent="0.3">
      <c r="A1735" s="4">
        <v>1733</v>
      </c>
      <c r="B1735" s="5" t="s">
        <v>1733</v>
      </c>
      <c r="C1735" s="5" t="s">
        <v>5842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t="s">
        <v>8292</v>
      </c>
      <c r="O1735" t="s">
        <v>8329</v>
      </c>
      <c r="P1735" t="s">
        <v>8351</v>
      </c>
      <c r="Q1735" s="8">
        <f t="shared" si="108"/>
        <v>0</v>
      </c>
      <c r="R1735" s="20" t="e">
        <f t="shared" si="109"/>
        <v>#DIV/0!</v>
      </c>
      <c r="S1735" s="15">
        <f t="shared" si="110"/>
        <v>42614.675625000003</v>
      </c>
      <c r="T1735" s="15">
        <f t="shared" si="111"/>
        <v>42626.895833333328</v>
      </c>
    </row>
    <row r="1736" spans="1:20" ht="75" x14ac:dyDescent="0.3">
      <c r="A1736" s="4">
        <v>1734</v>
      </c>
      <c r="B1736" s="5" t="s">
        <v>1734</v>
      </c>
      <c r="C1736" s="5" t="s">
        <v>5843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t="s">
        <v>8292</v>
      </c>
      <c r="O1736" t="s">
        <v>8329</v>
      </c>
      <c r="P1736" t="s">
        <v>8351</v>
      </c>
      <c r="Q1736" s="8">
        <f t="shared" si="108"/>
        <v>2.2222222222222223E-4</v>
      </c>
      <c r="R1736" s="20">
        <f t="shared" si="109"/>
        <v>1</v>
      </c>
      <c r="S1736" s="15">
        <f t="shared" si="110"/>
        <v>42102.036527777775</v>
      </c>
      <c r="T1736" s="15">
        <f t="shared" si="111"/>
        <v>42132.036527777775</v>
      </c>
    </row>
    <row r="1737" spans="1:20" ht="75" x14ac:dyDescent="0.3">
      <c r="A1737" s="4">
        <v>1735</v>
      </c>
      <c r="B1737" s="5" t="s">
        <v>1735</v>
      </c>
      <c r="C1737" s="5" t="s">
        <v>5844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t="s">
        <v>8292</v>
      </c>
      <c r="O1737" t="s">
        <v>8329</v>
      </c>
      <c r="P1737" t="s">
        <v>8351</v>
      </c>
      <c r="Q1737" s="8">
        <f t="shared" si="108"/>
        <v>0.11</v>
      </c>
      <c r="R1737" s="20">
        <f t="shared" si="109"/>
        <v>55</v>
      </c>
      <c r="S1737" s="15">
        <f t="shared" si="110"/>
        <v>42559.814178240747</v>
      </c>
      <c r="T1737" s="15">
        <f t="shared" si="111"/>
        <v>42589.814178240747</v>
      </c>
    </row>
    <row r="1738" spans="1:20" ht="56.25" x14ac:dyDescent="0.3">
      <c r="A1738" s="4">
        <v>1736</v>
      </c>
      <c r="B1738" s="5" t="s">
        <v>1736</v>
      </c>
      <c r="C1738" s="5" t="s">
        <v>5845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t="s">
        <v>8292</v>
      </c>
      <c r="O1738" t="s">
        <v>8329</v>
      </c>
      <c r="P1738" t="s">
        <v>8351</v>
      </c>
      <c r="Q1738" s="8">
        <f t="shared" si="108"/>
        <v>7.3333333333333332E-3</v>
      </c>
      <c r="R1738" s="20">
        <f t="shared" si="109"/>
        <v>22</v>
      </c>
      <c r="S1738" s="15">
        <f t="shared" si="110"/>
        <v>42286.861493055556</v>
      </c>
      <c r="T1738" s="15">
        <f t="shared" si="111"/>
        <v>42316.90315972222</v>
      </c>
    </row>
    <row r="1739" spans="1:20" ht="93.75" x14ac:dyDescent="0.3">
      <c r="A1739" s="4">
        <v>1737</v>
      </c>
      <c r="B1739" s="5" t="s">
        <v>1737</v>
      </c>
      <c r="C1739" s="5" t="s">
        <v>5846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t="s">
        <v>8292</v>
      </c>
      <c r="O1739" t="s">
        <v>8329</v>
      </c>
      <c r="P1739" t="s">
        <v>8351</v>
      </c>
      <c r="Q1739" s="8">
        <f t="shared" si="108"/>
        <v>0.21249999999999999</v>
      </c>
      <c r="R1739" s="20">
        <f t="shared" si="109"/>
        <v>56.666666666666664</v>
      </c>
      <c r="S1739" s="15">
        <f t="shared" si="110"/>
        <v>42175.948981481488</v>
      </c>
      <c r="T1739" s="15">
        <f t="shared" si="111"/>
        <v>42205.948981481488</v>
      </c>
    </row>
    <row r="1740" spans="1:20" ht="56.25" x14ac:dyDescent="0.3">
      <c r="A1740" s="4">
        <v>1738</v>
      </c>
      <c r="B1740" s="5" t="s">
        <v>1738</v>
      </c>
      <c r="C1740" s="5" t="s">
        <v>5847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t="s">
        <v>8292</v>
      </c>
      <c r="O1740" t="s">
        <v>8329</v>
      </c>
      <c r="P1740" t="s">
        <v>8351</v>
      </c>
      <c r="Q1740" s="8">
        <f t="shared" si="108"/>
        <v>4.0000000000000001E-3</v>
      </c>
      <c r="R1740" s="20">
        <f t="shared" si="109"/>
        <v>20</v>
      </c>
      <c r="S1740" s="15">
        <f t="shared" si="110"/>
        <v>41884.874328703707</v>
      </c>
      <c r="T1740" s="15">
        <f t="shared" si="111"/>
        <v>41914.874328703707</v>
      </c>
    </row>
    <row r="1741" spans="1:20" ht="75" x14ac:dyDescent="0.3">
      <c r="A1741" s="4">
        <v>1739</v>
      </c>
      <c r="B1741" s="5" t="s">
        <v>1739</v>
      </c>
      <c r="C1741" s="5" t="s">
        <v>5848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t="s">
        <v>8292</v>
      </c>
      <c r="O1741" t="s">
        <v>8329</v>
      </c>
      <c r="P1741" t="s">
        <v>8351</v>
      </c>
      <c r="Q1741" s="8">
        <f t="shared" si="108"/>
        <v>1E-3</v>
      </c>
      <c r="R1741" s="20">
        <f t="shared" si="109"/>
        <v>1</v>
      </c>
      <c r="S1741" s="15">
        <f t="shared" si="110"/>
        <v>42435.874212962968</v>
      </c>
      <c r="T1741" s="15">
        <f t="shared" si="111"/>
        <v>42494.832546296297</v>
      </c>
    </row>
    <row r="1742" spans="1:20" ht="75" x14ac:dyDescent="0.3">
      <c r="A1742" s="4">
        <v>1740</v>
      </c>
      <c r="B1742" s="5" t="s">
        <v>1740</v>
      </c>
      <c r="C1742" s="5" t="s">
        <v>5849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t="s">
        <v>8292</v>
      </c>
      <c r="O1742" t="s">
        <v>8329</v>
      </c>
      <c r="P1742" t="s">
        <v>8351</v>
      </c>
      <c r="Q1742" s="8">
        <f t="shared" si="108"/>
        <v>0</v>
      </c>
      <c r="R1742" s="20" t="e">
        <f t="shared" si="109"/>
        <v>#DIV/0!</v>
      </c>
      <c r="S1742" s="15">
        <f t="shared" si="110"/>
        <v>42171.817384259266</v>
      </c>
      <c r="T1742" s="15">
        <f t="shared" si="111"/>
        <v>42201.817384259266</v>
      </c>
    </row>
    <row r="1743" spans="1:20" ht="56.25" x14ac:dyDescent="0.3">
      <c r="A1743" s="4">
        <v>1741</v>
      </c>
      <c r="B1743" s="5" t="s">
        <v>1741</v>
      </c>
      <c r="C1743" s="5" t="s">
        <v>5850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t="s">
        <v>8284</v>
      </c>
      <c r="O1743" t="s">
        <v>8342</v>
      </c>
      <c r="P1743" t="s">
        <v>8343</v>
      </c>
      <c r="Q1743" s="8">
        <f t="shared" si="108"/>
        <v>1.1083333333333334</v>
      </c>
      <c r="R1743" s="20">
        <f t="shared" si="109"/>
        <v>25.576923076923077</v>
      </c>
      <c r="S1743" s="15">
        <f t="shared" si="110"/>
        <v>42120.628136574072</v>
      </c>
      <c r="T1743" s="15">
        <f t="shared" si="111"/>
        <v>42165.628136574072</v>
      </c>
    </row>
    <row r="1744" spans="1:20" ht="75" x14ac:dyDescent="0.3">
      <c r="A1744" s="4">
        <v>1742</v>
      </c>
      <c r="B1744" s="5" t="s">
        <v>1742</v>
      </c>
      <c r="C1744" s="5" t="s">
        <v>5851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t="s">
        <v>8284</v>
      </c>
      <c r="O1744" t="s">
        <v>8342</v>
      </c>
      <c r="P1744" t="s">
        <v>8343</v>
      </c>
      <c r="Q1744" s="8">
        <f t="shared" si="108"/>
        <v>1.0874999999999999</v>
      </c>
      <c r="R1744" s="20">
        <f t="shared" si="109"/>
        <v>63.970588235294116</v>
      </c>
      <c r="S1744" s="15">
        <f t="shared" si="110"/>
        <v>42710.876967592587</v>
      </c>
      <c r="T1744" s="15">
        <f t="shared" si="111"/>
        <v>42742.875</v>
      </c>
    </row>
    <row r="1745" spans="1:20" ht="75" x14ac:dyDescent="0.3">
      <c r="A1745" s="4">
        <v>1743</v>
      </c>
      <c r="B1745" s="5" t="s">
        <v>1743</v>
      </c>
      <c r="C1745" s="5" t="s">
        <v>5852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t="s">
        <v>8284</v>
      </c>
      <c r="O1745" t="s">
        <v>8342</v>
      </c>
      <c r="P1745" t="s">
        <v>8343</v>
      </c>
      <c r="Q1745" s="8">
        <f t="shared" si="108"/>
        <v>1.0041666666666667</v>
      </c>
      <c r="R1745" s="20">
        <f t="shared" si="109"/>
        <v>89.925373134328353</v>
      </c>
      <c r="S1745" s="15">
        <f t="shared" si="110"/>
        <v>42586.925636574073</v>
      </c>
      <c r="T1745" s="15">
        <f t="shared" si="111"/>
        <v>42609.165972222225</v>
      </c>
    </row>
    <row r="1746" spans="1:20" ht="93.75" x14ac:dyDescent="0.3">
      <c r="A1746" s="4">
        <v>1744</v>
      </c>
      <c r="B1746" s="5" t="s">
        <v>1744</v>
      </c>
      <c r="C1746" s="5" t="s">
        <v>5853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t="s">
        <v>8284</v>
      </c>
      <c r="O1746" t="s">
        <v>8342</v>
      </c>
      <c r="P1746" t="s">
        <v>8343</v>
      </c>
      <c r="Q1746" s="8">
        <f t="shared" si="108"/>
        <v>1.1845454545454546</v>
      </c>
      <c r="R1746" s="20">
        <f t="shared" si="109"/>
        <v>93.071428571428569</v>
      </c>
      <c r="S1746" s="15">
        <f t="shared" si="110"/>
        <v>42026.605057870373</v>
      </c>
      <c r="T1746" s="15">
        <f t="shared" si="111"/>
        <v>42071.563391203701</v>
      </c>
    </row>
    <row r="1747" spans="1:20" ht="93.75" x14ac:dyDescent="0.3">
      <c r="A1747" s="4">
        <v>1745</v>
      </c>
      <c r="B1747" s="5" t="s">
        <v>1745</v>
      </c>
      <c r="C1747" s="5" t="s">
        <v>5854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t="s">
        <v>8284</v>
      </c>
      <c r="O1747" t="s">
        <v>8342</v>
      </c>
      <c r="P1747" t="s">
        <v>8343</v>
      </c>
      <c r="Q1747" s="8">
        <f t="shared" si="108"/>
        <v>1.1401428571428571</v>
      </c>
      <c r="R1747" s="20">
        <f t="shared" si="109"/>
        <v>89.674157303370791</v>
      </c>
      <c r="S1747" s="15">
        <f t="shared" si="110"/>
        <v>42690.259699074071</v>
      </c>
      <c r="T1747" s="15">
        <f t="shared" si="111"/>
        <v>42726.083333333328</v>
      </c>
    </row>
    <row r="1748" spans="1:20" ht="93.75" x14ac:dyDescent="0.3">
      <c r="A1748" s="4">
        <v>1746</v>
      </c>
      <c r="B1748" s="5" t="s">
        <v>1746</v>
      </c>
      <c r="C1748" s="5" t="s">
        <v>5855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t="s">
        <v>8284</v>
      </c>
      <c r="O1748" t="s">
        <v>8342</v>
      </c>
      <c r="P1748" t="s">
        <v>8343</v>
      </c>
      <c r="Q1748" s="8">
        <f t="shared" si="108"/>
        <v>1.4810000000000001</v>
      </c>
      <c r="R1748" s="20">
        <f t="shared" si="109"/>
        <v>207.61682242990653</v>
      </c>
      <c r="S1748" s="15">
        <f t="shared" si="110"/>
        <v>42668.176701388889</v>
      </c>
      <c r="T1748" s="15">
        <f t="shared" si="111"/>
        <v>42698.083333333328</v>
      </c>
    </row>
    <row r="1749" spans="1:20" ht="75" x14ac:dyDescent="0.3">
      <c r="A1749" s="4">
        <v>1747</v>
      </c>
      <c r="B1749" s="5" t="s">
        <v>1747</v>
      </c>
      <c r="C1749" s="5" t="s">
        <v>5856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t="s">
        <v>8284</v>
      </c>
      <c r="O1749" t="s">
        <v>8342</v>
      </c>
      <c r="P1749" t="s">
        <v>8343</v>
      </c>
      <c r="Q1749" s="8">
        <f t="shared" si="108"/>
        <v>1.0495555555555556</v>
      </c>
      <c r="R1749" s="20">
        <f t="shared" si="109"/>
        <v>59.408805031446541</v>
      </c>
      <c r="S1749" s="15">
        <f t="shared" si="110"/>
        <v>42292.435532407413</v>
      </c>
      <c r="T1749" s="15">
        <f t="shared" si="111"/>
        <v>42321.625</v>
      </c>
    </row>
    <row r="1750" spans="1:20" ht="56.25" x14ac:dyDescent="0.3">
      <c r="A1750" s="4">
        <v>1748</v>
      </c>
      <c r="B1750" s="5" t="s">
        <v>1748</v>
      </c>
      <c r="C1750" s="5" t="s">
        <v>5857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t="s">
        <v>8284</v>
      </c>
      <c r="O1750" t="s">
        <v>8342</v>
      </c>
      <c r="P1750" t="s">
        <v>8343</v>
      </c>
      <c r="Q1750" s="8">
        <f t="shared" si="108"/>
        <v>1.29948</v>
      </c>
      <c r="R1750" s="20">
        <f t="shared" si="109"/>
        <v>358.97237569060775</v>
      </c>
      <c r="S1750" s="15">
        <f t="shared" si="110"/>
        <v>42219.950729166667</v>
      </c>
      <c r="T1750" s="15">
        <f t="shared" si="111"/>
        <v>42249.950729166667</v>
      </c>
    </row>
    <row r="1751" spans="1:20" ht="56.25" x14ac:dyDescent="0.3">
      <c r="A1751" s="4">
        <v>1749</v>
      </c>
      <c r="B1751" s="5" t="s">
        <v>1749</v>
      </c>
      <c r="C1751" s="5" t="s">
        <v>5858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t="s">
        <v>8284</v>
      </c>
      <c r="O1751" t="s">
        <v>8342</v>
      </c>
      <c r="P1751" t="s">
        <v>8343</v>
      </c>
      <c r="Q1751" s="8">
        <f t="shared" si="108"/>
        <v>1.2348756218905472</v>
      </c>
      <c r="R1751" s="20">
        <f t="shared" si="109"/>
        <v>94.736641221374043</v>
      </c>
      <c r="S1751" s="15">
        <f t="shared" si="110"/>
        <v>42758.975937499999</v>
      </c>
      <c r="T1751" s="15">
        <f t="shared" si="111"/>
        <v>42795.791666666672</v>
      </c>
    </row>
    <row r="1752" spans="1:20" ht="93.75" x14ac:dyDescent="0.3">
      <c r="A1752" s="4">
        <v>1750</v>
      </c>
      <c r="B1752" s="5" t="s">
        <v>1750</v>
      </c>
      <c r="C1752" s="5" t="s">
        <v>5859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t="s">
        <v>8284</v>
      </c>
      <c r="O1752" t="s">
        <v>8342</v>
      </c>
      <c r="P1752" t="s">
        <v>8343</v>
      </c>
      <c r="Q1752" s="8">
        <f t="shared" si="108"/>
        <v>2.0162</v>
      </c>
      <c r="R1752" s="20">
        <f t="shared" si="109"/>
        <v>80.647999999999996</v>
      </c>
      <c r="S1752" s="15">
        <f t="shared" si="110"/>
        <v>42454.836851851855</v>
      </c>
      <c r="T1752" s="15">
        <f t="shared" si="111"/>
        <v>42479.836851851855</v>
      </c>
    </row>
    <row r="1753" spans="1:20" ht="56.25" x14ac:dyDescent="0.3">
      <c r="A1753" s="4">
        <v>1751</v>
      </c>
      <c r="B1753" s="5" t="s">
        <v>1751</v>
      </c>
      <c r="C1753" s="5" t="s">
        <v>5860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t="s">
        <v>8284</v>
      </c>
      <c r="O1753" t="s">
        <v>8342</v>
      </c>
      <c r="P1753" t="s">
        <v>8343</v>
      </c>
      <c r="Q1753" s="8">
        <f t="shared" si="108"/>
        <v>1.0289999999999999</v>
      </c>
      <c r="R1753" s="20">
        <f t="shared" si="109"/>
        <v>168.68852459016392</v>
      </c>
      <c r="S1753" s="15">
        <f t="shared" si="110"/>
        <v>42052.7815162037</v>
      </c>
      <c r="T1753" s="15">
        <f t="shared" si="111"/>
        <v>42082.739849537036</v>
      </c>
    </row>
    <row r="1754" spans="1:20" ht="56.25" x14ac:dyDescent="0.3">
      <c r="A1754" s="4">
        <v>1752</v>
      </c>
      <c r="B1754" s="5" t="s">
        <v>1752</v>
      </c>
      <c r="C1754" s="5" t="s">
        <v>5861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t="s">
        <v>8284</v>
      </c>
      <c r="O1754" t="s">
        <v>8342</v>
      </c>
      <c r="P1754" t="s">
        <v>8343</v>
      </c>
      <c r="Q1754" s="8">
        <f t="shared" si="108"/>
        <v>2.6016666666666666</v>
      </c>
      <c r="R1754" s="20">
        <f t="shared" si="109"/>
        <v>34.68888888888889</v>
      </c>
      <c r="S1754" s="15">
        <f t="shared" si="110"/>
        <v>42627.253263888888</v>
      </c>
      <c r="T1754" s="15">
        <f t="shared" si="111"/>
        <v>42657.253263888888</v>
      </c>
    </row>
    <row r="1755" spans="1:20" ht="93.75" x14ac:dyDescent="0.3">
      <c r="A1755" s="4">
        <v>1753</v>
      </c>
      <c r="B1755" s="5" t="s">
        <v>1753</v>
      </c>
      <c r="C1755" s="5" t="s">
        <v>5862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t="s">
        <v>8284</v>
      </c>
      <c r="O1755" t="s">
        <v>8342</v>
      </c>
      <c r="P1755" t="s">
        <v>8343</v>
      </c>
      <c r="Q1755" s="8">
        <f t="shared" si="108"/>
        <v>1.08</v>
      </c>
      <c r="R1755" s="20">
        <f t="shared" si="109"/>
        <v>462.85714285714283</v>
      </c>
      <c r="S1755" s="15">
        <f t="shared" si="110"/>
        <v>42420.74962962963</v>
      </c>
      <c r="T1755" s="15">
        <f t="shared" si="111"/>
        <v>42450.707962962959</v>
      </c>
    </row>
    <row r="1756" spans="1:20" ht="75" x14ac:dyDescent="0.3">
      <c r="A1756" s="4">
        <v>1754</v>
      </c>
      <c r="B1756" s="5" t="s">
        <v>1754</v>
      </c>
      <c r="C1756" s="5" t="s">
        <v>5863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t="s">
        <v>8284</v>
      </c>
      <c r="O1756" t="s">
        <v>8342</v>
      </c>
      <c r="P1756" t="s">
        <v>8343</v>
      </c>
      <c r="Q1756" s="8">
        <f t="shared" si="108"/>
        <v>1.1052941176470588</v>
      </c>
      <c r="R1756" s="20">
        <f t="shared" si="109"/>
        <v>104.38888888888889</v>
      </c>
      <c r="S1756" s="15">
        <f t="shared" si="110"/>
        <v>42067.876770833333</v>
      </c>
      <c r="T1756" s="15">
        <f t="shared" si="111"/>
        <v>42097.835104166668</v>
      </c>
    </row>
    <row r="1757" spans="1:20" ht="93.75" x14ac:dyDescent="0.3">
      <c r="A1757" s="4">
        <v>1755</v>
      </c>
      <c r="B1757" s="5" t="s">
        <v>1755</v>
      </c>
      <c r="C1757" s="5" t="s">
        <v>5864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t="s">
        <v>8284</v>
      </c>
      <c r="O1757" t="s">
        <v>8342</v>
      </c>
      <c r="P1757" t="s">
        <v>8343</v>
      </c>
      <c r="Q1757" s="8">
        <f t="shared" si="108"/>
        <v>1.2</v>
      </c>
      <c r="R1757" s="20">
        <f t="shared" si="109"/>
        <v>7.5</v>
      </c>
      <c r="S1757" s="15">
        <f t="shared" si="110"/>
        <v>42252.788900462961</v>
      </c>
      <c r="T1757" s="15">
        <f t="shared" si="111"/>
        <v>42282.788900462961</v>
      </c>
    </row>
    <row r="1758" spans="1:20" ht="75" x14ac:dyDescent="0.3">
      <c r="A1758" s="4">
        <v>1756</v>
      </c>
      <c r="B1758" s="5" t="s">
        <v>1756</v>
      </c>
      <c r="C1758" s="5" t="s">
        <v>5865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t="s">
        <v>8284</v>
      </c>
      <c r="O1758" t="s">
        <v>8342</v>
      </c>
      <c r="P1758" t="s">
        <v>8343</v>
      </c>
      <c r="Q1758" s="8">
        <f t="shared" si="108"/>
        <v>1.0282909090909091</v>
      </c>
      <c r="R1758" s="20">
        <f t="shared" si="109"/>
        <v>47.13</v>
      </c>
      <c r="S1758" s="15">
        <f t="shared" si="110"/>
        <v>42571.167465277773</v>
      </c>
      <c r="T1758" s="15">
        <f t="shared" si="111"/>
        <v>42611.167465277773</v>
      </c>
    </row>
    <row r="1759" spans="1:20" ht="56.25" x14ac:dyDescent="0.3">
      <c r="A1759" s="4">
        <v>1757</v>
      </c>
      <c r="B1759" s="5" t="s">
        <v>1757</v>
      </c>
      <c r="C1759" s="5" t="s">
        <v>5866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t="s">
        <v>8284</v>
      </c>
      <c r="O1759" t="s">
        <v>8342</v>
      </c>
      <c r="P1759" t="s">
        <v>8343</v>
      </c>
      <c r="Q1759" s="8">
        <f t="shared" si="108"/>
        <v>1.1599999999999999</v>
      </c>
      <c r="R1759" s="20">
        <f t="shared" si="109"/>
        <v>414.28571428571428</v>
      </c>
      <c r="S1759" s="15">
        <f t="shared" si="110"/>
        <v>42733.827349537038</v>
      </c>
      <c r="T1759" s="15">
        <f t="shared" si="111"/>
        <v>42763.811805555553</v>
      </c>
    </row>
    <row r="1760" spans="1:20" ht="75" x14ac:dyDescent="0.3">
      <c r="A1760" s="4">
        <v>1758</v>
      </c>
      <c r="B1760" s="5" t="s">
        <v>1758</v>
      </c>
      <c r="C1760" s="5" t="s">
        <v>5867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t="s">
        <v>8284</v>
      </c>
      <c r="O1760" t="s">
        <v>8342</v>
      </c>
      <c r="P1760" t="s">
        <v>8343</v>
      </c>
      <c r="Q1760" s="8">
        <f t="shared" si="108"/>
        <v>1.147</v>
      </c>
      <c r="R1760" s="20">
        <f t="shared" si="109"/>
        <v>42.481481481481481</v>
      </c>
      <c r="S1760" s="15">
        <f t="shared" si="110"/>
        <v>42505.955925925926</v>
      </c>
      <c r="T1760" s="15">
        <f t="shared" si="111"/>
        <v>42565.955925925926</v>
      </c>
    </row>
    <row r="1761" spans="1:20" ht="37.5" x14ac:dyDescent="0.3">
      <c r="A1761" s="4">
        <v>1759</v>
      </c>
      <c r="B1761" s="5" t="s">
        <v>1759</v>
      </c>
      <c r="C1761" s="5" t="s">
        <v>5868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t="s">
        <v>8284</v>
      </c>
      <c r="O1761" t="s">
        <v>8342</v>
      </c>
      <c r="P1761" t="s">
        <v>8343</v>
      </c>
      <c r="Q1761" s="8">
        <f t="shared" si="108"/>
        <v>1.0660000000000001</v>
      </c>
      <c r="R1761" s="20">
        <f t="shared" si="109"/>
        <v>108.77551020408163</v>
      </c>
      <c r="S1761" s="15">
        <f t="shared" si="110"/>
        <v>42068.829039351855</v>
      </c>
      <c r="T1761" s="15">
        <f t="shared" si="111"/>
        <v>42088.787372685183</v>
      </c>
    </row>
    <row r="1762" spans="1:20" ht="93.75" x14ac:dyDescent="0.3">
      <c r="A1762" s="4">
        <v>1760</v>
      </c>
      <c r="B1762" s="5" t="s">
        <v>1760</v>
      </c>
      <c r="C1762" s="5" t="s">
        <v>5869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t="s">
        <v>8284</v>
      </c>
      <c r="O1762" t="s">
        <v>8342</v>
      </c>
      <c r="P1762" t="s">
        <v>8343</v>
      </c>
      <c r="Q1762" s="8">
        <f t="shared" si="108"/>
        <v>1.6544000000000001</v>
      </c>
      <c r="R1762" s="20">
        <f t="shared" si="109"/>
        <v>81.098039215686271</v>
      </c>
      <c r="S1762" s="15">
        <f t="shared" si="110"/>
        <v>42405.67260416667</v>
      </c>
      <c r="T1762" s="15">
        <f t="shared" si="111"/>
        <v>42425.67260416667</v>
      </c>
    </row>
    <row r="1763" spans="1:20" ht="56.25" x14ac:dyDescent="0.3">
      <c r="A1763" s="4">
        <v>1761</v>
      </c>
      <c r="B1763" s="5" t="s">
        <v>1761</v>
      </c>
      <c r="C1763" s="5" t="s">
        <v>5870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t="s">
        <v>8284</v>
      </c>
      <c r="O1763" t="s">
        <v>8342</v>
      </c>
      <c r="P1763" t="s">
        <v>8343</v>
      </c>
      <c r="Q1763" s="8">
        <f t="shared" si="108"/>
        <v>1.55</v>
      </c>
      <c r="R1763" s="20">
        <f t="shared" si="109"/>
        <v>51.666666666666664</v>
      </c>
      <c r="S1763" s="15">
        <f t="shared" si="110"/>
        <v>42209.567824074074</v>
      </c>
      <c r="T1763" s="15">
        <f t="shared" si="111"/>
        <v>42259.567824074074</v>
      </c>
    </row>
    <row r="1764" spans="1:20" ht="37.5" x14ac:dyDescent="0.3">
      <c r="A1764" s="4">
        <v>1762</v>
      </c>
      <c r="B1764" s="5" t="s">
        <v>1762</v>
      </c>
      <c r="C1764" s="5" t="s">
        <v>5871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t="s">
        <v>8284</v>
      </c>
      <c r="O1764" t="s">
        <v>8342</v>
      </c>
      <c r="P1764" t="s">
        <v>8343</v>
      </c>
      <c r="Q1764" s="8">
        <f t="shared" si="108"/>
        <v>8.85</v>
      </c>
      <c r="R1764" s="20">
        <f t="shared" si="109"/>
        <v>35.4</v>
      </c>
      <c r="S1764" s="15">
        <f t="shared" si="110"/>
        <v>42410.982002314813</v>
      </c>
      <c r="T1764" s="15">
        <f t="shared" si="111"/>
        <v>42440.982002314813</v>
      </c>
    </row>
    <row r="1765" spans="1:20" ht="93.75" x14ac:dyDescent="0.3">
      <c r="A1765" s="4">
        <v>1763</v>
      </c>
      <c r="B1765" s="5" t="s">
        <v>1763</v>
      </c>
      <c r="C1765" s="5" t="s">
        <v>5872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t="s">
        <v>8284</v>
      </c>
      <c r="O1765" t="s">
        <v>8342</v>
      </c>
      <c r="P1765" t="s">
        <v>8343</v>
      </c>
      <c r="Q1765" s="8">
        <f t="shared" si="108"/>
        <v>1.0190833333333333</v>
      </c>
      <c r="R1765" s="20">
        <f t="shared" si="109"/>
        <v>103.63559322033899</v>
      </c>
      <c r="S1765" s="15">
        <f t="shared" si="110"/>
        <v>42636.868518518517</v>
      </c>
      <c r="T1765" s="15">
        <f t="shared" si="111"/>
        <v>42666.868518518517</v>
      </c>
    </row>
    <row r="1766" spans="1:20" ht="75" x14ac:dyDescent="0.3">
      <c r="A1766" s="4">
        <v>1764</v>
      </c>
      <c r="B1766" s="5" t="s">
        <v>1764</v>
      </c>
      <c r="C1766" s="5" t="s">
        <v>5873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t="s">
        <v>8284</v>
      </c>
      <c r="O1766" t="s">
        <v>8342</v>
      </c>
      <c r="P1766" t="s">
        <v>8343</v>
      </c>
      <c r="Q1766" s="8">
        <f t="shared" si="108"/>
        <v>0.19600000000000001</v>
      </c>
      <c r="R1766" s="20">
        <f t="shared" si="109"/>
        <v>55.282051282051285</v>
      </c>
      <c r="S1766" s="15">
        <f t="shared" si="110"/>
        <v>41825.485868055555</v>
      </c>
      <c r="T1766" s="15">
        <f t="shared" si="111"/>
        <v>41854.485868055555</v>
      </c>
    </row>
    <row r="1767" spans="1:20" ht="93.75" x14ac:dyDescent="0.3">
      <c r="A1767" s="4">
        <v>1765</v>
      </c>
      <c r="B1767" s="5" t="s">
        <v>1765</v>
      </c>
      <c r="C1767" s="5" t="s">
        <v>5874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t="s">
        <v>8284</v>
      </c>
      <c r="O1767" t="s">
        <v>8342</v>
      </c>
      <c r="P1767" t="s">
        <v>8343</v>
      </c>
      <c r="Q1767" s="8">
        <f t="shared" si="108"/>
        <v>0.59467839999999994</v>
      </c>
      <c r="R1767" s="20">
        <f t="shared" si="109"/>
        <v>72.16970873786407</v>
      </c>
      <c r="S1767" s="15">
        <f t="shared" si="110"/>
        <v>41834.980462962965</v>
      </c>
      <c r="T1767" s="15">
        <f t="shared" si="111"/>
        <v>41864.980462962965</v>
      </c>
    </row>
    <row r="1768" spans="1:20" ht="56.25" x14ac:dyDescent="0.3">
      <c r="A1768" s="4">
        <v>1766</v>
      </c>
      <c r="B1768" s="5" t="s">
        <v>1766</v>
      </c>
      <c r="C1768" s="5" t="s">
        <v>5875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t="s">
        <v>8284</v>
      </c>
      <c r="O1768" t="s">
        <v>8342</v>
      </c>
      <c r="P1768" t="s">
        <v>8343</v>
      </c>
      <c r="Q1768" s="8">
        <f t="shared" si="108"/>
        <v>0</v>
      </c>
      <c r="R1768" s="20" t="e">
        <f t="shared" si="109"/>
        <v>#DIV/0!</v>
      </c>
      <c r="S1768" s="15">
        <f t="shared" si="110"/>
        <v>41855.859814814816</v>
      </c>
      <c r="T1768" s="15">
        <f t="shared" si="111"/>
        <v>41876.859814814816</v>
      </c>
    </row>
    <row r="1769" spans="1:20" ht="56.25" x14ac:dyDescent="0.3">
      <c r="A1769" s="4">
        <v>1767</v>
      </c>
      <c r="B1769" s="5" t="s">
        <v>1767</v>
      </c>
      <c r="C1769" s="5" t="s">
        <v>5876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t="s">
        <v>8284</v>
      </c>
      <c r="O1769" t="s">
        <v>8342</v>
      </c>
      <c r="P1769" t="s">
        <v>8343</v>
      </c>
      <c r="Q1769" s="8">
        <f t="shared" si="108"/>
        <v>0.4572</v>
      </c>
      <c r="R1769" s="20">
        <f t="shared" si="109"/>
        <v>58.615384615384613</v>
      </c>
      <c r="S1769" s="15">
        <f t="shared" si="110"/>
        <v>41824.658379629633</v>
      </c>
      <c r="T1769" s="15">
        <f t="shared" si="111"/>
        <v>41854.658379629633</v>
      </c>
    </row>
    <row r="1770" spans="1:20" ht="75" x14ac:dyDescent="0.3">
      <c r="A1770" s="4">
        <v>1768</v>
      </c>
      <c r="B1770" s="5" t="s">
        <v>1768</v>
      </c>
      <c r="C1770" s="5" t="s">
        <v>5877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t="s">
        <v>8284</v>
      </c>
      <c r="O1770" t="s">
        <v>8342</v>
      </c>
      <c r="P1770" t="s">
        <v>8343</v>
      </c>
      <c r="Q1770" s="8">
        <f t="shared" si="108"/>
        <v>3.7400000000000003E-2</v>
      </c>
      <c r="R1770" s="20">
        <f t="shared" si="109"/>
        <v>12.466666666666667</v>
      </c>
      <c r="S1770" s="15">
        <f t="shared" si="110"/>
        <v>41849.560694444444</v>
      </c>
      <c r="T1770" s="15">
        <f t="shared" si="111"/>
        <v>41909.560694444444</v>
      </c>
    </row>
    <row r="1771" spans="1:20" ht="75" x14ac:dyDescent="0.3">
      <c r="A1771" s="4">
        <v>1769</v>
      </c>
      <c r="B1771" s="5" t="s">
        <v>1769</v>
      </c>
      <c r="C1771" s="5" t="s">
        <v>5878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t="s">
        <v>8284</v>
      </c>
      <c r="O1771" t="s">
        <v>8342</v>
      </c>
      <c r="P1771" t="s">
        <v>8343</v>
      </c>
      <c r="Q1771" s="8">
        <f t="shared" si="108"/>
        <v>2.7025E-2</v>
      </c>
      <c r="R1771" s="20">
        <f t="shared" si="109"/>
        <v>49.136363636363633</v>
      </c>
      <c r="S1771" s="15">
        <f t="shared" si="110"/>
        <v>41987.818969907406</v>
      </c>
      <c r="T1771" s="15">
        <f t="shared" si="111"/>
        <v>42017.818969907406</v>
      </c>
    </row>
    <row r="1772" spans="1:20" ht="93.75" x14ac:dyDescent="0.3">
      <c r="A1772" s="4">
        <v>1770</v>
      </c>
      <c r="B1772" s="5" t="s">
        <v>1770</v>
      </c>
      <c r="C1772" s="5" t="s">
        <v>5879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t="s">
        <v>8284</v>
      </c>
      <c r="O1772" t="s">
        <v>8342</v>
      </c>
      <c r="P1772" t="s">
        <v>8343</v>
      </c>
      <c r="Q1772" s="8">
        <f t="shared" si="108"/>
        <v>0.56514285714285717</v>
      </c>
      <c r="R1772" s="20">
        <f t="shared" si="109"/>
        <v>150.5</v>
      </c>
      <c r="S1772" s="15">
        <f t="shared" si="110"/>
        <v>41891.780023148152</v>
      </c>
      <c r="T1772" s="15">
        <f t="shared" si="111"/>
        <v>41926.780023148152</v>
      </c>
    </row>
    <row r="1773" spans="1:20" ht="75" x14ac:dyDescent="0.3">
      <c r="A1773" s="4">
        <v>1771</v>
      </c>
      <c r="B1773" s="5" t="s">
        <v>1771</v>
      </c>
      <c r="C1773" s="5" t="s">
        <v>5880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t="s">
        <v>8284</v>
      </c>
      <c r="O1773" t="s">
        <v>8342</v>
      </c>
      <c r="P1773" t="s">
        <v>8343</v>
      </c>
      <c r="Q1773" s="8">
        <f t="shared" si="108"/>
        <v>0.21309523809523809</v>
      </c>
      <c r="R1773" s="20">
        <f t="shared" si="109"/>
        <v>35.799999999999997</v>
      </c>
      <c r="S1773" s="15">
        <f t="shared" si="110"/>
        <v>41905.979629629634</v>
      </c>
      <c r="T1773" s="15">
        <f t="shared" si="111"/>
        <v>41935.979629629634</v>
      </c>
    </row>
    <row r="1774" spans="1:20" ht="75" x14ac:dyDescent="0.3">
      <c r="A1774" s="4">
        <v>1772</v>
      </c>
      <c r="B1774" s="5" t="s">
        <v>1772</v>
      </c>
      <c r="C1774" s="5" t="s">
        <v>5881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t="s">
        <v>8284</v>
      </c>
      <c r="O1774" t="s">
        <v>8342</v>
      </c>
      <c r="P1774" t="s">
        <v>8343</v>
      </c>
      <c r="Q1774" s="8">
        <f t="shared" si="108"/>
        <v>0.156</v>
      </c>
      <c r="R1774" s="20">
        <f t="shared" si="109"/>
        <v>45.157894736842103</v>
      </c>
      <c r="S1774" s="15">
        <f t="shared" si="110"/>
        <v>41766.718009259261</v>
      </c>
      <c r="T1774" s="15">
        <f t="shared" si="111"/>
        <v>41826.718009259261</v>
      </c>
    </row>
    <row r="1775" spans="1:20" ht="75" x14ac:dyDescent="0.3">
      <c r="A1775" s="4">
        <v>1773</v>
      </c>
      <c r="B1775" s="5" t="s">
        <v>1773</v>
      </c>
      <c r="C1775" s="5" t="s">
        <v>5882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t="s">
        <v>8284</v>
      </c>
      <c r="O1775" t="s">
        <v>8342</v>
      </c>
      <c r="P1775" t="s">
        <v>8343</v>
      </c>
      <c r="Q1775" s="8">
        <f t="shared" si="108"/>
        <v>6.2566666666666673E-2</v>
      </c>
      <c r="R1775" s="20">
        <f t="shared" si="109"/>
        <v>98.78947368421052</v>
      </c>
      <c r="S1775" s="15">
        <f t="shared" si="110"/>
        <v>41978.760393518518</v>
      </c>
      <c r="T1775" s="15">
        <f t="shared" si="111"/>
        <v>42023.760393518518</v>
      </c>
    </row>
    <row r="1776" spans="1:20" ht="93.75" x14ac:dyDescent="0.3">
      <c r="A1776" s="4">
        <v>1774</v>
      </c>
      <c r="B1776" s="5" t="s">
        <v>1774</v>
      </c>
      <c r="C1776" s="5" t="s">
        <v>5883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t="s">
        <v>8284</v>
      </c>
      <c r="O1776" t="s">
        <v>8342</v>
      </c>
      <c r="P1776" t="s">
        <v>8343</v>
      </c>
      <c r="Q1776" s="8">
        <f t="shared" si="108"/>
        <v>0.4592</v>
      </c>
      <c r="R1776" s="20">
        <f t="shared" si="109"/>
        <v>88.307692307692307</v>
      </c>
      <c r="S1776" s="15">
        <f t="shared" si="110"/>
        <v>41930.218657407408</v>
      </c>
      <c r="T1776" s="15">
        <f t="shared" si="111"/>
        <v>41972.624305555553</v>
      </c>
    </row>
    <row r="1777" spans="1:20" ht="75" x14ac:dyDescent="0.3">
      <c r="A1777" s="4">
        <v>1775</v>
      </c>
      <c r="B1777" s="5" t="s">
        <v>1775</v>
      </c>
      <c r="C1777" s="5" t="s">
        <v>5884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t="s">
        <v>8284</v>
      </c>
      <c r="O1777" t="s">
        <v>8342</v>
      </c>
      <c r="P1777" t="s">
        <v>8343</v>
      </c>
      <c r="Q1777" s="8">
        <f t="shared" si="108"/>
        <v>0.65101538461538466</v>
      </c>
      <c r="R1777" s="20">
        <f t="shared" si="109"/>
        <v>170.62903225806451</v>
      </c>
      <c r="S1777" s="15">
        <f t="shared" si="110"/>
        <v>41891.976388888892</v>
      </c>
      <c r="T1777" s="15">
        <f t="shared" si="111"/>
        <v>41936.976388888892</v>
      </c>
    </row>
    <row r="1778" spans="1:20" ht="93.75" x14ac:dyDescent="0.3">
      <c r="A1778" s="4">
        <v>1776</v>
      </c>
      <c r="B1778" s="5" t="s">
        <v>1776</v>
      </c>
      <c r="C1778" s="5" t="s">
        <v>5885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t="s">
        <v>8284</v>
      </c>
      <c r="O1778" t="s">
        <v>8342</v>
      </c>
      <c r="P1778" t="s">
        <v>8343</v>
      </c>
      <c r="Q1778" s="8">
        <f t="shared" si="108"/>
        <v>6.7000000000000004E-2</v>
      </c>
      <c r="R1778" s="20">
        <f t="shared" si="109"/>
        <v>83.75</v>
      </c>
      <c r="S1778" s="15">
        <f t="shared" si="110"/>
        <v>41905.95684027778</v>
      </c>
      <c r="T1778" s="15">
        <f t="shared" si="111"/>
        <v>41941.95684027778</v>
      </c>
    </row>
    <row r="1779" spans="1:20" ht="93.75" x14ac:dyDescent="0.3">
      <c r="A1779" s="4">
        <v>1777</v>
      </c>
      <c r="B1779" s="5" t="s">
        <v>1777</v>
      </c>
      <c r="C1779" s="5" t="s">
        <v>5886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t="s">
        <v>8284</v>
      </c>
      <c r="O1779" t="s">
        <v>8342</v>
      </c>
      <c r="P1779" t="s">
        <v>8343</v>
      </c>
      <c r="Q1779" s="8">
        <f t="shared" si="108"/>
        <v>0.135625</v>
      </c>
      <c r="R1779" s="20">
        <f t="shared" si="109"/>
        <v>65.099999999999994</v>
      </c>
      <c r="S1779" s="15">
        <f t="shared" si="110"/>
        <v>42025.357094907406</v>
      </c>
      <c r="T1779" s="15">
        <f t="shared" si="111"/>
        <v>42055.357094907406</v>
      </c>
    </row>
    <row r="1780" spans="1:20" ht="75" x14ac:dyDescent="0.3">
      <c r="A1780" s="4">
        <v>1778</v>
      </c>
      <c r="B1780" s="5" t="s">
        <v>1778</v>
      </c>
      <c r="C1780" s="5" t="s">
        <v>5887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t="s">
        <v>8284</v>
      </c>
      <c r="O1780" t="s">
        <v>8342</v>
      </c>
      <c r="P1780" t="s">
        <v>8343</v>
      </c>
      <c r="Q1780" s="8">
        <f t="shared" si="108"/>
        <v>1.9900000000000001E-2</v>
      </c>
      <c r="R1780" s="20">
        <f t="shared" si="109"/>
        <v>66.333333333333329</v>
      </c>
      <c r="S1780" s="15">
        <f t="shared" si="110"/>
        <v>42045.86336805555</v>
      </c>
      <c r="T1780" s="15">
        <f t="shared" si="111"/>
        <v>42090.821701388893</v>
      </c>
    </row>
    <row r="1781" spans="1:20" ht="75" x14ac:dyDescent="0.3">
      <c r="A1781" s="4">
        <v>1779</v>
      </c>
      <c r="B1781" s="5" t="s">
        <v>1779</v>
      </c>
      <c r="C1781" s="5" t="s">
        <v>5888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t="s">
        <v>8284</v>
      </c>
      <c r="O1781" t="s">
        <v>8342</v>
      </c>
      <c r="P1781" t="s">
        <v>8343</v>
      </c>
      <c r="Q1781" s="8">
        <f t="shared" si="108"/>
        <v>0.36236363636363639</v>
      </c>
      <c r="R1781" s="20">
        <f t="shared" si="109"/>
        <v>104.89473684210526</v>
      </c>
      <c r="S1781" s="15">
        <f t="shared" si="110"/>
        <v>42585.691898148143</v>
      </c>
      <c r="T1781" s="15">
        <f t="shared" si="111"/>
        <v>42615.691898148143</v>
      </c>
    </row>
    <row r="1782" spans="1:20" ht="75" x14ac:dyDescent="0.3">
      <c r="A1782" s="4">
        <v>1780</v>
      </c>
      <c r="B1782" s="5" t="s">
        <v>1780</v>
      </c>
      <c r="C1782" s="5" t="s">
        <v>5889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t="s">
        <v>8284</v>
      </c>
      <c r="O1782" t="s">
        <v>8342</v>
      </c>
      <c r="P1782" t="s">
        <v>8343</v>
      </c>
      <c r="Q1782" s="8">
        <f t="shared" si="108"/>
        <v>0.39743333333333336</v>
      </c>
      <c r="R1782" s="20">
        <f t="shared" si="109"/>
        <v>78.440789473684205</v>
      </c>
      <c r="S1782" s="15">
        <f t="shared" si="110"/>
        <v>42493.600810185191</v>
      </c>
      <c r="T1782" s="15">
        <f t="shared" si="111"/>
        <v>42553.600810185191</v>
      </c>
    </row>
    <row r="1783" spans="1:20" ht="93.75" x14ac:dyDescent="0.3">
      <c r="A1783" s="4">
        <v>1781</v>
      </c>
      <c r="B1783" s="5" t="s">
        <v>1781</v>
      </c>
      <c r="C1783" s="5" t="s">
        <v>5890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t="s">
        <v>8284</v>
      </c>
      <c r="O1783" t="s">
        <v>8342</v>
      </c>
      <c r="P1783" t="s">
        <v>8343</v>
      </c>
      <c r="Q1783" s="8">
        <f t="shared" si="108"/>
        <v>0.25763636363636366</v>
      </c>
      <c r="R1783" s="20">
        <f t="shared" si="109"/>
        <v>59.041666666666664</v>
      </c>
      <c r="S1783" s="15">
        <f t="shared" si="110"/>
        <v>42597.617418981477</v>
      </c>
      <c r="T1783" s="15">
        <f t="shared" si="111"/>
        <v>42628.617418981477</v>
      </c>
    </row>
    <row r="1784" spans="1:20" ht="75" x14ac:dyDescent="0.3">
      <c r="A1784" s="4">
        <v>1782</v>
      </c>
      <c r="B1784" s="5" t="s">
        <v>1782</v>
      </c>
      <c r="C1784" s="5" t="s">
        <v>5891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t="s">
        <v>8284</v>
      </c>
      <c r="O1784" t="s">
        <v>8342</v>
      </c>
      <c r="P1784" t="s">
        <v>8343</v>
      </c>
      <c r="Q1784" s="8">
        <f t="shared" si="108"/>
        <v>0.15491428571428573</v>
      </c>
      <c r="R1784" s="20">
        <f t="shared" si="109"/>
        <v>71.34210526315789</v>
      </c>
      <c r="S1784" s="15">
        <f t="shared" si="110"/>
        <v>42388.575104166666</v>
      </c>
      <c r="T1784" s="15">
        <f t="shared" si="111"/>
        <v>42421.575104166666</v>
      </c>
    </row>
    <row r="1785" spans="1:20" ht="75" x14ac:dyDescent="0.3">
      <c r="A1785" s="4">
        <v>1783</v>
      </c>
      <c r="B1785" s="5" t="s">
        <v>1783</v>
      </c>
      <c r="C1785" s="5" t="s">
        <v>5892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t="s">
        <v>8284</v>
      </c>
      <c r="O1785" t="s">
        <v>8342</v>
      </c>
      <c r="P1785" t="s">
        <v>8343</v>
      </c>
      <c r="Q1785" s="8">
        <f t="shared" si="108"/>
        <v>0.236925</v>
      </c>
      <c r="R1785" s="20">
        <f t="shared" si="109"/>
        <v>51.227027027027027</v>
      </c>
      <c r="S1785" s="15">
        <f t="shared" si="110"/>
        <v>42115.949976851851</v>
      </c>
      <c r="T1785" s="15">
        <f t="shared" si="111"/>
        <v>42145.949976851851</v>
      </c>
    </row>
    <row r="1786" spans="1:20" ht="75" x14ac:dyDescent="0.3">
      <c r="A1786" s="4">
        <v>1784</v>
      </c>
      <c r="B1786" s="5" t="s">
        <v>1784</v>
      </c>
      <c r="C1786" s="5" t="s">
        <v>5893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t="s">
        <v>8284</v>
      </c>
      <c r="O1786" t="s">
        <v>8342</v>
      </c>
      <c r="P1786" t="s">
        <v>8343</v>
      </c>
      <c r="Q1786" s="8">
        <f t="shared" si="108"/>
        <v>0.39760000000000001</v>
      </c>
      <c r="R1786" s="20">
        <f t="shared" si="109"/>
        <v>60.242424242424242</v>
      </c>
      <c r="S1786" s="15">
        <f t="shared" si="110"/>
        <v>42003.655555555553</v>
      </c>
      <c r="T1786" s="15">
        <f t="shared" si="111"/>
        <v>42035.142361111109</v>
      </c>
    </row>
    <row r="1787" spans="1:20" ht="75" x14ac:dyDescent="0.3">
      <c r="A1787" s="4">
        <v>1785</v>
      </c>
      <c r="B1787" s="5" t="s">
        <v>1785</v>
      </c>
      <c r="C1787" s="5" t="s">
        <v>5894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t="s">
        <v>8284</v>
      </c>
      <c r="O1787" t="s">
        <v>8342</v>
      </c>
      <c r="P1787" t="s">
        <v>8343</v>
      </c>
      <c r="Q1787" s="8">
        <f t="shared" si="108"/>
        <v>0.20220833333333332</v>
      </c>
      <c r="R1787" s="20">
        <f t="shared" si="109"/>
        <v>44.935185185185183</v>
      </c>
      <c r="S1787" s="15">
        <f t="shared" si="110"/>
        <v>41897.134895833333</v>
      </c>
      <c r="T1787" s="15">
        <f t="shared" si="111"/>
        <v>41928</v>
      </c>
    </row>
    <row r="1788" spans="1:20" ht="93.75" x14ac:dyDescent="0.3">
      <c r="A1788" s="4">
        <v>1786</v>
      </c>
      <c r="B1788" s="5" t="s">
        <v>1786</v>
      </c>
      <c r="C1788" s="5" t="s">
        <v>5895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t="s">
        <v>8284</v>
      </c>
      <c r="O1788" t="s">
        <v>8342</v>
      </c>
      <c r="P1788" t="s">
        <v>8343</v>
      </c>
      <c r="Q1788" s="8">
        <f t="shared" si="108"/>
        <v>0.47631578947368419</v>
      </c>
      <c r="R1788" s="20">
        <f t="shared" si="109"/>
        <v>31.206896551724139</v>
      </c>
      <c r="S1788" s="15">
        <f t="shared" si="110"/>
        <v>41958.550659722227</v>
      </c>
      <c r="T1788" s="15">
        <f t="shared" si="111"/>
        <v>41988.550659722227</v>
      </c>
    </row>
    <row r="1789" spans="1:20" ht="75" x14ac:dyDescent="0.3">
      <c r="A1789" s="4">
        <v>1787</v>
      </c>
      <c r="B1789" s="5" t="s">
        <v>1787</v>
      </c>
      <c r="C1789" s="5" t="s">
        <v>5896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t="s">
        <v>8284</v>
      </c>
      <c r="O1789" t="s">
        <v>8342</v>
      </c>
      <c r="P1789" t="s">
        <v>8343</v>
      </c>
      <c r="Q1789" s="8">
        <f t="shared" si="108"/>
        <v>0.15329999999999999</v>
      </c>
      <c r="R1789" s="20">
        <f t="shared" si="109"/>
        <v>63.875</v>
      </c>
      <c r="S1789" s="15">
        <f t="shared" si="110"/>
        <v>42068.65552083333</v>
      </c>
      <c r="T1789" s="15">
        <f t="shared" si="111"/>
        <v>42098.613854166666</v>
      </c>
    </row>
    <row r="1790" spans="1:20" ht="56.25" x14ac:dyDescent="0.3">
      <c r="A1790" s="4">
        <v>1788</v>
      </c>
      <c r="B1790" s="5" t="s">
        <v>1788</v>
      </c>
      <c r="C1790" s="5" t="s">
        <v>5897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t="s">
        <v>8284</v>
      </c>
      <c r="O1790" t="s">
        <v>8342</v>
      </c>
      <c r="P1790" t="s">
        <v>8343</v>
      </c>
      <c r="Q1790" s="8">
        <f t="shared" si="108"/>
        <v>1.3818181818181818E-2</v>
      </c>
      <c r="R1790" s="20">
        <f t="shared" si="109"/>
        <v>19</v>
      </c>
      <c r="S1790" s="15">
        <f t="shared" si="110"/>
        <v>41913.94840277778</v>
      </c>
      <c r="T1790" s="15">
        <f t="shared" si="111"/>
        <v>41943.94840277778</v>
      </c>
    </row>
    <row r="1791" spans="1:20" ht="75" x14ac:dyDescent="0.3">
      <c r="A1791" s="4">
        <v>1789</v>
      </c>
      <c r="B1791" s="5" t="s">
        <v>1789</v>
      </c>
      <c r="C1791" s="5" t="s">
        <v>5898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t="s">
        <v>8284</v>
      </c>
      <c r="O1791" t="s">
        <v>8342</v>
      </c>
      <c r="P1791" t="s">
        <v>8343</v>
      </c>
      <c r="Q1791" s="8">
        <f t="shared" si="108"/>
        <v>5.0000000000000001E-3</v>
      </c>
      <c r="R1791" s="20">
        <f t="shared" si="109"/>
        <v>10</v>
      </c>
      <c r="S1791" s="15">
        <f t="shared" si="110"/>
        <v>41956.250034722223</v>
      </c>
      <c r="T1791" s="15">
        <f t="shared" si="111"/>
        <v>42016.250034722223</v>
      </c>
    </row>
    <row r="1792" spans="1:20" ht="75" x14ac:dyDescent="0.3">
      <c r="A1792" s="4">
        <v>1790</v>
      </c>
      <c r="B1792" s="5" t="s">
        <v>1790</v>
      </c>
      <c r="C1792" s="5" t="s">
        <v>5899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t="s">
        <v>8284</v>
      </c>
      <c r="O1792" t="s">
        <v>8342</v>
      </c>
      <c r="P1792" t="s">
        <v>8343</v>
      </c>
      <c r="Q1792" s="8">
        <f t="shared" si="108"/>
        <v>4.9575757575757579E-2</v>
      </c>
      <c r="R1792" s="20">
        <f t="shared" si="109"/>
        <v>109.06666666666666</v>
      </c>
      <c r="S1792" s="15">
        <f t="shared" si="110"/>
        <v>42010.674513888895</v>
      </c>
      <c r="T1792" s="15">
        <f t="shared" si="111"/>
        <v>42040.674513888895</v>
      </c>
    </row>
    <row r="1793" spans="1:20" ht="56.25" x14ac:dyDescent="0.3">
      <c r="A1793" s="4">
        <v>1791</v>
      </c>
      <c r="B1793" s="5" t="s">
        <v>1791</v>
      </c>
      <c r="C1793" s="5" t="s">
        <v>5900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t="s">
        <v>8284</v>
      </c>
      <c r="O1793" t="s">
        <v>8342</v>
      </c>
      <c r="P1793" t="s">
        <v>8343</v>
      </c>
      <c r="Q1793" s="8">
        <f t="shared" si="108"/>
        <v>3.5666666666666666E-2</v>
      </c>
      <c r="R1793" s="20">
        <f t="shared" si="109"/>
        <v>26.75</v>
      </c>
      <c r="S1793" s="15">
        <f t="shared" si="110"/>
        <v>41973.740335648152</v>
      </c>
      <c r="T1793" s="15">
        <f t="shared" si="111"/>
        <v>42033.740335648152</v>
      </c>
    </row>
    <row r="1794" spans="1:20" ht="56.25" x14ac:dyDescent="0.3">
      <c r="A1794" s="4">
        <v>1792</v>
      </c>
      <c r="B1794" s="5" t="s">
        <v>1792</v>
      </c>
      <c r="C1794" s="5" t="s">
        <v>5901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t="s">
        <v>8284</v>
      </c>
      <c r="O1794" t="s">
        <v>8342</v>
      </c>
      <c r="P1794" t="s">
        <v>8343</v>
      </c>
      <c r="Q1794" s="8">
        <f t="shared" ref="Q1794:Q1857" si="112">E1794/D1794</f>
        <v>0.61124000000000001</v>
      </c>
      <c r="R1794" s="20">
        <f t="shared" ref="R1794:R1857" si="113">E1794/L1794</f>
        <v>109.93525179856115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75" x14ac:dyDescent="0.3">
      <c r="A1795" s="4">
        <v>1793</v>
      </c>
      <c r="B1795" s="5" t="s">
        <v>1793</v>
      </c>
      <c r="C1795" s="5" t="s">
        <v>5902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t="s">
        <v>8284</v>
      </c>
      <c r="O1795" t="s">
        <v>8342</v>
      </c>
      <c r="P1795" t="s">
        <v>8343</v>
      </c>
      <c r="Q1795" s="8">
        <f t="shared" si="112"/>
        <v>1.3333333333333334E-2</v>
      </c>
      <c r="R1795" s="20">
        <f t="shared" si="113"/>
        <v>20</v>
      </c>
      <c r="S1795" s="15">
        <f t="shared" si="114"/>
        <v>41940.89166666667</v>
      </c>
      <c r="T1795" s="15">
        <f t="shared" si="115"/>
        <v>41970.933333333334</v>
      </c>
    </row>
    <row r="1796" spans="1:20" ht="93.75" x14ac:dyDescent="0.3">
      <c r="A1796" s="4">
        <v>1794</v>
      </c>
      <c r="B1796" s="5" t="s">
        <v>1794</v>
      </c>
      <c r="C1796" s="5" t="s">
        <v>5903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t="s">
        <v>8284</v>
      </c>
      <c r="O1796" t="s">
        <v>8342</v>
      </c>
      <c r="P1796" t="s">
        <v>8343</v>
      </c>
      <c r="Q1796" s="8">
        <f t="shared" si="112"/>
        <v>0.11077777777777778</v>
      </c>
      <c r="R1796" s="20">
        <f t="shared" si="113"/>
        <v>55.388888888888886</v>
      </c>
      <c r="S1796" s="15">
        <f t="shared" si="114"/>
        <v>42011.551180555558</v>
      </c>
      <c r="T1796" s="15">
        <f t="shared" si="115"/>
        <v>42046.551180555558</v>
      </c>
    </row>
    <row r="1797" spans="1:20" ht="75" x14ac:dyDescent="0.3">
      <c r="A1797" s="4">
        <v>1795</v>
      </c>
      <c r="B1797" s="5" t="s">
        <v>1795</v>
      </c>
      <c r="C1797" s="5" t="s">
        <v>5904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t="s">
        <v>8284</v>
      </c>
      <c r="O1797" t="s">
        <v>8342</v>
      </c>
      <c r="P1797" t="s">
        <v>8343</v>
      </c>
      <c r="Q1797" s="8">
        <f t="shared" si="112"/>
        <v>0.38735714285714284</v>
      </c>
      <c r="R1797" s="20">
        <f t="shared" si="113"/>
        <v>133.90123456790124</v>
      </c>
      <c r="S1797" s="15">
        <f t="shared" si="114"/>
        <v>42628.288668981477</v>
      </c>
      <c r="T1797" s="15">
        <f t="shared" si="115"/>
        <v>42657.666666666672</v>
      </c>
    </row>
    <row r="1798" spans="1:20" ht="93.75" x14ac:dyDescent="0.3">
      <c r="A1798" s="4">
        <v>1796</v>
      </c>
      <c r="B1798" s="5" t="s">
        <v>1796</v>
      </c>
      <c r="C1798" s="5" t="s">
        <v>5905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t="s">
        <v>8284</v>
      </c>
      <c r="O1798" t="s">
        <v>8342</v>
      </c>
      <c r="P1798" t="s">
        <v>8343</v>
      </c>
      <c r="Q1798" s="8">
        <f t="shared" si="112"/>
        <v>0.22052631578947368</v>
      </c>
      <c r="R1798" s="20">
        <f t="shared" si="113"/>
        <v>48.720930232558139</v>
      </c>
      <c r="S1798" s="15">
        <f t="shared" si="114"/>
        <v>42515.439421296294</v>
      </c>
      <c r="T1798" s="15">
        <f t="shared" si="115"/>
        <v>42575.439421296294</v>
      </c>
    </row>
    <row r="1799" spans="1:20" ht="75" x14ac:dyDescent="0.3">
      <c r="A1799" s="4">
        <v>1797</v>
      </c>
      <c r="B1799" s="5" t="s">
        <v>1797</v>
      </c>
      <c r="C1799" s="5" t="s">
        <v>5906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t="s">
        <v>8284</v>
      </c>
      <c r="O1799" t="s">
        <v>8342</v>
      </c>
      <c r="P1799" t="s">
        <v>8343</v>
      </c>
      <c r="Q1799" s="8">
        <f t="shared" si="112"/>
        <v>0.67549999999999999</v>
      </c>
      <c r="R1799" s="20">
        <f t="shared" si="113"/>
        <v>48.25</v>
      </c>
      <c r="S1799" s="15">
        <f t="shared" si="114"/>
        <v>42689.56931712963</v>
      </c>
      <c r="T1799" s="15">
        <f t="shared" si="115"/>
        <v>42719.56931712963</v>
      </c>
    </row>
    <row r="1800" spans="1:20" ht="75" x14ac:dyDescent="0.3">
      <c r="A1800" s="4">
        <v>1798</v>
      </c>
      <c r="B1800" s="5" t="s">
        <v>1798</v>
      </c>
      <c r="C1800" s="5" t="s">
        <v>5907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t="s">
        <v>8284</v>
      </c>
      <c r="O1800" t="s">
        <v>8342</v>
      </c>
      <c r="P1800" t="s">
        <v>8343</v>
      </c>
      <c r="Q1800" s="8">
        <f t="shared" si="112"/>
        <v>0.136375</v>
      </c>
      <c r="R1800" s="20">
        <f t="shared" si="113"/>
        <v>58.972972972972975</v>
      </c>
      <c r="S1800" s="15">
        <f t="shared" si="114"/>
        <v>42344.32677083333</v>
      </c>
      <c r="T1800" s="15">
        <f t="shared" si="115"/>
        <v>42404.32677083333</v>
      </c>
    </row>
    <row r="1801" spans="1:20" ht="56.25" x14ac:dyDescent="0.3">
      <c r="A1801" s="4">
        <v>1799</v>
      </c>
      <c r="B1801" s="5" t="s">
        <v>1799</v>
      </c>
      <c r="C1801" s="5" t="s">
        <v>5908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t="s">
        <v>8284</v>
      </c>
      <c r="O1801" t="s">
        <v>8342</v>
      </c>
      <c r="P1801" t="s">
        <v>8343</v>
      </c>
      <c r="Q1801" s="8">
        <f t="shared" si="112"/>
        <v>1.7457500000000001E-2</v>
      </c>
      <c r="R1801" s="20">
        <f t="shared" si="113"/>
        <v>11.638333333333334</v>
      </c>
      <c r="S1801" s="15">
        <f t="shared" si="114"/>
        <v>41934.842685185184</v>
      </c>
      <c r="T1801" s="15">
        <f t="shared" si="115"/>
        <v>41954.884351851855</v>
      </c>
    </row>
    <row r="1802" spans="1:20" ht="93.75" x14ac:dyDescent="0.3">
      <c r="A1802" s="4">
        <v>1800</v>
      </c>
      <c r="B1802" s="5" t="s">
        <v>1800</v>
      </c>
      <c r="C1802" s="5" t="s">
        <v>5909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t="s">
        <v>8284</v>
      </c>
      <c r="O1802" t="s">
        <v>8342</v>
      </c>
      <c r="P1802" t="s">
        <v>8343</v>
      </c>
      <c r="Q1802" s="8">
        <f t="shared" si="112"/>
        <v>0.20449632511889321</v>
      </c>
      <c r="R1802" s="20">
        <f t="shared" si="113"/>
        <v>83.716814159292042</v>
      </c>
      <c r="S1802" s="15">
        <f t="shared" si="114"/>
        <v>42623.606134259258</v>
      </c>
      <c r="T1802" s="15">
        <f t="shared" si="115"/>
        <v>42653.606134259258</v>
      </c>
    </row>
    <row r="1803" spans="1:20" ht="93.75" x14ac:dyDescent="0.3">
      <c r="A1803" s="4">
        <v>1801</v>
      </c>
      <c r="B1803" s="5" t="s">
        <v>1801</v>
      </c>
      <c r="C1803" s="5" t="s">
        <v>5910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t="s">
        <v>8284</v>
      </c>
      <c r="O1803" t="s">
        <v>8342</v>
      </c>
      <c r="P1803" t="s">
        <v>8343</v>
      </c>
      <c r="Q1803" s="8">
        <f t="shared" si="112"/>
        <v>0.13852941176470587</v>
      </c>
      <c r="R1803" s="20">
        <f t="shared" si="113"/>
        <v>63.648648648648646</v>
      </c>
      <c r="S1803" s="15">
        <f t="shared" si="114"/>
        <v>42321.660509259258</v>
      </c>
      <c r="T1803" s="15">
        <f t="shared" si="115"/>
        <v>42353.506944444445</v>
      </c>
    </row>
    <row r="1804" spans="1:20" ht="56.25" x14ac:dyDescent="0.3">
      <c r="A1804" s="4">
        <v>1802</v>
      </c>
      <c r="B1804" s="5" t="s">
        <v>1802</v>
      </c>
      <c r="C1804" s="5" t="s">
        <v>5911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t="s">
        <v>8284</v>
      </c>
      <c r="O1804" t="s">
        <v>8342</v>
      </c>
      <c r="P1804" t="s">
        <v>8343</v>
      </c>
      <c r="Q1804" s="8">
        <f t="shared" si="112"/>
        <v>0.48485714285714288</v>
      </c>
      <c r="R1804" s="20">
        <f t="shared" si="113"/>
        <v>94.277777777777771</v>
      </c>
      <c r="S1804" s="15">
        <f t="shared" si="114"/>
        <v>42159.47256944445</v>
      </c>
      <c r="T1804" s="15">
        <f t="shared" si="115"/>
        <v>42182.915972222225</v>
      </c>
    </row>
    <row r="1805" spans="1:20" ht="75" x14ac:dyDescent="0.3">
      <c r="A1805" s="4">
        <v>1803</v>
      </c>
      <c r="B1805" s="5" t="s">
        <v>1803</v>
      </c>
      <c r="C1805" s="5" t="s">
        <v>5912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t="s">
        <v>8284</v>
      </c>
      <c r="O1805" t="s">
        <v>8342</v>
      </c>
      <c r="P1805" t="s">
        <v>8343</v>
      </c>
      <c r="Q1805" s="8">
        <f t="shared" si="112"/>
        <v>0.308</v>
      </c>
      <c r="R1805" s="20">
        <f t="shared" si="113"/>
        <v>71.86666666666666</v>
      </c>
      <c r="S1805" s="15">
        <f t="shared" si="114"/>
        <v>42018.071550925932</v>
      </c>
      <c r="T1805" s="15">
        <f t="shared" si="115"/>
        <v>42049.071550925932</v>
      </c>
    </row>
    <row r="1806" spans="1:20" ht="75" x14ac:dyDescent="0.3">
      <c r="A1806" s="4">
        <v>1804</v>
      </c>
      <c r="B1806" s="5" t="s">
        <v>1804</v>
      </c>
      <c r="C1806" s="5" t="s">
        <v>5913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t="s">
        <v>8284</v>
      </c>
      <c r="O1806" t="s">
        <v>8342</v>
      </c>
      <c r="P1806" t="s">
        <v>8343</v>
      </c>
      <c r="Q1806" s="8">
        <f t="shared" si="112"/>
        <v>0.35174193548387095</v>
      </c>
      <c r="R1806" s="20">
        <f t="shared" si="113"/>
        <v>104.84615384615384</v>
      </c>
      <c r="S1806" s="15">
        <f t="shared" si="114"/>
        <v>42282.678287037037</v>
      </c>
      <c r="T1806" s="15">
        <f t="shared" si="115"/>
        <v>42322.719953703709</v>
      </c>
    </row>
    <row r="1807" spans="1:20" ht="93.75" x14ac:dyDescent="0.3">
      <c r="A1807" s="4">
        <v>1805</v>
      </c>
      <c r="B1807" s="5" t="s">
        <v>1805</v>
      </c>
      <c r="C1807" s="5" t="s">
        <v>5914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t="s">
        <v>8284</v>
      </c>
      <c r="O1807" t="s">
        <v>8342</v>
      </c>
      <c r="P1807" t="s">
        <v>8343</v>
      </c>
      <c r="Q1807" s="8">
        <f t="shared" si="112"/>
        <v>0.36404444444444445</v>
      </c>
      <c r="R1807" s="20">
        <f t="shared" si="113"/>
        <v>67.139344262295083</v>
      </c>
      <c r="S1807" s="15">
        <f t="shared" si="114"/>
        <v>42247.803912037038</v>
      </c>
      <c r="T1807" s="15">
        <f t="shared" si="115"/>
        <v>42279.75</v>
      </c>
    </row>
    <row r="1808" spans="1:20" ht="75" x14ac:dyDescent="0.3">
      <c r="A1808" s="4">
        <v>1806</v>
      </c>
      <c r="B1808" s="5" t="s">
        <v>1806</v>
      </c>
      <c r="C1808" s="5" t="s">
        <v>5915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t="s">
        <v>8284</v>
      </c>
      <c r="O1808" t="s">
        <v>8342</v>
      </c>
      <c r="P1808" t="s">
        <v>8343</v>
      </c>
      <c r="Q1808" s="8">
        <f t="shared" si="112"/>
        <v>2.955E-2</v>
      </c>
      <c r="R1808" s="20">
        <f t="shared" si="113"/>
        <v>73.875</v>
      </c>
      <c r="S1808" s="15">
        <f t="shared" si="114"/>
        <v>41877.638298611113</v>
      </c>
      <c r="T1808" s="15">
        <f t="shared" si="115"/>
        <v>41912.638298611113</v>
      </c>
    </row>
    <row r="1809" spans="1:20" ht="37.5" x14ac:dyDescent="0.3">
      <c r="A1809" s="4">
        <v>1807</v>
      </c>
      <c r="B1809" s="5" t="s">
        <v>1807</v>
      </c>
      <c r="C1809" s="5" t="s">
        <v>5916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t="s">
        <v>8284</v>
      </c>
      <c r="O1809" t="s">
        <v>8342</v>
      </c>
      <c r="P1809" t="s">
        <v>8343</v>
      </c>
      <c r="Q1809" s="8">
        <f t="shared" si="112"/>
        <v>0.1106</v>
      </c>
      <c r="R1809" s="20">
        <f t="shared" si="113"/>
        <v>69.125</v>
      </c>
      <c r="S1809" s="15">
        <f t="shared" si="114"/>
        <v>41880.068437499998</v>
      </c>
      <c r="T1809" s="15">
        <f t="shared" si="115"/>
        <v>41910.068437499998</v>
      </c>
    </row>
    <row r="1810" spans="1:20" ht="93.75" x14ac:dyDescent="0.3">
      <c r="A1810" s="4">
        <v>1808</v>
      </c>
      <c r="B1810" s="5" t="s">
        <v>1808</v>
      </c>
      <c r="C1810" s="5" t="s">
        <v>5917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t="s">
        <v>8284</v>
      </c>
      <c r="O1810" t="s">
        <v>8342</v>
      </c>
      <c r="P1810" t="s">
        <v>8343</v>
      </c>
      <c r="Q1810" s="8">
        <f t="shared" si="112"/>
        <v>0.41407142857142859</v>
      </c>
      <c r="R1810" s="20">
        <f t="shared" si="113"/>
        <v>120.77083333333333</v>
      </c>
      <c r="S1810" s="15">
        <f t="shared" si="114"/>
        <v>42742.680902777778</v>
      </c>
      <c r="T1810" s="15">
        <f t="shared" si="115"/>
        <v>42777.680902777778</v>
      </c>
    </row>
    <row r="1811" spans="1:20" ht="75" x14ac:dyDescent="0.3">
      <c r="A1811" s="4">
        <v>1809</v>
      </c>
      <c r="B1811" s="5" t="s">
        <v>1809</v>
      </c>
      <c r="C1811" s="5" t="s">
        <v>5918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t="s">
        <v>8284</v>
      </c>
      <c r="O1811" t="s">
        <v>8342</v>
      </c>
      <c r="P1811" t="s">
        <v>8343</v>
      </c>
      <c r="Q1811" s="8">
        <f t="shared" si="112"/>
        <v>0.10857142857142857</v>
      </c>
      <c r="R1811" s="20">
        <f t="shared" si="113"/>
        <v>42.222222222222221</v>
      </c>
      <c r="S1811" s="15">
        <f t="shared" si="114"/>
        <v>42029.907858796301</v>
      </c>
      <c r="T1811" s="15">
        <f t="shared" si="115"/>
        <v>42064.907858796301</v>
      </c>
    </row>
    <row r="1812" spans="1:20" ht="75" x14ac:dyDescent="0.3">
      <c r="A1812" s="4">
        <v>1810</v>
      </c>
      <c r="B1812" s="5" t="s">
        <v>1810</v>
      </c>
      <c r="C1812" s="5" t="s">
        <v>5919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t="s">
        <v>8284</v>
      </c>
      <c r="O1812" t="s">
        <v>8342</v>
      </c>
      <c r="P1812" t="s">
        <v>8343</v>
      </c>
      <c r="Q1812" s="8">
        <f t="shared" si="112"/>
        <v>3.3333333333333333E-2</v>
      </c>
      <c r="R1812" s="20">
        <f t="shared" si="113"/>
        <v>7.5</v>
      </c>
      <c r="S1812" s="15">
        <f t="shared" si="114"/>
        <v>41860.91002314815</v>
      </c>
      <c r="T1812" s="15">
        <f t="shared" si="115"/>
        <v>41872.91002314815</v>
      </c>
    </row>
    <row r="1813" spans="1:20" ht="75" x14ac:dyDescent="0.3">
      <c r="A1813" s="4">
        <v>1811</v>
      </c>
      <c r="B1813" s="5" t="s">
        <v>1811</v>
      </c>
      <c r="C1813" s="5" t="s">
        <v>5920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t="s">
        <v>8284</v>
      </c>
      <c r="O1813" t="s">
        <v>8342</v>
      </c>
      <c r="P1813" t="s">
        <v>8343</v>
      </c>
      <c r="Q1813" s="8">
        <f t="shared" si="112"/>
        <v>7.407407407407407E-4</v>
      </c>
      <c r="R1813" s="20">
        <f t="shared" si="113"/>
        <v>1.5384615384615385</v>
      </c>
      <c r="S1813" s="15">
        <f t="shared" si="114"/>
        <v>41876.433680555558</v>
      </c>
      <c r="T1813" s="15">
        <f t="shared" si="115"/>
        <v>41936.166666666664</v>
      </c>
    </row>
    <row r="1814" spans="1:20" ht="93.75" x14ac:dyDescent="0.3">
      <c r="A1814" s="4">
        <v>1812</v>
      </c>
      <c r="B1814" s="5" t="s">
        <v>1812</v>
      </c>
      <c r="C1814" s="5" t="s">
        <v>5921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t="s">
        <v>8284</v>
      </c>
      <c r="O1814" t="s">
        <v>8342</v>
      </c>
      <c r="P1814" t="s">
        <v>8343</v>
      </c>
      <c r="Q1814" s="8">
        <f t="shared" si="112"/>
        <v>0.13307692307692306</v>
      </c>
      <c r="R1814" s="20">
        <f t="shared" si="113"/>
        <v>37.608695652173914</v>
      </c>
      <c r="S1814" s="15">
        <f t="shared" si="114"/>
        <v>42524.318703703699</v>
      </c>
      <c r="T1814" s="15">
        <f t="shared" si="115"/>
        <v>42554.318703703699</v>
      </c>
    </row>
    <row r="1815" spans="1:20" ht="75" x14ac:dyDescent="0.3">
      <c r="A1815" s="4">
        <v>1813</v>
      </c>
      <c r="B1815" s="5" t="s">
        <v>1813</v>
      </c>
      <c r="C1815" s="5" t="s">
        <v>5922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t="s">
        <v>8284</v>
      </c>
      <c r="O1815" t="s">
        <v>8342</v>
      </c>
      <c r="P1815" t="s">
        <v>8343</v>
      </c>
      <c r="Q1815" s="8">
        <f t="shared" si="112"/>
        <v>0</v>
      </c>
      <c r="R1815" s="20" t="e">
        <f t="shared" si="113"/>
        <v>#DIV/0!</v>
      </c>
      <c r="S1815" s="15">
        <f t="shared" si="114"/>
        <v>41829.889027777775</v>
      </c>
      <c r="T1815" s="15">
        <f t="shared" si="115"/>
        <v>41859.889027777775</v>
      </c>
    </row>
    <row r="1816" spans="1:20" ht="75" x14ac:dyDescent="0.3">
      <c r="A1816" s="4">
        <v>1814</v>
      </c>
      <c r="B1816" s="5" t="s">
        <v>1814</v>
      </c>
      <c r="C1816" s="5" t="s">
        <v>5923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t="s">
        <v>8284</v>
      </c>
      <c r="O1816" t="s">
        <v>8342</v>
      </c>
      <c r="P1816" t="s">
        <v>8343</v>
      </c>
      <c r="Q1816" s="8">
        <f t="shared" si="112"/>
        <v>0.49183333333333334</v>
      </c>
      <c r="R1816" s="20">
        <f t="shared" si="113"/>
        <v>42.157142857142858</v>
      </c>
      <c r="S1816" s="15">
        <f t="shared" si="114"/>
        <v>42033.314074074078</v>
      </c>
      <c r="T1816" s="15">
        <f t="shared" si="115"/>
        <v>42063.314074074078</v>
      </c>
    </row>
    <row r="1817" spans="1:20" ht="93.75" x14ac:dyDescent="0.3">
      <c r="A1817" s="4">
        <v>1815</v>
      </c>
      <c r="B1817" s="5" t="s">
        <v>1815</v>
      </c>
      <c r="C1817" s="5" t="s">
        <v>5924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t="s">
        <v>8284</v>
      </c>
      <c r="O1817" t="s">
        <v>8342</v>
      </c>
      <c r="P1817" t="s">
        <v>8343</v>
      </c>
      <c r="Q1817" s="8">
        <f t="shared" si="112"/>
        <v>0</v>
      </c>
      <c r="R1817" s="20" t="e">
        <f t="shared" si="113"/>
        <v>#DIV/0!</v>
      </c>
      <c r="S1817" s="15">
        <f t="shared" si="114"/>
        <v>42172.906678240746</v>
      </c>
      <c r="T1817" s="15">
        <f t="shared" si="115"/>
        <v>42186.906678240746</v>
      </c>
    </row>
    <row r="1818" spans="1:20" ht="75" x14ac:dyDescent="0.3">
      <c r="A1818" s="4">
        <v>1816</v>
      </c>
      <c r="B1818" s="5" t="s">
        <v>1816</v>
      </c>
      <c r="C1818" s="5" t="s">
        <v>5925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t="s">
        <v>8284</v>
      </c>
      <c r="O1818" t="s">
        <v>8342</v>
      </c>
      <c r="P1818" t="s">
        <v>8343</v>
      </c>
      <c r="Q1818" s="8">
        <f t="shared" si="112"/>
        <v>2.036E-2</v>
      </c>
      <c r="R1818" s="20">
        <f t="shared" si="113"/>
        <v>84.833333333333329</v>
      </c>
      <c r="S1818" s="15">
        <f t="shared" si="114"/>
        <v>42548.876192129625</v>
      </c>
      <c r="T1818" s="15">
        <f t="shared" si="115"/>
        <v>42576.791666666672</v>
      </c>
    </row>
    <row r="1819" spans="1:20" ht="56.25" x14ac:dyDescent="0.3">
      <c r="A1819" s="4">
        <v>1817</v>
      </c>
      <c r="B1819" s="5" t="s">
        <v>1817</v>
      </c>
      <c r="C1819" s="5" t="s">
        <v>5926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t="s">
        <v>8284</v>
      </c>
      <c r="O1819" t="s">
        <v>8342</v>
      </c>
      <c r="P1819" t="s">
        <v>8343</v>
      </c>
      <c r="Q1819" s="8">
        <f t="shared" si="112"/>
        <v>0.52327777777777773</v>
      </c>
      <c r="R1819" s="20">
        <f t="shared" si="113"/>
        <v>94.19</v>
      </c>
      <c r="S1819" s="15">
        <f t="shared" si="114"/>
        <v>42705.662118055552</v>
      </c>
      <c r="T1819" s="15">
        <f t="shared" si="115"/>
        <v>42765.290972222225</v>
      </c>
    </row>
    <row r="1820" spans="1:20" ht="56.25" x14ac:dyDescent="0.3">
      <c r="A1820" s="4">
        <v>1818</v>
      </c>
      <c r="B1820" s="5" t="s">
        <v>1818</v>
      </c>
      <c r="C1820" s="5" t="s">
        <v>5927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t="s">
        <v>8284</v>
      </c>
      <c r="O1820" t="s">
        <v>8342</v>
      </c>
      <c r="P1820" t="s">
        <v>8343</v>
      </c>
      <c r="Q1820" s="8">
        <f t="shared" si="112"/>
        <v>0</v>
      </c>
      <c r="R1820" s="20" t="e">
        <f t="shared" si="113"/>
        <v>#DIV/0!</v>
      </c>
      <c r="S1820" s="15">
        <f t="shared" si="114"/>
        <v>42067.234375</v>
      </c>
      <c r="T1820" s="15">
        <f t="shared" si="115"/>
        <v>42097.192708333328</v>
      </c>
    </row>
    <row r="1821" spans="1:20" ht="75" x14ac:dyDescent="0.3">
      <c r="A1821" s="4">
        <v>1819</v>
      </c>
      <c r="B1821" s="5" t="s">
        <v>1819</v>
      </c>
      <c r="C1821" s="5" t="s">
        <v>5928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t="s">
        <v>8284</v>
      </c>
      <c r="O1821" t="s">
        <v>8342</v>
      </c>
      <c r="P1821" t="s">
        <v>8343</v>
      </c>
      <c r="Q1821" s="8">
        <f t="shared" si="112"/>
        <v>2.0833333333333332E-2</v>
      </c>
      <c r="R1821" s="20">
        <f t="shared" si="113"/>
        <v>6.25</v>
      </c>
      <c r="S1821" s="15">
        <f t="shared" si="114"/>
        <v>41820.752268518518</v>
      </c>
      <c r="T1821" s="15">
        <f t="shared" si="115"/>
        <v>41850.752268518518</v>
      </c>
    </row>
    <row r="1822" spans="1:20" ht="93.75" x14ac:dyDescent="0.3">
      <c r="A1822" s="4">
        <v>1820</v>
      </c>
      <c r="B1822" s="5" t="s">
        <v>1820</v>
      </c>
      <c r="C1822" s="5" t="s">
        <v>5929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t="s">
        <v>8284</v>
      </c>
      <c r="O1822" t="s">
        <v>8342</v>
      </c>
      <c r="P1822" t="s">
        <v>8343</v>
      </c>
      <c r="Q1822" s="8">
        <f t="shared" si="112"/>
        <v>6.565384615384616E-2</v>
      </c>
      <c r="R1822" s="20">
        <f t="shared" si="113"/>
        <v>213.375</v>
      </c>
      <c r="S1822" s="15">
        <f t="shared" si="114"/>
        <v>42065.084375000006</v>
      </c>
      <c r="T1822" s="15">
        <f t="shared" si="115"/>
        <v>42095.042708333334</v>
      </c>
    </row>
    <row r="1823" spans="1:20" ht="75" x14ac:dyDescent="0.3">
      <c r="A1823" s="4">
        <v>1821</v>
      </c>
      <c r="B1823" s="5" t="s">
        <v>1821</v>
      </c>
      <c r="C1823" s="5" t="s">
        <v>5930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t="s">
        <v>8275</v>
      </c>
      <c r="O1823" t="s">
        <v>8329</v>
      </c>
      <c r="P1823" t="s">
        <v>8330</v>
      </c>
      <c r="Q1823" s="8">
        <f t="shared" si="112"/>
        <v>1.3489</v>
      </c>
      <c r="R1823" s="20">
        <f t="shared" si="113"/>
        <v>59.162280701754383</v>
      </c>
      <c r="S1823" s="15">
        <f t="shared" si="114"/>
        <v>40926.319062499999</v>
      </c>
      <c r="T1823" s="15">
        <f t="shared" si="115"/>
        <v>40971.319062499999</v>
      </c>
    </row>
    <row r="1824" spans="1:20" ht="56.25" x14ac:dyDescent="0.3">
      <c r="A1824" s="4">
        <v>1822</v>
      </c>
      <c r="B1824" s="5" t="s">
        <v>1822</v>
      </c>
      <c r="C1824" s="5" t="s">
        <v>5931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t="s">
        <v>8275</v>
      </c>
      <c r="O1824" t="s">
        <v>8329</v>
      </c>
      <c r="P1824" t="s">
        <v>8330</v>
      </c>
      <c r="Q1824" s="8">
        <f t="shared" si="112"/>
        <v>1</v>
      </c>
      <c r="R1824" s="20">
        <f t="shared" si="113"/>
        <v>27.272727272727273</v>
      </c>
      <c r="S1824" s="15">
        <f t="shared" si="114"/>
        <v>41634.797013888885</v>
      </c>
      <c r="T1824" s="15">
        <f t="shared" si="115"/>
        <v>41670.792361111111</v>
      </c>
    </row>
    <row r="1825" spans="1:20" ht="75" x14ac:dyDescent="0.3">
      <c r="A1825" s="4">
        <v>1823</v>
      </c>
      <c r="B1825" s="5" t="s">
        <v>1823</v>
      </c>
      <c r="C1825" s="5" t="s">
        <v>5932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t="s">
        <v>8275</v>
      </c>
      <c r="O1825" t="s">
        <v>8329</v>
      </c>
      <c r="P1825" t="s">
        <v>8330</v>
      </c>
      <c r="Q1825" s="8">
        <f t="shared" si="112"/>
        <v>1.1585714285714286</v>
      </c>
      <c r="R1825" s="20">
        <f t="shared" si="113"/>
        <v>24.575757575757574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 s="4">
        <v>1824</v>
      </c>
      <c r="B1826" s="5" t="s">
        <v>1824</v>
      </c>
      <c r="C1826" s="5" t="s">
        <v>5933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t="s">
        <v>8275</v>
      </c>
      <c r="O1826" t="s">
        <v>8329</v>
      </c>
      <c r="P1826" t="s">
        <v>8330</v>
      </c>
      <c r="Q1826" s="8">
        <f t="shared" si="112"/>
        <v>1.0006666666666666</v>
      </c>
      <c r="R1826" s="20">
        <f t="shared" si="113"/>
        <v>75.05</v>
      </c>
      <c r="S1826" s="15">
        <f t="shared" si="114"/>
        <v>41626.916284722225</v>
      </c>
      <c r="T1826" s="15">
        <f t="shared" si="115"/>
        <v>41647.088888888888</v>
      </c>
    </row>
    <row r="1827" spans="1:20" ht="93.75" x14ac:dyDescent="0.3">
      <c r="A1827" s="4">
        <v>1825</v>
      </c>
      <c r="B1827" s="5" t="s">
        <v>1825</v>
      </c>
      <c r="C1827" s="5" t="s">
        <v>5934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t="s">
        <v>8275</v>
      </c>
      <c r="O1827" t="s">
        <v>8329</v>
      </c>
      <c r="P1827" t="s">
        <v>8330</v>
      </c>
      <c r="Q1827" s="8">
        <f t="shared" si="112"/>
        <v>1.0505</v>
      </c>
      <c r="R1827" s="20">
        <f t="shared" si="113"/>
        <v>42.02</v>
      </c>
      <c r="S1827" s="15">
        <f t="shared" si="114"/>
        <v>41443.83452546296</v>
      </c>
      <c r="T1827" s="15">
        <f t="shared" si="115"/>
        <v>41466.83452546296</v>
      </c>
    </row>
    <row r="1828" spans="1:20" ht="37.5" x14ac:dyDescent="0.3">
      <c r="A1828" s="4">
        <v>1826</v>
      </c>
      <c r="B1828" s="5" t="s">
        <v>1826</v>
      </c>
      <c r="C1828" s="5" t="s">
        <v>5935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t="s">
        <v>8275</v>
      </c>
      <c r="O1828" t="s">
        <v>8329</v>
      </c>
      <c r="P1828" t="s">
        <v>8330</v>
      </c>
      <c r="Q1828" s="8">
        <f t="shared" si="112"/>
        <v>1.01</v>
      </c>
      <c r="R1828" s="20">
        <f t="shared" si="113"/>
        <v>53.157894736842103</v>
      </c>
      <c r="S1828" s="15">
        <f t="shared" si="114"/>
        <v>41657.923807870371</v>
      </c>
      <c r="T1828" s="15">
        <f t="shared" si="115"/>
        <v>41687.923807870371</v>
      </c>
    </row>
    <row r="1829" spans="1:20" ht="93.75" x14ac:dyDescent="0.3">
      <c r="A1829" s="4">
        <v>1827</v>
      </c>
      <c r="B1829" s="5" t="s">
        <v>1827</v>
      </c>
      <c r="C1829" s="5" t="s">
        <v>5936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t="s">
        <v>8275</v>
      </c>
      <c r="O1829" t="s">
        <v>8329</v>
      </c>
      <c r="P1829" t="s">
        <v>8330</v>
      </c>
      <c r="Q1829" s="8">
        <f t="shared" si="112"/>
        <v>1.0066250000000001</v>
      </c>
      <c r="R1829" s="20">
        <f t="shared" si="113"/>
        <v>83.885416666666671</v>
      </c>
      <c r="S1829" s="15">
        <f t="shared" si="114"/>
        <v>40555.325937499998</v>
      </c>
      <c r="T1829" s="15">
        <f t="shared" si="115"/>
        <v>40605.325937499998</v>
      </c>
    </row>
    <row r="1830" spans="1:20" ht="93.75" x14ac:dyDescent="0.3">
      <c r="A1830" s="4">
        <v>1828</v>
      </c>
      <c r="B1830" s="5" t="s">
        <v>1828</v>
      </c>
      <c r="C1830" s="5" t="s">
        <v>5937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t="s">
        <v>8275</v>
      </c>
      <c r="O1830" t="s">
        <v>8329</v>
      </c>
      <c r="P1830" t="s">
        <v>8330</v>
      </c>
      <c r="Q1830" s="8">
        <f t="shared" si="112"/>
        <v>1.0016</v>
      </c>
      <c r="R1830" s="20">
        <f t="shared" si="113"/>
        <v>417.33333333333331</v>
      </c>
      <c r="S1830" s="15">
        <f t="shared" si="114"/>
        <v>41736.899652777778</v>
      </c>
      <c r="T1830" s="15">
        <f t="shared" si="115"/>
        <v>41768.916666666664</v>
      </c>
    </row>
    <row r="1831" spans="1:20" ht="75" x14ac:dyDescent="0.3">
      <c r="A1831" s="4">
        <v>1829</v>
      </c>
      <c r="B1831" s="5" t="s">
        <v>1829</v>
      </c>
      <c r="C1831" s="5" t="s">
        <v>5938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t="s">
        <v>8275</v>
      </c>
      <c r="O1831" t="s">
        <v>8329</v>
      </c>
      <c r="P1831" t="s">
        <v>8330</v>
      </c>
      <c r="Q1831" s="8">
        <f t="shared" si="112"/>
        <v>1.6668333333333334</v>
      </c>
      <c r="R1831" s="20">
        <f t="shared" si="113"/>
        <v>75.765151515151516</v>
      </c>
      <c r="S1831" s="15">
        <f t="shared" si="114"/>
        <v>40516.087627314817</v>
      </c>
      <c r="T1831" s="15">
        <f t="shared" si="115"/>
        <v>40564.916666666664</v>
      </c>
    </row>
    <row r="1832" spans="1:20" ht="75" x14ac:dyDescent="0.3">
      <c r="A1832" s="4">
        <v>1830</v>
      </c>
      <c r="B1832" s="5" t="s">
        <v>1830</v>
      </c>
      <c r="C1832" s="5" t="s">
        <v>5939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t="s">
        <v>8275</v>
      </c>
      <c r="O1832" t="s">
        <v>8329</v>
      </c>
      <c r="P1832" t="s">
        <v>8330</v>
      </c>
      <c r="Q1832" s="8">
        <f t="shared" si="112"/>
        <v>1.0153333333333334</v>
      </c>
      <c r="R1832" s="20">
        <f t="shared" si="113"/>
        <v>67.389380530973455</v>
      </c>
      <c r="S1832" s="15">
        <f t="shared" si="114"/>
        <v>41664.684108796297</v>
      </c>
      <c r="T1832" s="15">
        <f t="shared" si="115"/>
        <v>41694.684108796297</v>
      </c>
    </row>
    <row r="1833" spans="1:20" ht="75" x14ac:dyDescent="0.3">
      <c r="A1833" s="4">
        <v>1831</v>
      </c>
      <c r="B1833" s="5" t="s">
        <v>1831</v>
      </c>
      <c r="C1833" s="5" t="s">
        <v>5940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t="s">
        <v>8275</v>
      </c>
      <c r="O1833" t="s">
        <v>8329</v>
      </c>
      <c r="P1833" t="s">
        <v>8330</v>
      </c>
      <c r="Q1833" s="8">
        <f t="shared" si="112"/>
        <v>1.03</v>
      </c>
      <c r="R1833" s="20">
        <f t="shared" si="113"/>
        <v>73.571428571428569</v>
      </c>
      <c r="S1833" s="15">
        <f t="shared" si="114"/>
        <v>41026.996099537035</v>
      </c>
      <c r="T1833" s="15">
        <f t="shared" si="115"/>
        <v>41041.996099537035</v>
      </c>
    </row>
    <row r="1834" spans="1:20" ht="75" x14ac:dyDescent="0.3">
      <c r="A1834" s="4">
        <v>1832</v>
      </c>
      <c r="B1834" s="5" t="s">
        <v>1832</v>
      </c>
      <c r="C1834" s="5" t="s">
        <v>5941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t="s">
        <v>8275</v>
      </c>
      <c r="O1834" t="s">
        <v>8329</v>
      </c>
      <c r="P1834" t="s">
        <v>8330</v>
      </c>
      <c r="Q1834" s="8">
        <f t="shared" si="112"/>
        <v>1.4285714285714286</v>
      </c>
      <c r="R1834" s="20">
        <f t="shared" si="113"/>
        <v>25</v>
      </c>
      <c r="S1834" s="15">
        <f t="shared" si="114"/>
        <v>40576.539664351854</v>
      </c>
      <c r="T1834" s="15">
        <f t="shared" si="115"/>
        <v>40606.539664351854</v>
      </c>
    </row>
    <row r="1835" spans="1:20" ht="93.75" x14ac:dyDescent="0.3">
      <c r="A1835" s="4">
        <v>1833</v>
      </c>
      <c r="B1835" s="5" t="s">
        <v>1833</v>
      </c>
      <c r="C1835" s="5" t="s">
        <v>5942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t="s">
        <v>8275</v>
      </c>
      <c r="O1835" t="s">
        <v>8329</v>
      </c>
      <c r="P1835" t="s">
        <v>8330</v>
      </c>
      <c r="Q1835" s="8">
        <f t="shared" si="112"/>
        <v>2.625</v>
      </c>
      <c r="R1835" s="20">
        <f t="shared" si="113"/>
        <v>42</v>
      </c>
      <c r="S1835" s="15">
        <f t="shared" si="114"/>
        <v>41303.044016203705</v>
      </c>
      <c r="T1835" s="15">
        <f t="shared" si="115"/>
        <v>41335.332638888889</v>
      </c>
    </row>
    <row r="1836" spans="1:20" ht="37.5" x14ac:dyDescent="0.3">
      <c r="A1836" s="4">
        <v>1834</v>
      </c>
      <c r="B1836" s="5" t="s">
        <v>1834</v>
      </c>
      <c r="C1836" s="5" t="s">
        <v>5943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t="s">
        <v>8275</v>
      </c>
      <c r="O1836" t="s">
        <v>8329</v>
      </c>
      <c r="P1836" t="s">
        <v>8330</v>
      </c>
      <c r="Q1836" s="8">
        <f t="shared" si="112"/>
        <v>1.1805000000000001</v>
      </c>
      <c r="R1836" s="20">
        <f t="shared" si="113"/>
        <v>131.16666666666666</v>
      </c>
      <c r="S1836" s="15">
        <f t="shared" si="114"/>
        <v>41988.964062500003</v>
      </c>
      <c r="T1836" s="15">
        <f t="shared" si="115"/>
        <v>42028.964062500003</v>
      </c>
    </row>
    <row r="1837" spans="1:20" ht="112.5" x14ac:dyDescent="0.3">
      <c r="A1837" s="4">
        <v>1835</v>
      </c>
      <c r="B1837" s="5" t="s">
        <v>1835</v>
      </c>
      <c r="C1837" s="5" t="s">
        <v>5944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t="s">
        <v>8275</v>
      </c>
      <c r="O1837" t="s">
        <v>8329</v>
      </c>
      <c r="P1837" t="s">
        <v>8330</v>
      </c>
      <c r="Q1837" s="8">
        <f t="shared" si="112"/>
        <v>1.04</v>
      </c>
      <c r="R1837" s="20">
        <f t="shared" si="113"/>
        <v>47.272727272727273</v>
      </c>
      <c r="S1837" s="15">
        <f t="shared" si="114"/>
        <v>42430.702210648145</v>
      </c>
      <c r="T1837" s="15">
        <f t="shared" si="115"/>
        <v>42460.660543981481</v>
      </c>
    </row>
    <row r="1838" spans="1:20" ht="37.5" x14ac:dyDescent="0.3">
      <c r="A1838" s="4">
        <v>1836</v>
      </c>
      <c r="B1838" s="5" t="s">
        <v>1836</v>
      </c>
      <c r="C1838" s="5" t="s">
        <v>5945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t="s">
        <v>8275</v>
      </c>
      <c r="O1838" t="s">
        <v>8329</v>
      </c>
      <c r="P1838" t="s">
        <v>8330</v>
      </c>
      <c r="Q1838" s="8">
        <f t="shared" si="112"/>
        <v>2.0034000000000001</v>
      </c>
      <c r="R1838" s="20">
        <f t="shared" si="113"/>
        <v>182.12727272727273</v>
      </c>
      <c r="S1838" s="15">
        <f t="shared" si="114"/>
        <v>41305.809363425928</v>
      </c>
      <c r="T1838" s="15">
        <f t="shared" si="115"/>
        <v>41322.809363425928</v>
      </c>
    </row>
    <row r="1839" spans="1:20" ht="93.75" x14ac:dyDescent="0.3">
      <c r="A1839" s="4">
        <v>1837</v>
      </c>
      <c r="B1839" s="5" t="s">
        <v>1837</v>
      </c>
      <c r="C1839" s="5" t="s">
        <v>5946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t="s">
        <v>8275</v>
      </c>
      <c r="O1839" t="s">
        <v>8329</v>
      </c>
      <c r="P1839" t="s">
        <v>8330</v>
      </c>
      <c r="Q1839" s="8">
        <f t="shared" si="112"/>
        <v>3.0683333333333334</v>
      </c>
      <c r="R1839" s="20">
        <f t="shared" si="113"/>
        <v>61.366666666666667</v>
      </c>
      <c r="S1839" s="15">
        <f t="shared" si="114"/>
        <v>40926.047858796301</v>
      </c>
      <c r="T1839" s="15">
        <f t="shared" si="115"/>
        <v>40986.006192129629</v>
      </c>
    </row>
    <row r="1840" spans="1:20" ht="75" x14ac:dyDescent="0.3">
      <c r="A1840" s="4">
        <v>1838</v>
      </c>
      <c r="B1840" s="5" t="s">
        <v>1838</v>
      </c>
      <c r="C1840" s="5" t="s">
        <v>5947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t="s">
        <v>8275</v>
      </c>
      <c r="O1840" t="s">
        <v>8329</v>
      </c>
      <c r="P1840" t="s">
        <v>8330</v>
      </c>
      <c r="Q1840" s="8">
        <f t="shared" si="112"/>
        <v>1.00149</v>
      </c>
      <c r="R1840" s="20">
        <f t="shared" si="113"/>
        <v>35.767499999999998</v>
      </c>
      <c r="S1840" s="15">
        <f t="shared" si="114"/>
        <v>40788.786539351851</v>
      </c>
      <c r="T1840" s="15">
        <f t="shared" si="115"/>
        <v>40817.125</v>
      </c>
    </row>
    <row r="1841" spans="1:20" ht="75" x14ac:dyDescent="0.3">
      <c r="A1841" s="4">
        <v>1839</v>
      </c>
      <c r="B1841" s="5" t="s">
        <v>1839</v>
      </c>
      <c r="C1841" s="5" t="s">
        <v>5948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t="s">
        <v>8275</v>
      </c>
      <c r="O1841" t="s">
        <v>8329</v>
      </c>
      <c r="P1841" t="s">
        <v>8330</v>
      </c>
      <c r="Q1841" s="8">
        <f t="shared" si="112"/>
        <v>2.0529999999999999</v>
      </c>
      <c r="R1841" s="20">
        <f t="shared" si="113"/>
        <v>45.62222222222222</v>
      </c>
      <c r="S1841" s="15">
        <f t="shared" si="114"/>
        <v>42614.722013888888</v>
      </c>
      <c r="T1841" s="15">
        <f t="shared" si="115"/>
        <v>42644.722013888888</v>
      </c>
    </row>
    <row r="1842" spans="1:20" ht="93.75" x14ac:dyDescent="0.3">
      <c r="A1842" s="4">
        <v>1840</v>
      </c>
      <c r="B1842" s="5" t="s">
        <v>1840</v>
      </c>
      <c r="C1842" s="5" t="s">
        <v>5949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t="s">
        <v>8275</v>
      </c>
      <c r="O1842" t="s">
        <v>8329</v>
      </c>
      <c r="P1842" t="s">
        <v>8330</v>
      </c>
      <c r="Q1842" s="8">
        <f t="shared" si="112"/>
        <v>1.0888888888888888</v>
      </c>
      <c r="R1842" s="20">
        <f t="shared" si="113"/>
        <v>75.384615384615387</v>
      </c>
      <c r="S1842" s="15">
        <f t="shared" si="114"/>
        <v>41382.096180555556</v>
      </c>
      <c r="T1842" s="15">
        <f t="shared" si="115"/>
        <v>41401.207638888889</v>
      </c>
    </row>
    <row r="1843" spans="1:20" ht="56.25" x14ac:dyDescent="0.3">
      <c r="A1843" s="4">
        <v>1841</v>
      </c>
      <c r="B1843" s="5" t="s">
        <v>1841</v>
      </c>
      <c r="C1843" s="5" t="s">
        <v>5950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t="s">
        <v>8275</v>
      </c>
      <c r="O1843" t="s">
        <v>8329</v>
      </c>
      <c r="P1843" t="s">
        <v>8330</v>
      </c>
      <c r="Q1843" s="8">
        <f t="shared" si="112"/>
        <v>1.0175000000000001</v>
      </c>
      <c r="R1843" s="20">
        <f t="shared" si="113"/>
        <v>50.875</v>
      </c>
      <c r="S1843" s="15">
        <f t="shared" si="114"/>
        <v>41745.84542824074</v>
      </c>
      <c r="T1843" s="15">
        <f t="shared" si="115"/>
        <v>41779.207638888889</v>
      </c>
    </row>
    <row r="1844" spans="1:20" ht="75" x14ac:dyDescent="0.3">
      <c r="A1844" s="4">
        <v>1842</v>
      </c>
      <c r="B1844" s="5" t="s">
        <v>1842</v>
      </c>
      <c r="C1844" s="5" t="s">
        <v>5951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t="s">
        <v>8275</v>
      </c>
      <c r="O1844" t="s">
        <v>8329</v>
      </c>
      <c r="P1844" t="s">
        <v>8330</v>
      </c>
      <c r="Q1844" s="8">
        <f t="shared" si="112"/>
        <v>1.2524999999999999</v>
      </c>
      <c r="R1844" s="20">
        <f t="shared" si="113"/>
        <v>119.28571428571429</v>
      </c>
      <c r="S1844" s="15">
        <f t="shared" si="114"/>
        <v>42031.631724537037</v>
      </c>
      <c r="T1844" s="15">
        <f t="shared" si="115"/>
        <v>42065.249305555553</v>
      </c>
    </row>
    <row r="1845" spans="1:20" ht="93.75" x14ac:dyDescent="0.3">
      <c r="A1845" s="4">
        <v>1843</v>
      </c>
      <c r="B1845" s="5" t="s">
        <v>1843</v>
      </c>
      <c r="C1845" s="5" t="s">
        <v>5952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t="s">
        <v>8275</v>
      </c>
      <c r="O1845" t="s">
        <v>8329</v>
      </c>
      <c r="P1845" t="s">
        <v>8330</v>
      </c>
      <c r="Q1845" s="8">
        <f t="shared" si="112"/>
        <v>1.2400610000000001</v>
      </c>
      <c r="R1845" s="20">
        <f t="shared" si="113"/>
        <v>92.541865671641801</v>
      </c>
      <c r="S1845" s="15">
        <f t="shared" si="114"/>
        <v>40564.994837962964</v>
      </c>
      <c r="T1845" s="15">
        <f t="shared" si="115"/>
        <v>40594.994837962964</v>
      </c>
    </row>
    <row r="1846" spans="1:20" ht="75" x14ac:dyDescent="0.3">
      <c r="A1846" s="4">
        <v>1844</v>
      </c>
      <c r="B1846" s="5" t="s">
        <v>1844</v>
      </c>
      <c r="C1846" s="5" t="s">
        <v>5953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t="s">
        <v>8275</v>
      </c>
      <c r="O1846" t="s">
        <v>8329</v>
      </c>
      <c r="P1846" t="s">
        <v>8330</v>
      </c>
      <c r="Q1846" s="8">
        <f t="shared" si="112"/>
        <v>1.014</v>
      </c>
      <c r="R1846" s="20">
        <f t="shared" si="113"/>
        <v>76.05</v>
      </c>
      <c r="S1846" s="15">
        <f t="shared" si="114"/>
        <v>40666.973541666666</v>
      </c>
      <c r="T1846" s="15">
        <f t="shared" si="115"/>
        <v>40705.125</v>
      </c>
    </row>
    <row r="1847" spans="1:20" ht="131.25" x14ac:dyDescent="0.3">
      <c r="A1847" s="4">
        <v>1845</v>
      </c>
      <c r="B1847" s="5" t="s">
        <v>1845</v>
      </c>
      <c r="C1847" s="5" t="s">
        <v>5954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t="s">
        <v>8275</v>
      </c>
      <c r="O1847" t="s">
        <v>8329</v>
      </c>
      <c r="P1847" t="s">
        <v>8330</v>
      </c>
      <c r="Q1847" s="8">
        <f t="shared" si="112"/>
        <v>1</v>
      </c>
      <c r="R1847" s="20">
        <f t="shared" si="113"/>
        <v>52.631578947368418</v>
      </c>
      <c r="S1847" s="15">
        <f t="shared" si="114"/>
        <v>42523.333310185189</v>
      </c>
      <c r="T1847" s="15">
        <f t="shared" si="115"/>
        <v>42538.204861111109</v>
      </c>
    </row>
    <row r="1848" spans="1:20" ht="75" x14ac:dyDescent="0.3">
      <c r="A1848" s="4">
        <v>1846</v>
      </c>
      <c r="B1848" s="5" t="s">
        <v>1846</v>
      </c>
      <c r="C1848" s="5" t="s">
        <v>5955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t="s">
        <v>8275</v>
      </c>
      <c r="O1848" t="s">
        <v>8329</v>
      </c>
      <c r="P1848" t="s">
        <v>8330</v>
      </c>
      <c r="Q1848" s="8">
        <f t="shared" si="112"/>
        <v>1.3792666666666666</v>
      </c>
      <c r="R1848" s="20">
        <f t="shared" si="113"/>
        <v>98.990430622009569</v>
      </c>
      <c r="S1848" s="15">
        <f t="shared" si="114"/>
        <v>41228.650196759263</v>
      </c>
      <c r="T1848" s="15">
        <f t="shared" si="115"/>
        <v>41258.650196759263</v>
      </c>
    </row>
    <row r="1849" spans="1:20" ht="93.75" x14ac:dyDescent="0.3">
      <c r="A1849" s="4">
        <v>1847</v>
      </c>
      <c r="B1849" s="5" t="s">
        <v>1847</v>
      </c>
      <c r="C1849" s="5" t="s">
        <v>5956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t="s">
        <v>8275</v>
      </c>
      <c r="O1849" t="s">
        <v>8329</v>
      </c>
      <c r="P1849" t="s">
        <v>8330</v>
      </c>
      <c r="Q1849" s="8">
        <f t="shared" si="112"/>
        <v>1.2088000000000001</v>
      </c>
      <c r="R1849" s="20">
        <f t="shared" si="113"/>
        <v>79.526315789473685</v>
      </c>
      <c r="S1849" s="15">
        <f t="shared" si="114"/>
        <v>42094.236481481479</v>
      </c>
      <c r="T1849" s="15">
        <f t="shared" si="115"/>
        <v>42115.236481481479</v>
      </c>
    </row>
    <row r="1850" spans="1:20" ht="75" x14ac:dyDescent="0.3">
      <c r="A1850" s="4">
        <v>1848</v>
      </c>
      <c r="B1850" s="5" t="s">
        <v>1848</v>
      </c>
      <c r="C1850" s="5" t="s">
        <v>5957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t="s">
        <v>8275</v>
      </c>
      <c r="O1850" t="s">
        <v>8329</v>
      </c>
      <c r="P1850" t="s">
        <v>8330</v>
      </c>
      <c r="Q1850" s="8">
        <f t="shared" si="112"/>
        <v>1.0736666666666668</v>
      </c>
      <c r="R1850" s="20">
        <f t="shared" si="113"/>
        <v>134.20833333333334</v>
      </c>
      <c r="S1850" s="15">
        <f t="shared" si="114"/>
        <v>40691.788055555553</v>
      </c>
      <c r="T1850" s="15">
        <f t="shared" si="115"/>
        <v>40755.290972222225</v>
      </c>
    </row>
    <row r="1851" spans="1:20" ht="56.25" x14ac:dyDescent="0.3">
      <c r="A1851" s="4">
        <v>1849</v>
      </c>
      <c r="B1851" s="5" t="s">
        <v>1849</v>
      </c>
      <c r="C1851" s="5" t="s">
        <v>5958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t="s">
        <v>8275</v>
      </c>
      <c r="O1851" t="s">
        <v>8329</v>
      </c>
      <c r="P1851" t="s">
        <v>8330</v>
      </c>
      <c r="Q1851" s="8">
        <f t="shared" si="112"/>
        <v>1.0033333333333334</v>
      </c>
      <c r="R1851" s="20">
        <f t="shared" si="113"/>
        <v>37.625</v>
      </c>
      <c r="S1851" s="15">
        <f t="shared" si="114"/>
        <v>41169.845590277779</v>
      </c>
      <c r="T1851" s="15">
        <f t="shared" si="115"/>
        <v>41199.845590277779</v>
      </c>
    </row>
    <row r="1852" spans="1:20" ht="75" x14ac:dyDescent="0.3">
      <c r="A1852" s="4">
        <v>1850</v>
      </c>
      <c r="B1852" s="5" t="s">
        <v>1850</v>
      </c>
      <c r="C1852" s="5" t="s">
        <v>5959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t="s">
        <v>8275</v>
      </c>
      <c r="O1852" t="s">
        <v>8329</v>
      </c>
      <c r="P1852" t="s">
        <v>8330</v>
      </c>
      <c r="Q1852" s="8">
        <f t="shared" si="112"/>
        <v>1.0152222222222222</v>
      </c>
      <c r="R1852" s="20">
        <f t="shared" si="113"/>
        <v>51.044692737430168</v>
      </c>
      <c r="S1852" s="15">
        <f t="shared" si="114"/>
        <v>41800.959490740745</v>
      </c>
      <c r="T1852" s="15">
        <f t="shared" si="115"/>
        <v>41830.959490740745</v>
      </c>
    </row>
    <row r="1853" spans="1:20" ht="93.75" x14ac:dyDescent="0.3">
      <c r="A1853" s="4">
        <v>1851</v>
      </c>
      <c r="B1853" s="5" t="s">
        <v>1851</v>
      </c>
      <c r="C1853" s="5" t="s">
        <v>5960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t="s">
        <v>8275</v>
      </c>
      <c r="O1853" t="s">
        <v>8329</v>
      </c>
      <c r="P1853" t="s">
        <v>8330</v>
      </c>
      <c r="Q1853" s="8">
        <f t="shared" si="112"/>
        <v>1.0007692307692309</v>
      </c>
      <c r="R1853" s="20">
        <f t="shared" si="113"/>
        <v>50.03846153846154</v>
      </c>
      <c r="S1853" s="15">
        <f t="shared" si="114"/>
        <v>41827.906689814816</v>
      </c>
      <c r="T1853" s="15">
        <f t="shared" si="115"/>
        <v>41848.041666666664</v>
      </c>
    </row>
    <row r="1854" spans="1:20" ht="75" x14ac:dyDescent="0.3">
      <c r="A1854" s="4">
        <v>1852</v>
      </c>
      <c r="B1854" s="5" t="s">
        <v>1852</v>
      </c>
      <c r="C1854" s="5" t="s">
        <v>5961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t="s">
        <v>8275</v>
      </c>
      <c r="O1854" t="s">
        <v>8329</v>
      </c>
      <c r="P1854" t="s">
        <v>8330</v>
      </c>
      <c r="Q1854" s="8">
        <f t="shared" si="112"/>
        <v>1.1696666666666666</v>
      </c>
      <c r="R1854" s="20">
        <f t="shared" si="113"/>
        <v>133.93129770992365</v>
      </c>
      <c r="S1854" s="15">
        <f t="shared" si="114"/>
        <v>42081.77143518519</v>
      </c>
      <c r="T1854" s="15">
        <f t="shared" si="115"/>
        <v>42119</v>
      </c>
    </row>
    <row r="1855" spans="1:20" ht="75" x14ac:dyDescent="0.3">
      <c r="A1855" s="4">
        <v>1853</v>
      </c>
      <c r="B1855" s="5" t="s">
        <v>1853</v>
      </c>
      <c r="C1855" s="5" t="s">
        <v>5962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t="s">
        <v>8275</v>
      </c>
      <c r="O1855" t="s">
        <v>8329</v>
      </c>
      <c r="P1855" t="s">
        <v>8330</v>
      </c>
      <c r="Q1855" s="8">
        <f t="shared" si="112"/>
        <v>1.01875</v>
      </c>
      <c r="R1855" s="20">
        <f t="shared" si="113"/>
        <v>58.214285714285715</v>
      </c>
      <c r="S1855" s="15">
        <f t="shared" si="114"/>
        <v>41177.060381944444</v>
      </c>
      <c r="T1855" s="15">
        <f t="shared" si="115"/>
        <v>41227.102048611108</v>
      </c>
    </row>
    <row r="1856" spans="1:20" ht="75" x14ac:dyDescent="0.3">
      <c r="A1856" s="4">
        <v>1854</v>
      </c>
      <c r="B1856" s="5" t="s">
        <v>1854</v>
      </c>
      <c r="C1856" s="5" t="s">
        <v>5963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t="s">
        <v>8275</v>
      </c>
      <c r="O1856" t="s">
        <v>8329</v>
      </c>
      <c r="P1856" t="s">
        <v>8330</v>
      </c>
      <c r="Q1856" s="8">
        <f t="shared" si="112"/>
        <v>1.0212366666666666</v>
      </c>
      <c r="R1856" s="20">
        <f t="shared" si="113"/>
        <v>88.037643678160919</v>
      </c>
      <c r="S1856" s="15">
        <f t="shared" si="114"/>
        <v>41388.021261574075</v>
      </c>
      <c r="T1856" s="15">
        <f t="shared" si="115"/>
        <v>41418.021261574075</v>
      </c>
    </row>
    <row r="1857" spans="1:20" ht="75" x14ac:dyDescent="0.3">
      <c r="A1857" s="4">
        <v>1855</v>
      </c>
      <c r="B1857" s="5" t="s">
        <v>1855</v>
      </c>
      <c r="C1857" s="5" t="s">
        <v>5964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t="s">
        <v>8275</v>
      </c>
      <c r="O1857" t="s">
        <v>8329</v>
      </c>
      <c r="P1857" t="s">
        <v>8330</v>
      </c>
      <c r="Q1857" s="8">
        <f t="shared" si="112"/>
        <v>1.5405897142857143</v>
      </c>
      <c r="R1857" s="20">
        <f t="shared" si="113"/>
        <v>70.576753926701571</v>
      </c>
      <c r="S1857" s="15">
        <f t="shared" si="114"/>
        <v>41600.538657407407</v>
      </c>
      <c r="T1857" s="15">
        <f t="shared" si="115"/>
        <v>41645.538657407407</v>
      </c>
    </row>
    <row r="1858" spans="1:20" ht="93.75" x14ac:dyDescent="0.3">
      <c r="A1858" s="4">
        <v>1856</v>
      </c>
      <c r="B1858" s="5" t="s">
        <v>1856</v>
      </c>
      <c r="C1858" s="5" t="s">
        <v>5965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t="s">
        <v>8275</v>
      </c>
      <c r="O1858" t="s">
        <v>8329</v>
      </c>
      <c r="P1858" t="s">
        <v>8330</v>
      </c>
      <c r="Q1858" s="8">
        <f t="shared" ref="Q1858:Q1921" si="116">E1858/D1858</f>
        <v>1.0125</v>
      </c>
      <c r="R1858" s="20">
        <f t="shared" ref="R1858:R1921" si="117">E1858/L1858</f>
        <v>53.289473684210527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75" x14ac:dyDescent="0.3">
      <c r="A1859" s="4">
        <v>1857</v>
      </c>
      <c r="B1859" s="5" t="s">
        <v>1857</v>
      </c>
      <c r="C1859" s="5" t="s">
        <v>5966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t="s">
        <v>8275</v>
      </c>
      <c r="O1859" t="s">
        <v>8329</v>
      </c>
      <c r="P1859" t="s">
        <v>8330</v>
      </c>
      <c r="Q1859" s="8">
        <f t="shared" si="116"/>
        <v>1</v>
      </c>
      <c r="R1859" s="20">
        <f t="shared" si="117"/>
        <v>136.36363636363637</v>
      </c>
      <c r="S1859" s="15">
        <f t="shared" si="118"/>
        <v>41864.76866898148</v>
      </c>
      <c r="T1859" s="15">
        <f t="shared" si="119"/>
        <v>41894.76866898148</v>
      </c>
    </row>
    <row r="1860" spans="1:20" ht="93.75" x14ac:dyDescent="0.3">
      <c r="A1860" s="4">
        <v>1858</v>
      </c>
      <c r="B1860" s="5" t="s">
        <v>1858</v>
      </c>
      <c r="C1860" s="5" t="s">
        <v>5967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t="s">
        <v>8275</v>
      </c>
      <c r="O1860" t="s">
        <v>8329</v>
      </c>
      <c r="P1860" t="s">
        <v>8330</v>
      </c>
      <c r="Q1860" s="8">
        <f t="shared" si="116"/>
        <v>1.0874800874800874</v>
      </c>
      <c r="R1860" s="20">
        <f t="shared" si="117"/>
        <v>40.547315436241611</v>
      </c>
      <c r="S1860" s="15">
        <f t="shared" si="118"/>
        <v>40833.200474537036</v>
      </c>
      <c r="T1860" s="15">
        <f t="shared" si="119"/>
        <v>40893.242141203707</v>
      </c>
    </row>
    <row r="1861" spans="1:20" ht="37.5" x14ac:dyDescent="0.3">
      <c r="A1861" s="4">
        <v>1859</v>
      </c>
      <c r="B1861" s="5" t="s">
        <v>1859</v>
      </c>
      <c r="C1861" s="5" t="s">
        <v>5968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t="s">
        <v>8275</v>
      </c>
      <c r="O1861" t="s">
        <v>8329</v>
      </c>
      <c r="P1861" t="s">
        <v>8330</v>
      </c>
      <c r="Q1861" s="8">
        <f t="shared" si="116"/>
        <v>1.3183333333333334</v>
      </c>
      <c r="R1861" s="20">
        <f t="shared" si="117"/>
        <v>70.625</v>
      </c>
      <c r="S1861" s="15">
        <f t="shared" si="118"/>
        <v>40778.770011574074</v>
      </c>
      <c r="T1861" s="15">
        <f t="shared" si="119"/>
        <v>40808.770011574074</v>
      </c>
    </row>
    <row r="1862" spans="1:20" ht="75" x14ac:dyDescent="0.3">
      <c r="A1862" s="4">
        <v>1860</v>
      </c>
      <c r="B1862" s="5" t="s">
        <v>1860</v>
      </c>
      <c r="C1862" s="5" t="s">
        <v>5969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t="s">
        <v>8275</v>
      </c>
      <c r="O1862" t="s">
        <v>8329</v>
      </c>
      <c r="P1862" t="s">
        <v>8330</v>
      </c>
      <c r="Q1862" s="8">
        <f t="shared" si="116"/>
        <v>1.3346666666666667</v>
      </c>
      <c r="R1862" s="20">
        <f t="shared" si="117"/>
        <v>52.684210526315788</v>
      </c>
      <c r="S1862" s="15">
        <f t="shared" si="118"/>
        <v>41655.709305555552</v>
      </c>
      <c r="T1862" s="15">
        <f t="shared" si="119"/>
        <v>41676.709305555552</v>
      </c>
    </row>
    <row r="1863" spans="1:20" ht="93.75" x14ac:dyDescent="0.3">
      <c r="A1863" s="4">
        <v>1861</v>
      </c>
      <c r="B1863" s="5" t="s">
        <v>1861</v>
      </c>
      <c r="C1863" s="5" t="s">
        <v>5970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t="s">
        <v>8282</v>
      </c>
      <c r="O1863" t="s">
        <v>8337</v>
      </c>
      <c r="P1863" t="s">
        <v>8339</v>
      </c>
      <c r="Q1863" s="8">
        <f t="shared" si="116"/>
        <v>0</v>
      </c>
      <c r="R1863" s="20" t="e">
        <f t="shared" si="117"/>
        <v>#DIV/0!</v>
      </c>
      <c r="S1863" s="15">
        <f t="shared" si="118"/>
        <v>42000.300243055557</v>
      </c>
      <c r="T1863" s="15">
        <f t="shared" si="119"/>
        <v>42030.300243055557</v>
      </c>
    </row>
    <row r="1864" spans="1:20" ht="75" x14ac:dyDescent="0.3">
      <c r="A1864" s="4">
        <v>1862</v>
      </c>
      <c r="B1864" s="5" t="s">
        <v>1862</v>
      </c>
      <c r="C1864" s="5" t="s">
        <v>5971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t="s">
        <v>8282</v>
      </c>
      <c r="O1864" t="s">
        <v>8337</v>
      </c>
      <c r="P1864" t="s">
        <v>8339</v>
      </c>
      <c r="Q1864" s="8">
        <f t="shared" si="116"/>
        <v>8.0833333333333326E-2</v>
      </c>
      <c r="R1864" s="20">
        <f t="shared" si="117"/>
        <v>90.9375</v>
      </c>
      <c r="S1864" s="15">
        <f t="shared" si="118"/>
        <v>42755.492754629624</v>
      </c>
      <c r="T1864" s="15">
        <f t="shared" si="119"/>
        <v>42802.3125</v>
      </c>
    </row>
    <row r="1865" spans="1:20" ht="75" x14ac:dyDescent="0.3">
      <c r="A1865" s="4">
        <v>1863</v>
      </c>
      <c r="B1865" s="5" t="s">
        <v>1863</v>
      </c>
      <c r="C1865" s="5" t="s">
        <v>5972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t="s">
        <v>8282</v>
      </c>
      <c r="O1865" t="s">
        <v>8337</v>
      </c>
      <c r="P1865" t="s">
        <v>8339</v>
      </c>
      <c r="Q1865" s="8">
        <f t="shared" si="116"/>
        <v>4.0000000000000001E-3</v>
      </c>
      <c r="R1865" s="20">
        <f t="shared" si="117"/>
        <v>5</v>
      </c>
      <c r="S1865" s="15">
        <f t="shared" si="118"/>
        <v>41772.797280092593</v>
      </c>
      <c r="T1865" s="15">
        <f t="shared" si="119"/>
        <v>41802.797280092593</v>
      </c>
    </row>
    <row r="1866" spans="1:20" ht="93.75" x14ac:dyDescent="0.3">
      <c r="A1866" s="4">
        <v>1864</v>
      </c>
      <c r="B1866" s="5" t="s">
        <v>1864</v>
      </c>
      <c r="C1866" s="5" t="s">
        <v>5973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t="s">
        <v>8282</v>
      </c>
      <c r="O1866" t="s">
        <v>8337</v>
      </c>
      <c r="P1866" t="s">
        <v>8339</v>
      </c>
      <c r="Q1866" s="8">
        <f t="shared" si="116"/>
        <v>0.42892307692307691</v>
      </c>
      <c r="R1866" s="20">
        <f t="shared" si="117"/>
        <v>58.083333333333336</v>
      </c>
      <c r="S1866" s="15">
        <f t="shared" si="118"/>
        <v>41733.716435185182</v>
      </c>
      <c r="T1866" s="15">
        <f t="shared" si="119"/>
        <v>41763.716435185182</v>
      </c>
    </row>
    <row r="1867" spans="1:20" ht="93.75" x14ac:dyDescent="0.3">
      <c r="A1867" s="4">
        <v>1865</v>
      </c>
      <c r="B1867" s="5" t="s">
        <v>1865</v>
      </c>
      <c r="C1867" s="5" t="s">
        <v>5974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t="s">
        <v>8282</v>
      </c>
      <c r="O1867" t="s">
        <v>8337</v>
      </c>
      <c r="P1867" t="s">
        <v>8339</v>
      </c>
      <c r="Q1867" s="8">
        <f t="shared" si="116"/>
        <v>3.6363636363636364E-5</v>
      </c>
      <c r="R1867" s="20">
        <f t="shared" si="117"/>
        <v>2</v>
      </c>
      <c r="S1867" s="15">
        <f t="shared" si="118"/>
        <v>42645.367442129631</v>
      </c>
      <c r="T1867" s="15">
        <f t="shared" si="119"/>
        <v>42680.409108796302</v>
      </c>
    </row>
    <row r="1868" spans="1:20" ht="75" x14ac:dyDescent="0.3">
      <c r="A1868" s="4">
        <v>1866</v>
      </c>
      <c r="B1868" s="5" t="s">
        <v>1866</v>
      </c>
      <c r="C1868" s="5" t="s">
        <v>5975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t="s">
        <v>8282</v>
      </c>
      <c r="O1868" t="s">
        <v>8337</v>
      </c>
      <c r="P1868" t="s">
        <v>8339</v>
      </c>
      <c r="Q1868" s="8">
        <f t="shared" si="116"/>
        <v>5.0000000000000001E-3</v>
      </c>
      <c r="R1868" s="20">
        <f t="shared" si="117"/>
        <v>62.5</v>
      </c>
      <c r="S1868" s="15">
        <f t="shared" si="118"/>
        <v>42742.246493055558</v>
      </c>
      <c r="T1868" s="15">
        <f t="shared" si="119"/>
        <v>42795.166666666672</v>
      </c>
    </row>
    <row r="1869" spans="1:20" ht="93.75" x14ac:dyDescent="0.3">
      <c r="A1869" s="4">
        <v>1867</v>
      </c>
      <c r="B1869" s="5" t="s">
        <v>1867</v>
      </c>
      <c r="C1869" s="5" t="s">
        <v>5976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t="s">
        <v>8282</v>
      </c>
      <c r="O1869" t="s">
        <v>8337</v>
      </c>
      <c r="P1869" t="s">
        <v>8339</v>
      </c>
      <c r="Q1869" s="8">
        <f t="shared" si="116"/>
        <v>5.0000000000000001E-4</v>
      </c>
      <c r="R1869" s="20">
        <f t="shared" si="117"/>
        <v>10</v>
      </c>
      <c r="S1869" s="15">
        <f t="shared" si="118"/>
        <v>42649.924907407403</v>
      </c>
      <c r="T1869" s="15">
        <f t="shared" si="119"/>
        <v>42679.924907407403</v>
      </c>
    </row>
    <row r="1870" spans="1:20" ht="93.75" x14ac:dyDescent="0.3">
      <c r="A1870" s="4">
        <v>1868</v>
      </c>
      <c r="B1870" s="5" t="s">
        <v>1868</v>
      </c>
      <c r="C1870" s="5" t="s">
        <v>5977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t="s">
        <v>8282</v>
      </c>
      <c r="O1870" t="s">
        <v>8337</v>
      </c>
      <c r="P1870" t="s">
        <v>8339</v>
      </c>
      <c r="Q1870" s="8">
        <f t="shared" si="116"/>
        <v>4.8680000000000001E-2</v>
      </c>
      <c r="R1870" s="20">
        <f t="shared" si="117"/>
        <v>71.588235294117652</v>
      </c>
      <c r="S1870" s="15">
        <f t="shared" si="118"/>
        <v>42328.779224537036</v>
      </c>
      <c r="T1870" s="15">
        <f t="shared" si="119"/>
        <v>42353.332638888889</v>
      </c>
    </row>
    <row r="1871" spans="1:20" ht="75" x14ac:dyDescent="0.3">
      <c r="A1871" s="4">
        <v>1869</v>
      </c>
      <c r="B1871" s="5" t="s">
        <v>1869</v>
      </c>
      <c r="C1871" s="5" t="s">
        <v>5978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t="s">
        <v>8282</v>
      </c>
      <c r="O1871" t="s">
        <v>8337</v>
      </c>
      <c r="P1871" t="s">
        <v>8339</v>
      </c>
      <c r="Q1871" s="8">
        <f t="shared" si="116"/>
        <v>0</v>
      </c>
      <c r="R1871" s="20" t="e">
        <f t="shared" si="117"/>
        <v>#DIV/0!</v>
      </c>
      <c r="S1871" s="15">
        <f t="shared" si="118"/>
        <v>42709.002881944441</v>
      </c>
      <c r="T1871" s="15">
        <f t="shared" si="119"/>
        <v>42739.002881944441</v>
      </c>
    </row>
    <row r="1872" spans="1:20" ht="75" x14ac:dyDescent="0.3">
      <c r="A1872" s="4">
        <v>1870</v>
      </c>
      <c r="B1872" s="5" t="s">
        <v>1870</v>
      </c>
      <c r="C1872" s="5" t="s">
        <v>5979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t="s">
        <v>8282</v>
      </c>
      <c r="O1872" t="s">
        <v>8337</v>
      </c>
      <c r="P1872" t="s">
        <v>8339</v>
      </c>
      <c r="Q1872" s="8">
        <f t="shared" si="116"/>
        <v>0.10314285714285715</v>
      </c>
      <c r="R1872" s="20">
        <f t="shared" si="117"/>
        <v>32.81818181818182</v>
      </c>
      <c r="S1872" s="15">
        <f t="shared" si="118"/>
        <v>42371.355729166666</v>
      </c>
      <c r="T1872" s="15">
        <f t="shared" si="119"/>
        <v>42400.178472222222</v>
      </c>
    </row>
    <row r="1873" spans="1:20" ht="93.75" x14ac:dyDescent="0.3">
      <c r="A1873" s="4">
        <v>1871</v>
      </c>
      <c r="B1873" s="5" t="s">
        <v>1871</v>
      </c>
      <c r="C1873" s="5" t="s">
        <v>5980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t="s">
        <v>8282</v>
      </c>
      <c r="O1873" t="s">
        <v>8337</v>
      </c>
      <c r="P1873" t="s">
        <v>8339</v>
      </c>
      <c r="Q1873" s="8">
        <f t="shared" si="116"/>
        <v>0.7178461538461538</v>
      </c>
      <c r="R1873" s="20">
        <f t="shared" si="117"/>
        <v>49.11578947368421</v>
      </c>
      <c r="S1873" s="15">
        <f t="shared" si="118"/>
        <v>41923.783576388887</v>
      </c>
      <c r="T1873" s="15">
        <f t="shared" si="119"/>
        <v>41963.825243055559</v>
      </c>
    </row>
    <row r="1874" spans="1:20" ht="75" x14ac:dyDescent="0.3">
      <c r="A1874" s="4">
        <v>1872</v>
      </c>
      <c r="B1874" s="5" t="s">
        <v>1872</v>
      </c>
      <c r="C1874" s="5" t="s">
        <v>5981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t="s">
        <v>8282</v>
      </c>
      <c r="O1874" t="s">
        <v>8337</v>
      </c>
      <c r="P1874" t="s">
        <v>8339</v>
      </c>
      <c r="Q1874" s="8">
        <f t="shared" si="116"/>
        <v>1.06E-2</v>
      </c>
      <c r="R1874" s="20">
        <f t="shared" si="117"/>
        <v>16.307692307692307</v>
      </c>
      <c r="S1874" s="15">
        <f t="shared" si="118"/>
        <v>42155.129652777774</v>
      </c>
      <c r="T1874" s="15">
        <f t="shared" si="119"/>
        <v>42185.129652777774</v>
      </c>
    </row>
    <row r="1875" spans="1:20" ht="93.75" x14ac:dyDescent="0.3">
      <c r="A1875" s="4">
        <v>1873</v>
      </c>
      <c r="B1875" s="5" t="s">
        <v>1873</v>
      </c>
      <c r="C1875" s="5" t="s">
        <v>5982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t="s">
        <v>8282</v>
      </c>
      <c r="O1875" t="s">
        <v>8337</v>
      </c>
      <c r="P1875" t="s">
        <v>8339</v>
      </c>
      <c r="Q1875" s="8">
        <f t="shared" si="116"/>
        <v>4.4999999999999997E-3</v>
      </c>
      <c r="R1875" s="20">
        <f t="shared" si="117"/>
        <v>18</v>
      </c>
      <c r="S1875" s="15">
        <f t="shared" si="118"/>
        <v>42164.615856481483</v>
      </c>
      <c r="T1875" s="15">
        <f t="shared" si="119"/>
        <v>42193.697916666672</v>
      </c>
    </row>
    <row r="1876" spans="1:20" ht="93.75" x14ac:dyDescent="0.3">
      <c r="A1876" s="4">
        <v>1874</v>
      </c>
      <c r="B1876" s="5" t="s">
        <v>1874</v>
      </c>
      <c r="C1876" s="5" t="s">
        <v>5983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t="s">
        <v>8282</v>
      </c>
      <c r="O1876" t="s">
        <v>8337</v>
      </c>
      <c r="P1876" t="s">
        <v>8339</v>
      </c>
      <c r="Q1876" s="8">
        <f t="shared" si="116"/>
        <v>1.6249999999999999E-4</v>
      </c>
      <c r="R1876" s="20">
        <f t="shared" si="117"/>
        <v>13</v>
      </c>
      <c r="S1876" s="15">
        <f t="shared" si="118"/>
        <v>42529.969131944439</v>
      </c>
      <c r="T1876" s="15">
        <f t="shared" si="119"/>
        <v>42549.969131944439</v>
      </c>
    </row>
    <row r="1877" spans="1:20" ht="56.25" x14ac:dyDescent="0.3">
      <c r="A1877" s="4">
        <v>1875</v>
      </c>
      <c r="B1877" s="5" t="s">
        <v>1875</v>
      </c>
      <c r="C1877" s="5" t="s">
        <v>5984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t="s">
        <v>8282</v>
      </c>
      <c r="O1877" t="s">
        <v>8337</v>
      </c>
      <c r="P1877" t="s">
        <v>8339</v>
      </c>
      <c r="Q1877" s="8">
        <f t="shared" si="116"/>
        <v>5.1000000000000004E-3</v>
      </c>
      <c r="R1877" s="20">
        <f t="shared" si="117"/>
        <v>17</v>
      </c>
      <c r="S1877" s="15">
        <f t="shared" si="118"/>
        <v>42528.899398148147</v>
      </c>
      <c r="T1877" s="15">
        <f t="shared" si="119"/>
        <v>42588.899398148147</v>
      </c>
    </row>
    <row r="1878" spans="1:20" ht="75" x14ac:dyDescent="0.3">
      <c r="A1878" s="4">
        <v>1876</v>
      </c>
      <c r="B1878" s="5" t="s">
        <v>1876</v>
      </c>
      <c r="C1878" s="5" t="s">
        <v>5985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t="s">
        <v>8282</v>
      </c>
      <c r="O1878" t="s">
        <v>8337</v>
      </c>
      <c r="P1878" t="s">
        <v>8339</v>
      </c>
      <c r="Q1878" s="8">
        <f t="shared" si="116"/>
        <v>0</v>
      </c>
      <c r="R1878" s="20" t="e">
        <f t="shared" si="117"/>
        <v>#DIV/0!</v>
      </c>
      <c r="S1878" s="15">
        <f t="shared" si="118"/>
        <v>41776.284780092588</v>
      </c>
      <c r="T1878" s="15">
        <f t="shared" si="119"/>
        <v>41806.284780092588</v>
      </c>
    </row>
    <row r="1879" spans="1:20" ht="56.25" x14ac:dyDescent="0.3">
      <c r="A1879" s="4">
        <v>1877</v>
      </c>
      <c r="B1879" s="5" t="s">
        <v>1877</v>
      </c>
      <c r="C1879" s="5" t="s">
        <v>5986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t="s">
        <v>8282</v>
      </c>
      <c r="O1879" t="s">
        <v>8337</v>
      </c>
      <c r="P1879" t="s">
        <v>8339</v>
      </c>
      <c r="Q1879" s="8">
        <f t="shared" si="116"/>
        <v>0</v>
      </c>
      <c r="R1879" s="20" t="e">
        <f t="shared" si="117"/>
        <v>#DIV/0!</v>
      </c>
      <c r="S1879" s="15">
        <f t="shared" si="118"/>
        <v>42035.029224537036</v>
      </c>
      <c r="T1879" s="15">
        <f t="shared" si="119"/>
        <v>42064.029224537036</v>
      </c>
    </row>
    <row r="1880" spans="1:20" ht="93.75" x14ac:dyDescent="0.3">
      <c r="A1880" s="4">
        <v>1878</v>
      </c>
      <c r="B1880" s="5" t="s">
        <v>1878</v>
      </c>
      <c r="C1880" s="5" t="s">
        <v>5987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t="s">
        <v>8282</v>
      </c>
      <c r="O1880" t="s">
        <v>8337</v>
      </c>
      <c r="P1880" t="s">
        <v>8339</v>
      </c>
      <c r="Q1880" s="8">
        <f t="shared" si="116"/>
        <v>0</v>
      </c>
      <c r="R1880" s="20" t="e">
        <f t="shared" si="117"/>
        <v>#DIV/0!</v>
      </c>
      <c r="S1880" s="15">
        <f t="shared" si="118"/>
        <v>41773.008738425924</v>
      </c>
      <c r="T1880" s="15">
        <f t="shared" si="119"/>
        <v>41803.008738425924</v>
      </c>
    </row>
    <row r="1881" spans="1:20" ht="93.75" x14ac:dyDescent="0.3">
      <c r="A1881" s="4">
        <v>1879</v>
      </c>
      <c r="B1881" s="5" t="s">
        <v>1879</v>
      </c>
      <c r="C1881" s="5" t="s">
        <v>5988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t="s">
        <v>8282</v>
      </c>
      <c r="O1881" t="s">
        <v>8337</v>
      </c>
      <c r="P1881" t="s">
        <v>8339</v>
      </c>
      <c r="Q1881" s="8">
        <f t="shared" si="116"/>
        <v>1.1999999999999999E-3</v>
      </c>
      <c r="R1881" s="20">
        <f t="shared" si="117"/>
        <v>3</v>
      </c>
      <c r="S1881" s="15">
        <f t="shared" si="118"/>
        <v>42413.649641203709</v>
      </c>
      <c r="T1881" s="15">
        <f t="shared" si="119"/>
        <v>42443.607974537037</v>
      </c>
    </row>
    <row r="1882" spans="1:20" ht="56.25" x14ac:dyDescent="0.3">
      <c r="A1882" s="4">
        <v>1880</v>
      </c>
      <c r="B1882" s="5" t="s">
        <v>1880</v>
      </c>
      <c r="C1882" s="5" t="s">
        <v>5989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t="s">
        <v>8282</v>
      </c>
      <c r="O1882" t="s">
        <v>8337</v>
      </c>
      <c r="P1882" t="s">
        <v>8339</v>
      </c>
      <c r="Q1882" s="8">
        <f t="shared" si="116"/>
        <v>0.20080000000000001</v>
      </c>
      <c r="R1882" s="20">
        <f t="shared" si="117"/>
        <v>41.833333333333336</v>
      </c>
      <c r="S1882" s="15">
        <f t="shared" si="118"/>
        <v>42430.566898148143</v>
      </c>
      <c r="T1882" s="15">
        <f t="shared" si="119"/>
        <v>42459.525231481486</v>
      </c>
    </row>
    <row r="1883" spans="1:20" ht="75" x14ac:dyDescent="0.3">
      <c r="A1883" s="4">
        <v>1881</v>
      </c>
      <c r="B1883" s="5" t="s">
        <v>1881</v>
      </c>
      <c r="C1883" s="5" t="s">
        <v>5990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t="s">
        <v>8278</v>
      </c>
      <c r="O1883" t="s">
        <v>8329</v>
      </c>
      <c r="P1883" t="s">
        <v>8333</v>
      </c>
      <c r="Q1883" s="8">
        <f t="shared" si="116"/>
        <v>1.726845</v>
      </c>
      <c r="R1883" s="20">
        <f t="shared" si="117"/>
        <v>49.338428571428572</v>
      </c>
      <c r="S1883" s="15">
        <f t="shared" si="118"/>
        <v>42043.152650462958</v>
      </c>
      <c r="T1883" s="15">
        <f t="shared" si="119"/>
        <v>42073.110983796301</v>
      </c>
    </row>
    <row r="1884" spans="1:20" ht="75" x14ac:dyDescent="0.3">
      <c r="A1884" s="4">
        <v>1882</v>
      </c>
      <c r="B1884" s="5" t="s">
        <v>1882</v>
      </c>
      <c r="C1884" s="5" t="s">
        <v>5991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t="s">
        <v>8278</v>
      </c>
      <c r="O1884" t="s">
        <v>8329</v>
      </c>
      <c r="P1884" t="s">
        <v>8333</v>
      </c>
      <c r="Q1884" s="8">
        <f t="shared" si="116"/>
        <v>1.008955223880597</v>
      </c>
      <c r="R1884" s="20">
        <f t="shared" si="117"/>
        <v>41.728395061728392</v>
      </c>
      <c r="S1884" s="15">
        <f t="shared" si="118"/>
        <v>41067.949212962965</v>
      </c>
      <c r="T1884" s="15">
        <f t="shared" si="119"/>
        <v>41100.991666666669</v>
      </c>
    </row>
    <row r="1885" spans="1:20" ht="75" x14ac:dyDescent="0.3">
      <c r="A1885" s="4">
        <v>1883</v>
      </c>
      <c r="B1885" s="5" t="s">
        <v>1883</v>
      </c>
      <c r="C1885" s="5" t="s">
        <v>5992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t="s">
        <v>8278</v>
      </c>
      <c r="O1885" t="s">
        <v>8329</v>
      </c>
      <c r="P1885" t="s">
        <v>8333</v>
      </c>
      <c r="Q1885" s="8">
        <f t="shared" si="116"/>
        <v>1.0480480480480481</v>
      </c>
      <c r="R1885" s="20">
        <f t="shared" si="117"/>
        <v>32.71875</v>
      </c>
      <c r="S1885" s="15">
        <f t="shared" si="118"/>
        <v>40977.948009259257</v>
      </c>
      <c r="T1885" s="15">
        <f t="shared" si="119"/>
        <v>41007.906342592592</v>
      </c>
    </row>
    <row r="1886" spans="1:20" ht="75" x14ac:dyDescent="0.3">
      <c r="A1886" s="4">
        <v>1884</v>
      </c>
      <c r="B1886" s="5" t="s">
        <v>1884</v>
      </c>
      <c r="C1886" s="5" t="s">
        <v>5993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t="s">
        <v>8278</v>
      </c>
      <c r="O1886" t="s">
        <v>8329</v>
      </c>
      <c r="P1886" t="s">
        <v>8333</v>
      </c>
      <c r="Q1886" s="8">
        <f t="shared" si="116"/>
        <v>1.351</v>
      </c>
      <c r="R1886" s="20">
        <f t="shared" si="117"/>
        <v>51.96153846153846</v>
      </c>
      <c r="S1886" s="15">
        <f t="shared" si="118"/>
        <v>41205.198321759257</v>
      </c>
      <c r="T1886" s="15">
        <f t="shared" si="119"/>
        <v>41240.5</v>
      </c>
    </row>
    <row r="1887" spans="1:20" ht="75" x14ac:dyDescent="0.3">
      <c r="A1887" s="4">
        <v>1885</v>
      </c>
      <c r="B1887" s="5" t="s">
        <v>1885</v>
      </c>
      <c r="C1887" s="5" t="s">
        <v>5994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t="s">
        <v>8278</v>
      </c>
      <c r="O1887" t="s">
        <v>8329</v>
      </c>
      <c r="P1887" t="s">
        <v>8333</v>
      </c>
      <c r="Q1887" s="8">
        <f t="shared" si="116"/>
        <v>1.1632786885245903</v>
      </c>
      <c r="R1887" s="20">
        <f t="shared" si="117"/>
        <v>50.685714285714283</v>
      </c>
      <c r="S1887" s="15">
        <f t="shared" si="118"/>
        <v>41099.093865740739</v>
      </c>
      <c r="T1887" s="15">
        <f t="shared" si="119"/>
        <v>41131.916666666664</v>
      </c>
    </row>
    <row r="1888" spans="1:20" ht="93.75" x14ac:dyDescent="0.3">
      <c r="A1888" s="4">
        <v>1886</v>
      </c>
      <c r="B1888" s="5" t="s">
        <v>1886</v>
      </c>
      <c r="C1888" s="5" t="s">
        <v>5995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t="s">
        <v>8278</v>
      </c>
      <c r="O1888" t="s">
        <v>8329</v>
      </c>
      <c r="P1888" t="s">
        <v>8333</v>
      </c>
      <c r="Q1888" s="8">
        <f t="shared" si="116"/>
        <v>1.0208333333333333</v>
      </c>
      <c r="R1888" s="20">
        <f t="shared" si="117"/>
        <v>42.241379310344826</v>
      </c>
      <c r="S1888" s="15">
        <f t="shared" si="118"/>
        <v>41925.906689814816</v>
      </c>
      <c r="T1888" s="15">
        <f t="shared" si="119"/>
        <v>41955.94835648148</v>
      </c>
    </row>
    <row r="1889" spans="1:20" ht="93.75" x14ac:dyDescent="0.3">
      <c r="A1889" s="4">
        <v>1887</v>
      </c>
      <c r="B1889" s="5" t="s">
        <v>1887</v>
      </c>
      <c r="C1889" s="5" t="s">
        <v>5996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t="s">
        <v>8278</v>
      </c>
      <c r="O1889" t="s">
        <v>8329</v>
      </c>
      <c r="P1889" t="s">
        <v>8333</v>
      </c>
      <c r="Q1889" s="8">
        <f t="shared" si="116"/>
        <v>1.1116666666666666</v>
      </c>
      <c r="R1889" s="20">
        <f t="shared" si="117"/>
        <v>416.875</v>
      </c>
      <c r="S1889" s="15">
        <f t="shared" si="118"/>
        <v>42323.800138888888</v>
      </c>
      <c r="T1889" s="15">
        <f t="shared" si="119"/>
        <v>42341.895833333328</v>
      </c>
    </row>
    <row r="1890" spans="1:20" ht="93.75" x14ac:dyDescent="0.3">
      <c r="A1890" s="4">
        <v>1888</v>
      </c>
      <c r="B1890" s="5" t="s">
        <v>1888</v>
      </c>
      <c r="C1890" s="5" t="s">
        <v>5997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t="s">
        <v>8278</v>
      </c>
      <c r="O1890" t="s">
        <v>8329</v>
      </c>
      <c r="P1890" t="s">
        <v>8333</v>
      </c>
      <c r="Q1890" s="8">
        <f t="shared" si="116"/>
        <v>1.6608000000000001</v>
      </c>
      <c r="R1890" s="20">
        <f t="shared" si="117"/>
        <v>46.651685393258425</v>
      </c>
      <c r="S1890" s="15">
        <f t="shared" si="118"/>
        <v>40299.239953703705</v>
      </c>
      <c r="T1890" s="15">
        <f t="shared" si="119"/>
        <v>40330.207638888889</v>
      </c>
    </row>
    <row r="1891" spans="1:20" ht="75" x14ac:dyDescent="0.3">
      <c r="A1891" s="4">
        <v>1889</v>
      </c>
      <c r="B1891" s="5" t="s">
        <v>1889</v>
      </c>
      <c r="C1891" s="5" t="s">
        <v>5998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t="s">
        <v>8278</v>
      </c>
      <c r="O1891" t="s">
        <v>8329</v>
      </c>
      <c r="P1891" t="s">
        <v>8333</v>
      </c>
      <c r="Q1891" s="8">
        <f t="shared" si="116"/>
        <v>1.0660000000000001</v>
      </c>
      <c r="R1891" s="20">
        <f t="shared" si="117"/>
        <v>48.454545454545453</v>
      </c>
      <c r="S1891" s="15">
        <f t="shared" si="118"/>
        <v>41299.793356481481</v>
      </c>
      <c r="T1891" s="15">
        <f t="shared" si="119"/>
        <v>41344.751689814817</v>
      </c>
    </row>
    <row r="1892" spans="1:20" ht="75" x14ac:dyDescent="0.3">
      <c r="A1892" s="4">
        <v>1890</v>
      </c>
      <c r="B1892" s="5" t="s">
        <v>1890</v>
      </c>
      <c r="C1892" s="5" t="s">
        <v>5999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t="s">
        <v>8278</v>
      </c>
      <c r="O1892" t="s">
        <v>8329</v>
      </c>
      <c r="P1892" t="s">
        <v>8333</v>
      </c>
      <c r="Q1892" s="8">
        <f t="shared" si="116"/>
        <v>1.4458441666666668</v>
      </c>
      <c r="R1892" s="20">
        <f t="shared" si="117"/>
        <v>70.5289837398374</v>
      </c>
      <c r="S1892" s="15">
        <f t="shared" si="118"/>
        <v>41228.786203703705</v>
      </c>
      <c r="T1892" s="15">
        <f t="shared" si="119"/>
        <v>41258.786203703705</v>
      </c>
    </row>
    <row r="1893" spans="1:20" ht="93.75" x14ac:dyDescent="0.3">
      <c r="A1893" s="4">
        <v>1891</v>
      </c>
      <c r="B1893" s="5" t="s">
        <v>1891</v>
      </c>
      <c r="C1893" s="5" t="s">
        <v>6000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t="s">
        <v>8278</v>
      </c>
      <c r="O1893" t="s">
        <v>8329</v>
      </c>
      <c r="P1893" t="s">
        <v>8333</v>
      </c>
      <c r="Q1893" s="8">
        <f t="shared" si="116"/>
        <v>1.0555000000000001</v>
      </c>
      <c r="R1893" s="20">
        <f t="shared" si="117"/>
        <v>87.958333333333329</v>
      </c>
      <c r="S1893" s="15">
        <f t="shared" si="118"/>
        <v>40335.798078703701</v>
      </c>
      <c r="T1893" s="15">
        <f t="shared" si="119"/>
        <v>40381.25</v>
      </c>
    </row>
    <row r="1894" spans="1:20" ht="75" x14ac:dyDescent="0.3">
      <c r="A1894" s="4">
        <v>1892</v>
      </c>
      <c r="B1894" s="5" t="s">
        <v>1892</v>
      </c>
      <c r="C1894" s="5" t="s">
        <v>6001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t="s">
        <v>8278</v>
      </c>
      <c r="O1894" t="s">
        <v>8329</v>
      </c>
      <c r="P1894" t="s">
        <v>8333</v>
      </c>
      <c r="Q1894" s="8">
        <f t="shared" si="116"/>
        <v>1.3660000000000001</v>
      </c>
      <c r="R1894" s="20">
        <f t="shared" si="117"/>
        <v>26.26923076923077</v>
      </c>
      <c r="S1894" s="15">
        <f t="shared" si="118"/>
        <v>40671.637511574074</v>
      </c>
      <c r="T1894" s="15">
        <f t="shared" si="119"/>
        <v>40701.637511574074</v>
      </c>
    </row>
    <row r="1895" spans="1:20" ht="75" x14ac:dyDescent="0.3">
      <c r="A1895" s="4">
        <v>1893</v>
      </c>
      <c r="B1895" s="5" t="s">
        <v>1893</v>
      </c>
      <c r="C1895" s="5" t="s">
        <v>6002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t="s">
        <v>8278</v>
      </c>
      <c r="O1895" t="s">
        <v>8329</v>
      </c>
      <c r="P1895" t="s">
        <v>8333</v>
      </c>
      <c r="Q1895" s="8">
        <f t="shared" si="116"/>
        <v>1.04</v>
      </c>
      <c r="R1895" s="20">
        <f t="shared" si="117"/>
        <v>57.777777777777779</v>
      </c>
      <c r="S1895" s="15">
        <f t="shared" si="118"/>
        <v>40632.94195601852</v>
      </c>
      <c r="T1895" s="15">
        <f t="shared" si="119"/>
        <v>40649.165972222225</v>
      </c>
    </row>
    <row r="1896" spans="1:20" ht="37.5" x14ac:dyDescent="0.3">
      <c r="A1896" s="4">
        <v>1894</v>
      </c>
      <c r="B1896" s="5" t="s">
        <v>1894</v>
      </c>
      <c r="C1896" s="5" t="s">
        <v>6003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t="s">
        <v>8278</v>
      </c>
      <c r="O1896" t="s">
        <v>8329</v>
      </c>
      <c r="P1896" t="s">
        <v>8333</v>
      </c>
      <c r="Q1896" s="8">
        <f t="shared" si="116"/>
        <v>1.145</v>
      </c>
      <c r="R1896" s="20">
        <f t="shared" si="117"/>
        <v>57.25</v>
      </c>
      <c r="S1896" s="15">
        <f t="shared" si="118"/>
        <v>40920.904895833337</v>
      </c>
      <c r="T1896" s="15">
        <f t="shared" si="119"/>
        <v>40951.904895833337</v>
      </c>
    </row>
    <row r="1897" spans="1:20" ht="93.75" x14ac:dyDescent="0.3">
      <c r="A1897" s="4">
        <v>1895</v>
      </c>
      <c r="B1897" s="5" t="s">
        <v>1895</v>
      </c>
      <c r="C1897" s="5" t="s">
        <v>6004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t="s">
        <v>8278</v>
      </c>
      <c r="O1897" t="s">
        <v>8329</v>
      </c>
      <c r="P1897" t="s">
        <v>8333</v>
      </c>
      <c r="Q1897" s="8">
        <f t="shared" si="116"/>
        <v>1.0171957671957672</v>
      </c>
      <c r="R1897" s="20">
        <f t="shared" si="117"/>
        <v>196.34042553191489</v>
      </c>
      <c r="S1897" s="15">
        <f t="shared" si="118"/>
        <v>42267.746782407412</v>
      </c>
      <c r="T1897" s="15">
        <f t="shared" si="119"/>
        <v>42297.746782407412</v>
      </c>
    </row>
    <row r="1898" spans="1:20" ht="75" x14ac:dyDescent="0.3">
      <c r="A1898" s="4">
        <v>1896</v>
      </c>
      <c r="B1898" s="5" t="s">
        <v>1896</v>
      </c>
      <c r="C1898" s="5" t="s">
        <v>6005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t="s">
        <v>8278</v>
      </c>
      <c r="O1898" t="s">
        <v>8329</v>
      </c>
      <c r="P1898" t="s">
        <v>8333</v>
      </c>
      <c r="Q1898" s="8">
        <f t="shared" si="116"/>
        <v>1.2394678492239468</v>
      </c>
      <c r="R1898" s="20">
        <f t="shared" si="117"/>
        <v>43</v>
      </c>
      <c r="S1898" s="15">
        <f t="shared" si="118"/>
        <v>40981.710243055553</v>
      </c>
      <c r="T1898" s="15">
        <f t="shared" si="119"/>
        <v>41011.710243055553</v>
      </c>
    </row>
    <row r="1899" spans="1:20" ht="75" x14ac:dyDescent="0.3">
      <c r="A1899" s="4">
        <v>1897</v>
      </c>
      <c r="B1899" s="5" t="s">
        <v>1897</v>
      </c>
      <c r="C1899" s="5" t="s">
        <v>6006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t="s">
        <v>8278</v>
      </c>
      <c r="O1899" t="s">
        <v>8329</v>
      </c>
      <c r="P1899" t="s">
        <v>8333</v>
      </c>
      <c r="Q1899" s="8">
        <f t="shared" si="116"/>
        <v>1.0245669291338582</v>
      </c>
      <c r="R1899" s="20">
        <f t="shared" si="117"/>
        <v>35.551912568306008</v>
      </c>
      <c r="S1899" s="15">
        <f t="shared" si="118"/>
        <v>41680.583402777782</v>
      </c>
      <c r="T1899" s="15">
        <f t="shared" si="119"/>
        <v>41702.875</v>
      </c>
    </row>
    <row r="1900" spans="1:20" ht="93.75" x14ac:dyDescent="0.3">
      <c r="A1900" s="4">
        <v>1898</v>
      </c>
      <c r="B1900" s="5" t="s">
        <v>1898</v>
      </c>
      <c r="C1900" s="5" t="s">
        <v>6007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t="s">
        <v>8278</v>
      </c>
      <c r="O1900" t="s">
        <v>8329</v>
      </c>
      <c r="P1900" t="s">
        <v>8333</v>
      </c>
      <c r="Q1900" s="8">
        <f t="shared" si="116"/>
        <v>1.4450000000000001</v>
      </c>
      <c r="R1900" s="20">
        <f t="shared" si="117"/>
        <v>68.80952380952381</v>
      </c>
      <c r="S1900" s="15">
        <f t="shared" si="118"/>
        <v>42366.192974537036</v>
      </c>
      <c r="T1900" s="15">
        <f t="shared" si="119"/>
        <v>42401.75</v>
      </c>
    </row>
    <row r="1901" spans="1:20" ht="93.75" x14ac:dyDescent="0.3">
      <c r="A1901" s="4">
        <v>1899</v>
      </c>
      <c r="B1901" s="5" t="s">
        <v>1899</v>
      </c>
      <c r="C1901" s="5" t="s">
        <v>6008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t="s">
        <v>8278</v>
      </c>
      <c r="O1901" t="s">
        <v>8329</v>
      </c>
      <c r="P1901" t="s">
        <v>8333</v>
      </c>
      <c r="Q1901" s="8">
        <f t="shared" si="116"/>
        <v>1.3333333333333333</v>
      </c>
      <c r="R1901" s="20">
        <f t="shared" si="117"/>
        <v>28.571428571428573</v>
      </c>
      <c r="S1901" s="15">
        <f t="shared" si="118"/>
        <v>42058.941736111112</v>
      </c>
      <c r="T1901" s="15">
        <f t="shared" si="119"/>
        <v>42088.90006944444</v>
      </c>
    </row>
    <row r="1902" spans="1:20" ht="93.75" x14ac:dyDescent="0.3">
      <c r="A1902" s="4">
        <v>1900</v>
      </c>
      <c r="B1902" s="5" t="s">
        <v>1900</v>
      </c>
      <c r="C1902" s="5" t="s">
        <v>6009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t="s">
        <v>8278</v>
      </c>
      <c r="O1902" t="s">
        <v>8329</v>
      </c>
      <c r="P1902" t="s">
        <v>8333</v>
      </c>
      <c r="Q1902" s="8">
        <f t="shared" si="116"/>
        <v>1.0936440000000001</v>
      </c>
      <c r="R1902" s="20">
        <f t="shared" si="117"/>
        <v>50.631666666666668</v>
      </c>
      <c r="S1902" s="15">
        <f t="shared" si="118"/>
        <v>41160.871886574074</v>
      </c>
      <c r="T1902" s="15">
        <f t="shared" si="119"/>
        <v>41188.415972222225</v>
      </c>
    </row>
    <row r="1903" spans="1:20" ht="75" x14ac:dyDescent="0.3">
      <c r="A1903" s="4">
        <v>1901</v>
      </c>
      <c r="B1903" s="5" t="s">
        <v>1901</v>
      </c>
      <c r="C1903" s="5" t="s">
        <v>6010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t="s">
        <v>8293</v>
      </c>
      <c r="O1903" t="s">
        <v>8323</v>
      </c>
      <c r="P1903" t="s">
        <v>8352</v>
      </c>
      <c r="Q1903" s="8">
        <f t="shared" si="116"/>
        <v>2.696969696969697E-2</v>
      </c>
      <c r="R1903" s="20">
        <f t="shared" si="117"/>
        <v>106.8</v>
      </c>
      <c r="S1903" s="15">
        <f t="shared" si="118"/>
        <v>42116.54315972222</v>
      </c>
      <c r="T1903" s="15">
        <f t="shared" si="119"/>
        <v>42146.541666666672</v>
      </c>
    </row>
    <row r="1904" spans="1:20" ht="75" x14ac:dyDescent="0.3">
      <c r="A1904" s="4">
        <v>1902</v>
      </c>
      <c r="B1904" s="5" t="s">
        <v>1902</v>
      </c>
      <c r="C1904" s="5" t="s">
        <v>6011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t="s">
        <v>8293</v>
      </c>
      <c r="O1904" t="s">
        <v>8323</v>
      </c>
      <c r="P1904" t="s">
        <v>8352</v>
      </c>
      <c r="Q1904" s="8">
        <f t="shared" si="116"/>
        <v>1.2E-2</v>
      </c>
      <c r="R1904" s="20">
        <f t="shared" si="117"/>
        <v>4</v>
      </c>
      <c r="S1904" s="15">
        <f t="shared" si="118"/>
        <v>42037.789895833332</v>
      </c>
      <c r="T1904" s="15">
        <f t="shared" si="119"/>
        <v>42067.789895833332</v>
      </c>
    </row>
    <row r="1905" spans="1:20" ht="93.75" x14ac:dyDescent="0.3">
      <c r="A1905" s="4">
        <v>1903</v>
      </c>
      <c r="B1905" s="5" t="s">
        <v>1903</v>
      </c>
      <c r="C1905" s="5" t="s">
        <v>6012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t="s">
        <v>8293</v>
      </c>
      <c r="O1905" t="s">
        <v>8323</v>
      </c>
      <c r="P1905" t="s">
        <v>8352</v>
      </c>
      <c r="Q1905" s="8">
        <f t="shared" si="116"/>
        <v>0.46600000000000003</v>
      </c>
      <c r="R1905" s="20">
        <f t="shared" si="117"/>
        <v>34.097560975609753</v>
      </c>
      <c r="S1905" s="15">
        <f t="shared" si="118"/>
        <v>42702.770729166667</v>
      </c>
      <c r="T1905" s="15">
        <f t="shared" si="119"/>
        <v>42762.770729166667</v>
      </c>
    </row>
    <row r="1906" spans="1:20" ht="75" x14ac:dyDescent="0.3">
      <c r="A1906" s="4">
        <v>1904</v>
      </c>
      <c r="B1906" s="5" t="s">
        <v>1904</v>
      </c>
      <c r="C1906" s="5" t="s">
        <v>6013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t="s">
        <v>8293</v>
      </c>
      <c r="O1906" t="s">
        <v>8323</v>
      </c>
      <c r="P1906" t="s">
        <v>8352</v>
      </c>
      <c r="Q1906" s="8">
        <f t="shared" si="116"/>
        <v>1E-3</v>
      </c>
      <c r="R1906" s="20">
        <f t="shared" si="117"/>
        <v>25</v>
      </c>
      <c r="S1906" s="15">
        <f t="shared" si="118"/>
        <v>42326.685428240744</v>
      </c>
      <c r="T1906" s="15">
        <f t="shared" si="119"/>
        <v>42371.685428240744</v>
      </c>
    </row>
    <row r="1907" spans="1:20" ht="93.75" x14ac:dyDescent="0.3">
      <c r="A1907" s="4">
        <v>1905</v>
      </c>
      <c r="B1907" s="5" t="s">
        <v>1905</v>
      </c>
      <c r="C1907" s="5" t="s">
        <v>6014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t="s">
        <v>8293</v>
      </c>
      <c r="O1907" t="s">
        <v>8323</v>
      </c>
      <c r="P1907" t="s">
        <v>8352</v>
      </c>
      <c r="Q1907" s="8">
        <f t="shared" si="116"/>
        <v>1.6800000000000001E-3</v>
      </c>
      <c r="R1907" s="20">
        <f t="shared" si="117"/>
        <v>10.5</v>
      </c>
      <c r="S1907" s="15">
        <f t="shared" si="118"/>
        <v>41859.925856481481</v>
      </c>
      <c r="T1907" s="15">
        <f t="shared" si="119"/>
        <v>41889.925856481481</v>
      </c>
    </row>
    <row r="1908" spans="1:20" ht="75" x14ac:dyDescent="0.3">
      <c r="A1908" s="4">
        <v>1906</v>
      </c>
      <c r="B1908" s="5" t="s">
        <v>1906</v>
      </c>
      <c r="C1908" s="5" t="s">
        <v>6015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t="s">
        <v>8293</v>
      </c>
      <c r="O1908" t="s">
        <v>8323</v>
      </c>
      <c r="P1908" t="s">
        <v>8352</v>
      </c>
      <c r="Q1908" s="8">
        <f t="shared" si="116"/>
        <v>0.42759999999999998</v>
      </c>
      <c r="R1908" s="20">
        <f t="shared" si="117"/>
        <v>215.95959595959596</v>
      </c>
      <c r="S1908" s="15">
        <f t="shared" si="118"/>
        <v>42514.671099537038</v>
      </c>
      <c r="T1908" s="15">
        <f t="shared" si="119"/>
        <v>42544.671099537038</v>
      </c>
    </row>
    <row r="1909" spans="1:20" ht="75" x14ac:dyDescent="0.3">
      <c r="A1909" s="4">
        <v>1907</v>
      </c>
      <c r="B1909" s="5" t="s">
        <v>1907</v>
      </c>
      <c r="C1909" s="5" t="s">
        <v>6016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t="s">
        <v>8293</v>
      </c>
      <c r="O1909" t="s">
        <v>8323</v>
      </c>
      <c r="P1909" t="s">
        <v>8352</v>
      </c>
      <c r="Q1909" s="8">
        <f t="shared" si="116"/>
        <v>2.8333333333333335E-3</v>
      </c>
      <c r="R1909" s="20">
        <f t="shared" si="117"/>
        <v>21.25</v>
      </c>
      <c r="S1909" s="15">
        <f t="shared" si="118"/>
        <v>41767.587094907409</v>
      </c>
      <c r="T1909" s="15">
        <f t="shared" si="119"/>
        <v>41782.587094907409</v>
      </c>
    </row>
    <row r="1910" spans="1:20" ht="93.75" x14ac:dyDescent="0.3">
      <c r="A1910" s="4">
        <v>1908</v>
      </c>
      <c r="B1910" s="5" t="s">
        <v>1908</v>
      </c>
      <c r="C1910" s="5" t="s">
        <v>6017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t="s">
        <v>8293</v>
      </c>
      <c r="O1910" t="s">
        <v>8323</v>
      </c>
      <c r="P1910" t="s">
        <v>8352</v>
      </c>
      <c r="Q1910" s="8">
        <f t="shared" si="116"/>
        <v>1.7319999999999999E-2</v>
      </c>
      <c r="R1910" s="20">
        <f t="shared" si="117"/>
        <v>108.25</v>
      </c>
      <c r="S1910" s="15">
        <f t="shared" si="118"/>
        <v>42703.917824074073</v>
      </c>
      <c r="T1910" s="15">
        <f t="shared" si="119"/>
        <v>42733.917824074073</v>
      </c>
    </row>
    <row r="1911" spans="1:20" ht="93.75" x14ac:dyDescent="0.3">
      <c r="A1911" s="4">
        <v>1909</v>
      </c>
      <c r="B1911" s="5" t="s">
        <v>1909</v>
      </c>
      <c r="C1911" s="5" t="s">
        <v>6018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t="s">
        <v>8293</v>
      </c>
      <c r="O1911" t="s">
        <v>8323</v>
      </c>
      <c r="P1911" t="s">
        <v>8352</v>
      </c>
      <c r="Q1911" s="8">
        <f t="shared" si="116"/>
        <v>0.14111428571428572</v>
      </c>
      <c r="R1911" s="20">
        <f t="shared" si="117"/>
        <v>129.97368421052633</v>
      </c>
      <c r="S1911" s="15">
        <f t="shared" si="118"/>
        <v>41905.429155092592</v>
      </c>
      <c r="T1911" s="15">
        <f t="shared" si="119"/>
        <v>41935.429155092592</v>
      </c>
    </row>
    <row r="1912" spans="1:20" ht="75" x14ac:dyDescent="0.3">
      <c r="A1912" s="4">
        <v>1910</v>
      </c>
      <c r="B1912" s="5" t="s">
        <v>1910</v>
      </c>
      <c r="C1912" s="5" t="s">
        <v>6019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t="s">
        <v>8293</v>
      </c>
      <c r="O1912" t="s">
        <v>8323</v>
      </c>
      <c r="P1912" t="s">
        <v>8352</v>
      </c>
      <c r="Q1912" s="8">
        <f t="shared" si="116"/>
        <v>0.39395294117647056</v>
      </c>
      <c r="R1912" s="20">
        <f t="shared" si="117"/>
        <v>117.49473684210527</v>
      </c>
      <c r="S1912" s="15">
        <f t="shared" si="118"/>
        <v>42264.963159722218</v>
      </c>
      <c r="T1912" s="15">
        <f t="shared" si="119"/>
        <v>42308.947916666672</v>
      </c>
    </row>
    <row r="1913" spans="1:20" ht="75" x14ac:dyDescent="0.3">
      <c r="A1913" s="4">
        <v>1911</v>
      </c>
      <c r="B1913" s="5" t="s">
        <v>1911</v>
      </c>
      <c r="C1913" s="5" t="s">
        <v>6020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t="s">
        <v>8293</v>
      </c>
      <c r="O1913" t="s">
        <v>8323</v>
      </c>
      <c r="P1913" t="s">
        <v>8352</v>
      </c>
      <c r="Q1913" s="8">
        <f t="shared" si="116"/>
        <v>2.3529411764705883E-4</v>
      </c>
      <c r="R1913" s="20">
        <f t="shared" si="117"/>
        <v>10</v>
      </c>
      <c r="S1913" s="15">
        <f t="shared" si="118"/>
        <v>41830.033958333333</v>
      </c>
      <c r="T1913" s="15">
        <f t="shared" si="119"/>
        <v>41860.033958333333</v>
      </c>
    </row>
    <row r="1914" spans="1:20" ht="75" x14ac:dyDescent="0.3">
      <c r="A1914" s="4">
        <v>1912</v>
      </c>
      <c r="B1914" s="5" t="s">
        <v>1912</v>
      </c>
      <c r="C1914" s="5" t="s">
        <v>6021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t="s">
        <v>8293</v>
      </c>
      <c r="O1914" t="s">
        <v>8323</v>
      </c>
      <c r="P1914" t="s">
        <v>8352</v>
      </c>
      <c r="Q1914" s="8">
        <f t="shared" si="116"/>
        <v>0.59299999999999997</v>
      </c>
      <c r="R1914" s="20">
        <f t="shared" si="117"/>
        <v>70.595238095238102</v>
      </c>
      <c r="S1914" s="15">
        <f t="shared" si="118"/>
        <v>42129.226388888885</v>
      </c>
      <c r="T1914" s="15">
        <f t="shared" si="119"/>
        <v>42159.226388888885</v>
      </c>
    </row>
    <row r="1915" spans="1:20" ht="56.25" x14ac:dyDescent="0.3">
      <c r="A1915" s="4">
        <v>1913</v>
      </c>
      <c r="B1915" s="5" t="s">
        <v>1913</v>
      </c>
      <c r="C1915" s="5" t="s">
        <v>6022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t="s">
        <v>8293</v>
      </c>
      <c r="O1915" t="s">
        <v>8323</v>
      </c>
      <c r="P1915" t="s">
        <v>8352</v>
      </c>
      <c r="Q1915" s="8">
        <f t="shared" si="116"/>
        <v>1.3270833333333334E-2</v>
      </c>
      <c r="R1915" s="20">
        <f t="shared" si="117"/>
        <v>24.5</v>
      </c>
      <c r="S1915" s="15">
        <f t="shared" si="118"/>
        <v>41890.511319444442</v>
      </c>
      <c r="T1915" s="15">
        <f t="shared" si="119"/>
        <v>41920.511319444442</v>
      </c>
    </row>
    <row r="1916" spans="1:20" ht="93.75" x14ac:dyDescent="0.3">
      <c r="A1916" s="4">
        <v>1914</v>
      </c>
      <c r="B1916" s="5" t="s">
        <v>1914</v>
      </c>
      <c r="C1916" s="5" t="s">
        <v>6023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t="s">
        <v>8293</v>
      </c>
      <c r="O1916" t="s">
        <v>8323</v>
      </c>
      <c r="P1916" t="s">
        <v>8352</v>
      </c>
      <c r="Q1916" s="8">
        <f t="shared" si="116"/>
        <v>9.0090090090090086E-2</v>
      </c>
      <c r="R1916" s="20">
        <f t="shared" si="117"/>
        <v>30</v>
      </c>
      <c r="S1916" s="15">
        <f t="shared" si="118"/>
        <v>41929.174456018518</v>
      </c>
      <c r="T1916" s="15">
        <f t="shared" si="119"/>
        <v>41944.165972222225</v>
      </c>
    </row>
    <row r="1917" spans="1:20" ht="75" x14ac:dyDescent="0.3">
      <c r="A1917" s="4">
        <v>1915</v>
      </c>
      <c r="B1917" s="5" t="s">
        <v>1915</v>
      </c>
      <c r="C1917" s="5" t="s">
        <v>6024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t="s">
        <v>8293</v>
      </c>
      <c r="O1917" t="s">
        <v>8323</v>
      </c>
      <c r="P1917" t="s">
        <v>8352</v>
      </c>
      <c r="Q1917" s="8">
        <f t="shared" si="116"/>
        <v>1.6E-2</v>
      </c>
      <c r="R1917" s="20">
        <f t="shared" si="117"/>
        <v>2</v>
      </c>
      <c r="S1917" s="15">
        <f t="shared" si="118"/>
        <v>41864.04886574074</v>
      </c>
      <c r="T1917" s="15">
        <f t="shared" si="119"/>
        <v>41884.04886574074</v>
      </c>
    </row>
    <row r="1918" spans="1:20" ht="56.25" x14ac:dyDescent="0.3">
      <c r="A1918" s="4">
        <v>1916</v>
      </c>
      <c r="B1918" s="5" t="s">
        <v>1916</v>
      </c>
      <c r="C1918" s="5" t="s">
        <v>6025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t="s">
        <v>8293</v>
      </c>
      <c r="O1918" t="s">
        <v>8323</v>
      </c>
      <c r="P1918" t="s">
        <v>8352</v>
      </c>
      <c r="Q1918" s="8">
        <f t="shared" si="116"/>
        <v>5.1000000000000004E-3</v>
      </c>
      <c r="R1918" s="20">
        <f t="shared" si="117"/>
        <v>17</v>
      </c>
      <c r="S1918" s="15">
        <f t="shared" si="118"/>
        <v>42656.717303240745</v>
      </c>
      <c r="T1918" s="15">
        <f t="shared" si="119"/>
        <v>42681.758969907409</v>
      </c>
    </row>
    <row r="1919" spans="1:20" ht="56.25" x14ac:dyDescent="0.3">
      <c r="A1919" s="4">
        <v>1917</v>
      </c>
      <c r="B1919" s="5" t="s">
        <v>1917</v>
      </c>
      <c r="C1919" s="5" t="s">
        <v>6026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t="s">
        <v>8293</v>
      </c>
      <c r="O1919" t="s">
        <v>8323</v>
      </c>
      <c r="P1919" t="s">
        <v>8352</v>
      </c>
      <c r="Q1919" s="8">
        <f t="shared" si="116"/>
        <v>0.52570512820512816</v>
      </c>
      <c r="R1919" s="20">
        <f t="shared" si="117"/>
        <v>2928.9285714285716</v>
      </c>
      <c r="S1919" s="15">
        <f t="shared" si="118"/>
        <v>42746.270057870366</v>
      </c>
      <c r="T1919" s="15">
        <f t="shared" si="119"/>
        <v>42776.270057870366</v>
      </c>
    </row>
    <row r="1920" spans="1:20" ht="75" x14ac:dyDescent="0.3">
      <c r="A1920" s="4">
        <v>1918</v>
      </c>
      <c r="B1920" s="5" t="s">
        <v>1918</v>
      </c>
      <c r="C1920" s="5" t="s">
        <v>6027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t="s">
        <v>8293</v>
      </c>
      <c r="O1920" t="s">
        <v>8323</v>
      </c>
      <c r="P1920" t="s">
        <v>8352</v>
      </c>
      <c r="Q1920" s="8">
        <f t="shared" si="116"/>
        <v>1.04E-2</v>
      </c>
      <c r="R1920" s="20">
        <f t="shared" si="117"/>
        <v>28.888888888888889</v>
      </c>
      <c r="S1920" s="15">
        <f t="shared" si="118"/>
        <v>41828.789942129632</v>
      </c>
      <c r="T1920" s="15">
        <f t="shared" si="119"/>
        <v>41863.789942129632</v>
      </c>
    </row>
    <row r="1921" spans="1:20" ht="93.75" x14ac:dyDescent="0.3">
      <c r="A1921" s="4">
        <v>1919</v>
      </c>
      <c r="B1921" s="5" t="s">
        <v>1919</v>
      </c>
      <c r="C1921" s="5" t="s">
        <v>6028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t="s">
        <v>8293</v>
      </c>
      <c r="O1921" t="s">
        <v>8323</v>
      </c>
      <c r="P1921" t="s">
        <v>8352</v>
      </c>
      <c r="Q1921" s="8">
        <f t="shared" si="116"/>
        <v>0.47399999999999998</v>
      </c>
      <c r="R1921" s="20">
        <f t="shared" si="117"/>
        <v>29.625</v>
      </c>
      <c r="S1921" s="15">
        <f t="shared" si="118"/>
        <v>42113.875567129624</v>
      </c>
      <c r="T1921" s="15">
        <f t="shared" si="119"/>
        <v>42143.875567129624</v>
      </c>
    </row>
    <row r="1922" spans="1:20" ht="75" x14ac:dyDescent="0.3">
      <c r="A1922" s="4">
        <v>1920</v>
      </c>
      <c r="B1922" s="5" t="s">
        <v>1920</v>
      </c>
      <c r="C1922" s="5" t="s">
        <v>6029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t="s">
        <v>8293</v>
      </c>
      <c r="O1922" t="s">
        <v>8323</v>
      </c>
      <c r="P1922" t="s">
        <v>8352</v>
      </c>
      <c r="Q1922" s="8">
        <f t="shared" ref="Q1922:Q1985" si="120">E1922/D1922</f>
        <v>0.43030000000000002</v>
      </c>
      <c r="R1922" s="20">
        <f t="shared" ref="R1922:R1985" si="121">E1922/L1922</f>
        <v>40.980952380952381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37.5" x14ac:dyDescent="0.3">
      <c r="A1923" s="4">
        <v>1921</v>
      </c>
      <c r="B1923" s="5" t="s">
        <v>1921</v>
      </c>
      <c r="C1923" s="5" t="s">
        <v>6030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t="s">
        <v>8278</v>
      </c>
      <c r="O1923" t="s">
        <v>8329</v>
      </c>
      <c r="P1923" t="s">
        <v>8333</v>
      </c>
      <c r="Q1923" s="8">
        <f t="shared" si="120"/>
        <v>1.3680000000000001</v>
      </c>
      <c r="R1923" s="20">
        <f t="shared" si="121"/>
        <v>54</v>
      </c>
      <c r="S1923" s="15">
        <f t="shared" si="122"/>
        <v>41074.221562500003</v>
      </c>
      <c r="T1923" s="15">
        <f t="shared" si="123"/>
        <v>41104.221562500003</v>
      </c>
    </row>
    <row r="1924" spans="1:20" ht="75" x14ac:dyDescent="0.3">
      <c r="A1924" s="4">
        <v>1922</v>
      </c>
      <c r="B1924" s="5" t="s">
        <v>1922</v>
      </c>
      <c r="C1924" s="5" t="s">
        <v>6031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t="s">
        <v>8278</v>
      </c>
      <c r="O1924" t="s">
        <v>8329</v>
      </c>
      <c r="P1924" t="s">
        <v>8333</v>
      </c>
      <c r="Q1924" s="8">
        <f t="shared" si="120"/>
        <v>1.1555</v>
      </c>
      <c r="R1924" s="20">
        <f t="shared" si="121"/>
        <v>36.109375</v>
      </c>
      <c r="S1924" s="15">
        <f t="shared" si="122"/>
        <v>41590.255868055552</v>
      </c>
      <c r="T1924" s="15">
        <f t="shared" si="123"/>
        <v>41620.255868055552</v>
      </c>
    </row>
    <row r="1925" spans="1:20" ht="75" x14ac:dyDescent="0.3">
      <c r="A1925" s="4">
        <v>1923</v>
      </c>
      <c r="B1925" s="5" t="s">
        <v>1923</v>
      </c>
      <c r="C1925" s="5" t="s">
        <v>6032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t="s">
        <v>8278</v>
      </c>
      <c r="O1925" t="s">
        <v>8329</v>
      </c>
      <c r="P1925" t="s">
        <v>8333</v>
      </c>
      <c r="Q1925" s="8">
        <f t="shared" si="120"/>
        <v>2.4079999999999999</v>
      </c>
      <c r="R1925" s="20">
        <f t="shared" si="121"/>
        <v>23.153846153846153</v>
      </c>
      <c r="S1925" s="15">
        <f t="shared" si="122"/>
        <v>40772.848749999997</v>
      </c>
      <c r="T1925" s="15">
        <f t="shared" si="123"/>
        <v>40813.207638888889</v>
      </c>
    </row>
    <row r="1926" spans="1:20" ht="93.75" x14ac:dyDescent="0.3">
      <c r="A1926" s="4">
        <v>1924</v>
      </c>
      <c r="B1926" s="5" t="s">
        <v>1924</v>
      </c>
      <c r="C1926" s="5" t="s">
        <v>6033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t="s">
        <v>8278</v>
      </c>
      <c r="O1926" t="s">
        <v>8329</v>
      </c>
      <c r="P1926" t="s">
        <v>8333</v>
      </c>
      <c r="Q1926" s="8">
        <f t="shared" si="120"/>
        <v>1.1439999999999999</v>
      </c>
      <c r="R1926" s="20">
        <f t="shared" si="121"/>
        <v>104</v>
      </c>
      <c r="S1926" s="15">
        <f t="shared" si="122"/>
        <v>41626.761053240742</v>
      </c>
      <c r="T1926" s="15">
        <f t="shared" si="123"/>
        <v>41654.814583333333</v>
      </c>
    </row>
    <row r="1927" spans="1:20" ht="75" x14ac:dyDescent="0.3">
      <c r="A1927" s="4">
        <v>1925</v>
      </c>
      <c r="B1927" s="5" t="s">
        <v>1925</v>
      </c>
      <c r="C1927" s="5" t="s">
        <v>6034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t="s">
        <v>8278</v>
      </c>
      <c r="O1927" t="s">
        <v>8329</v>
      </c>
      <c r="P1927" t="s">
        <v>8333</v>
      </c>
      <c r="Q1927" s="8">
        <f t="shared" si="120"/>
        <v>1.1033333333333333</v>
      </c>
      <c r="R1927" s="20">
        <f t="shared" si="121"/>
        <v>31.826923076923077</v>
      </c>
      <c r="S1927" s="15">
        <f t="shared" si="122"/>
        <v>41535.90148148148</v>
      </c>
      <c r="T1927" s="15">
        <f t="shared" si="123"/>
        <v>41558</v>
      </c>
    </row>
    <row r="1928" spans="1:20" ht="93.75" x14ac:dyDescent="0.3">
      <c r="A1928" s="4">
        <v>1926</v>
      </c>
      <c r="B1928" s="5" t="s">
        <v>1926</v>
      </c>
      <c r="C1928" s="5" t="s">
        <v>6035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t="s">
        <v>8278</v>
      </c>
      <c r="O1928" t="s">
        <v>8329</v>
      </c>
      <c r="P1928" t="s">
        <v>8333</v>
      </c>
      <c r="Q1928" s="8">
        <f t="shared" si="120"/>
        <v>1.9537933333333333</v>
      </c>
      <c r="R1928" s="20">
        <f t="shared" si="121"/>
        <v>27.3896261682243</v>
      </c>
      <c r="S1928" s="15">
        <f t="shared" si="122"/>
        <v>40456.954351851848</v>
      </c>
      <c r="T1928" s="15">
        <f t="shared" si="123"/>
        <v>40484.018055555556</v>
      </c>
    </row>
    <row r="1929" spans="1:20" ht="37.5" x14ac:dyDescent="0.3">
      <c r="A1929" s="4">
        <v>1927</v>
      </c>
      <c r="B1929" s="5" t="s">
        <v>1927</v>
      </c>
      <c r="C1929" s="5" t="s">
        <v>6036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t="s">
        <v>8278</v>
      </c>
      <c r="O1929" t="s">
        <v>8329</v>
      </c>
      <c r="P1929" t="s">
        <v>8333</v>
      </c>
      <c r="Q1929" s="8">
        <f t="shared" si="120"/>
        <v>1.0333333333333334</v>
      </c>
      <c r="R1929" s="20">
        <f t="shared" si="121"/>
        <v>56.363636363636367</v>
      </c>
      <c r="S1929" s="15">
        <f t="shared" si="122"/>
        <v>40960.861562500002</v>
      </c>
      <c r="T1929" s="15">
        <f t="shared" si="123"/>
        <v>40976.207638888889</v>
      </c>
    </row>
    <row r="1930" spans="1:20" ht="56.25" x14ac:dyDescent="0.3">
      <c r="A1930" s="4">
        <v>1928</v>
      </c>
      <c r="B1930" s="5" t="s">
        <v>1928</v>
      </c>
      <c r="C1930" s="5" t="s">
        <v>6037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t="s">
        <v>8278</v>
      </c>
      <c r="O1930" t="s">
        <v>8329</v>
      </c>
      <c r="P1930" t="s">
        <v>8333</v>
      </c>
      <c r="Q1930" s="8">
        <f t="shared" si="120"/>
        <v>1.031372549019608</v>
      </c>
      <c r="R1930" s="20">
        <f t="shared" si="121"/>
        <v>77.352941176470594</v>
      </c>
      <c r="S1930" s="15">
        <f t="shared" si="122"/>
        <v>41371.648078703707</v>
      </c>
      <c r="T1930" s="15">
        <f t="shared" si="123"/>
        <v>41401.648078703707</v>
      </c>
    </row>
    <row r="1931" spans="1:20" ht="75" x14ac:dyDescent="0.3">
      <c r="A1931" s="4">
        <v>1929</v>
      </c>
      <c r="B1931" s="5" t="s">
        <v>1929</v>
      </c>
      <c r="C1931" s="5" t="s">
        <v>6038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t="s">
        <v>8278</v>
      </c>
      <c r="O1931" t="s">
        <v>8329</v>
      </c>
      <c r="P1931" t="s">
        <v>8333</v>
      </c>
      <c r="Q1931" s="8">
        <f t="shared" si="120"/>
        <v>1.003125</v>
      </c>
      <c r="R1931" s="20">
        <f t="shared" si="121"/>
        <v>42.8</v>
      </c>
      <c r="S1931" s="15">
        <f t="shared" si="122"/>
        <v>40687.021597222221</v>
      </c>
      <c r="T1931" s="15">
        <f t="shared" si="123"/>
        <v>40729.021597222221</v>
      </c>
    </row>
    <row r="1932" spans="1:20" ht="56.25" x14ac:dyDescent="0.3">
      <c r="A1932" s="4">
        <v>1930</v>
      </c>
      <c r="B1932" s="5" t="s">
        <v>1930</v>
      </c>
      <c r="C1932" s="5" t="s">
        <v>6039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t="s">
        <v>8278</v>
      </c>
      <c r="O1932" t="s">
        <v>8329</v>
      </c>
      <c r="P1932" t="s">
        <v>8333</v>
      </c>
      <c r="Q1932" s="8">
        <f t="shared" si="120"/>
        <v>1.27</v>
      </c>
      <c r="R1932" s="20">
        <f t="shared" si="121"/>
        <v>48.846153846153847</v>
      </c>
      <c r="S1932" s="15">
        <f t="shared" si="122"/>
        <v>41402.558819444443</v>
      </c>
      <c r="T1932" s="15">
        <f t="shared" si="123"/>
        <v>41462.558819444443</v>
      </c>
    </row>
    <row r="1933" spans="1:20" ht="56.25" x14ac:dyDescent="0.3">
      <c r="A1933" s="4">
        <v>1931</v>
      </c>
      <c r="B1933" s="5" t="s">
        <v>1931</v>
      </c>
      <c r="C1933" s="5" t="s">
        <v>6040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t="s">
        <v>8278</v>
      </c>
      <c r="O1933" t="s">
        <v>8329</v>
      </c>
      <c r="P1933" t="s">
        <v>8333</v>
      </c>
      <c r="Q1933" s="8">
        <f t="shared" si="120"/>
        <v>1.20601</v>
      </c>
      <c r="R1933" s="20">
        <f t="shared" si="121"/>
        <v>48.240400000000001</v>
      </c>
      <c r="S1933" s="15">
        <f t="shared" si="122"/>
        <v>41037.892465277779</v>
      </c>
      <c r="T1933" s="15">
        <f t="shared" si="123"/>
        <v>41051.145833333336</v>
      </c>
    </row>
    <row r="1934" spans="1:20" ht="75" x14ac:dyDescent="0.3">
      <c r="A1934" s="4">
        <v>1932</v>
      </c>
      <c r="B1934" s="5" t="s">
        <v>1932</v>
      </c>
      <c r="C1934" s="5" t="s">
        <v>6041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t="s">
        <v>8278</v>
      </c>
      <c r="O1934" t="s">
        <v>8329</v>
      </c>
      <c r="P1934" t="s">
        <v>8333</v>
      </c>
      <c r="Q1934" s="8">
        <f t="shared" si="120"/>
        <v>1.0699047619047619</v>
      </c>
      <c r="R1934" s="20">
        <f t="shared" si="121"/>
        <v>70.212500000000006</v>
      </c>
      <c r="S1934" s="15">
        <f t="shared" si="122"/>
        <v>40911.809872685182</v>
      </c>
      <c r="T1934" s="15">
        <f t="shared" si="123"/>
        <v>40932.809872685182</v>
      </c>
    </row>
    <row r="1935" spans="1:20" ht="75" x14ac:dyDescent="0.3">
      <c r="A1935" s="4">
        <v>1933</v>
      </c>
      <c r="B1935" s="5" t="s">
        <v>1933</v>
      </c>
      <c r="C1935" s="5" t="s">
        <v>6042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t="s">
        <v>8278</v>
      </c>
      <c r="O1935" t="s">
        <v>8329</v>
      </c>
      <c r="P1935" t="s">
        <v>8333</v>
      </c>
      <c r="Q1935" s="8">
        <f t="shared" si="120"/>
        <v>1.7243333333333333</v>
      </c>
      <c r="R1935" s="20">
        <f t="shared" si="121"/>
        <v>94.054545454545448</v>
      </c>
      <c r="S1935" s="15">
        <f t="shared" si="122"/>
        <v>41879.130868055552</v>
      </c>
      <c r="T1935" s="15">
        <f t="shared" si="123"/>
        <v>41909.130868055552</v>
      </c>
    </row>
    <row r="1936" spans="1:20" ht="75" x14ac:dyDescent="0.3">
      <c r="A1936" s="4">
        <v>1934</v>
      </c>
      <c r="B1936" s="5" t="s">
        <v>1934</v>
      </c>
      <c r="C1936" s="5" t="s">
        <v>6043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t="s">
        <v>8278</v>
      </c>
      <c r="O1936" t="s">
        <v>8329</v>
      </c>
      <c r="P1936" t="s">
        <v>8333</v>
      </c>
      <c r="Q1936" s="8">
        <f t="shared" si="120"/>
        <v>1.2362</v>
      </c>
      <c r="R1936" s="20">
        <f t="shared" si="121"/>
        <v>80.272727272727266</v>
      </c>
      <c r="S1936" s="15">
        <f t="shared" si="122"/>
        <v>40865.867141203707</v>
      </c>
      <c r="T1936" s="15">
        <f t="shared" si="123"/>
        <v>40902.208333333336</v>
      </c>
    </row>
    <row r="1937" spans="1:20" ht="93.75" x14ac:dyDescent="0.3">
      <c r="A1937" s="4">
        <v>1935</v>
      </c>
      <c r="B1937" s="5" t="s">
        <v>1935</v>
      </c>
      <c r="C1937" s="5" t="s">
        <v>6044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t="s">
        <v>8278</v>
      </c>
      <c r="O1937" t="s">
        <v>8329</v>
      </c>
      <c r="P1937" t="s">
        <v>8333</v>
      </c>
      <c r="Q1937" s="8">
        <f t="shared" si="120"/>
        <v>1.0840000000000001</v>
      </c>
      <c r="R1937" s="20">
        <f t="shared" si="121"/>
        <v>54.2</v>
      </c>
      <c r="S1937" s="15">
        <f t="shared" si="122"/>
        <v>41773.932534722226</v>
      </c>
      <c r="T1937" s="15">
        <f t="shared" si="123"/>
        <v>41811.207638888889</v>
      </c>
    </row>
    <row r="1938" spans="1:20" ht="75" x14ac:dyDescent="0.3">
      <c r="A1938" s="4">
        <v>1936</v>
      </c>
      <c r="B1938" s="5" t="s">
        <v>1936</v>
      </c>
      <c r="C1938" s="5" t="s">
        <v>6045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t="s">
        <v>8278</v>
      </c>
      <c r="O1938" t="s">
        <v>8329</v>
      </c>
      <c r="P1938" t="s">
        <v>8333</v>
      </c>
      <c r="Q1938" s="8">
        <f t="shared" si="120"/>
        <v>1.1652013333333333</v>
      </c>
      <c r="R1938" s="20">
        <f t="shared" si="121"/>
        <v>60.26903448275862</v>
      </c>
      <c r="S1938" s="15">
        <f t="shared" si="122"/>
        <v>40852.889699074076</v>
      </c>
      <c r="T1938" s="15">
        <f t="shared" si="123"/>
        <v>40883.249305555553</v>
      </c>
    </row>
    <row r="1939" spans="1:20" ht="75" x14ac:dyDescent="0.3">
      <c r="A1939" s="4">
        <v>1937</v>
      </c>
      <c r="B1939" s="5" t="s">
        <v>1937</v>
      </c>
      <c r="C1939" s="5" t="s">
        <v>6046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t="s">
        <v>8278</v>
      </c>
      <c r="O1939" t="s">
        <v>8329</v>
      </c>
      <c r="P1939" t="s">
        <v>8333</v>
      </c>
      <c r="Q1939" s="8">
        <f t="shared" si="120"/>
        <v>1.8724499999999999</v>
      </c>
      <c r="R1939" s="20">
        <f t="shared" si="121"/>
        <v>38.740344827586206</v>
      </c>
      <c r="S1939" s="15">
        <f t="shared" si="122"/>
        <v>41059.118993055556</v>
      </c>
      <c r="T1939" s="15">
        <f t="shared" si="123"/>
        <v>41075.165972222225</v>
      </c>
    </row>
    <row r="1940" spans="1:20" ht="75" x14ac:dyDescent="0.3">
      <c r="A1940" s="4">
        <v>1938</v>
      </c>
      <c r="B1940" s="5" t="s">
        <v>1938</v>
      </c>
      <c r="C1940" s="5" t="s">
        <v>6047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t="s">
        <v>8278</v>
      </c>
      <c r="O1940" t="s">
        <v>8329</v>
      </c>
      <c r="P1940" t="s">
        <v>8333</v>
      </c>
      <c r="Q1940" s="8">
        <f t="shared" si="120"/>
        <v>1.1593333333333333</v>
      </c>
      <c r="R1940" s="20">
        <f t="shared" si="121"/>
        <v>152.54385964912279</v>
      </c>
      <c r="S1940" s="15">
        <f t="shared" si="122"/>
        <v>41426.259618055556</v>
      </c>
      <c r="T1940" s="15">
        <f t="shared" si="123"/>
        <v>41457.208333333336</v>
      </c>
    </row>
    <row r="1941" spans="1:20" ht="75" x14ac:dyDescent="0.3">
      <c r="A1941" s="4">
        <v>1939</v>
      </c>
      <c r="B1941" s="5" t="s">
        <v>1939</v>
      </c>
      <c r="C1941" s="5" t="s">
        <v>6048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t="s">
        <v>8278</v>
      </c>
      <c r="O1941" t="s">
        <v>8329</v>
      </c>
      <c r="P1941" t="s">
        <v>8333</v>
      </c>
      <c r="Q1941" s="8">
        <f t="shared" si="120"/>
        <v>1.107</v>
      </c>
      <c r="R1941" s="20">
        <f t="shared" si="121"/>
        <v>115.3125</v>
      </c>
      <c r="S1941" s="15">
        <f t="shared" si="122"/>
        <v>41313.985046296293</v>
      </c>
      <c r="T1941" s="15">
        <f t="shared" si="123"/>
        <v>41343.943379629629</v>
      </c>
    </row>
    <row r="1942" spans="1:20" ht="75" x14ac:dyDescent="0.3">
      <c r="A1942" s="4">
        <v>1940</v>
      </c>
      <c r="B1942" s="5" t="s">
        <v>1940</v>
      </c>
      <c r="C1942" s="5" t="s">
        <v>6049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t="s">
        <v>8278</v>
      </c>
      <c r="O1942" t="s">
        <v>8329</v>
      </c>
      <c r="P1942" t="s">
        <v>8333</v>
      </c>
      <c r="Q1942" s="8">
        <f t="shared" si="120"/>
        <v>1.7092307692307693</v>
      </c>
      <c r="R1942" s="20">
        <f t="shared" si="121"/>
        <v>35.838709677419352</v>
      </c>
      <c r="S1942" s="15">
        <f t="shared" si="122"/>
        <v>40670.507326388892</v>
      </c>
      <c r="T1942" s="15">
        <f t="shared" si="123"/>
        <v>40709.165972222225</v>
      </c>
    </row>
    <row r="1943" spans="1:20" ht="93.75" x14ac:dyDescent="0.3">
      <c r="A1943" s="4">
        <v>1941</v>
      </c>
      <c r="B1943" s="5" t="s">
        <v>1941</v>
      </c>
      <c r="C1943" s="5" t="s">
        <v>6050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t="s">
        <v>8294</v>
      </c>
      <c r="O1943" t="s">
        <v>8323</v>
      </c>
      <c r="P1943" t="s">
        <v>8353</v>
      </c>
      <c r="Q1943" s="8">
        <f t="shared" si="120"/>
        <v>1.2611835600000001</v>
      </c>
      <c r="R1943" s="20">
        <f t="shared" si="121"/>
        <v>64.570118779438872</v>
      </c>
      <c r="S1943" s="15">
        <f t="shared" si="122"/>
        <v>41744.290868055556</v>
      </c>
      <c r="T1943" s="15">
        <f t="shared" si="123"/>
        <v>41774.290868055556</v>
      </c>
    </row>
    <row r="1944" spans="1:20" ht="93.75" x14ac:dyDescent="0.3">
      <c r="A1944" s="4">
        <v>1942</v>
      </c>
      <c r="B1944" s="5" t="s">
        <v>1942</v>
      </c>
      <c r="C1944" s="5" t="s">
        <v>6051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t="s">
        <v>8294</v>
      </c>
      <c r="O1944" t="s">
        <v>8323</v>
      </c>
      <c r="P1944" t="s">
        <v>8353</v>
      </c>
      <c r="Q1944" s="8">
        <f t="shared" si="120"/>
        <v>1.3844033333333334</v>
      </c>
      <c r="R1944" s="20">
        <f t="shared" si="121"/>
        <v>87.436000000000007</v>
      </c>
      <c r="S1944" s="15">
        <f t="shared" si="122"/>
        <v>40638.828009259261</v>
      </c>
      <c r="T1944" s="15">
        <f t="shared" si="123"/>
        <v>40728.828009259261</v>
      </c>
    </row>
    <row r="1945" spans="1:20" ht="75" x14ac:dyDescent="0.3">
      <c r="A1945" s="4">
        <v>1943</v>
      </c>
      <c r="B1945" s="5" t="s">
        <v>1943</v>
      </c>
      <c r="C1945" s="5" t="s">
        <v>6052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t="s">
        <v>8294</v>
      </c>
      <c r="O1945" t="s">
        <v>8323</v>
      </c>
      <c r="P1945" t="s">
        <v>8353</v>
      </c>
      <c r="Q1945" s="8">
        <f t="shared" si="120"/>
        <v>17.052499999999998</v>
      </c>
      <c r="R1945" s="20">
        <f t="shared" si="121"/>
        <v>68.815577078288939</v>
      </c>
      <c r="S1945" s="15">
        <f t="shared" si="122"/>
        <v>42548.269861111112</v>
      </c>
      <c r="T1945" s="15">
        <f t="shared" si="123"/>
        <v>42593.269861111112</v>
      </c>
    </row>
    <row r="1946" spans="1:20" ht="75" x14ac:dyDescent="0.3">
      <c r="A1946" s="4">
        <v>1944</v>
      </c>
      <c r="B1946" s="5" t="s">
        <v>1944</v>
      </c>
      <c r="C1946" s="5" t="s">
        <v>6053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t="s">
        <v>8294</v>
      </c>
      <c r="O1946" t="s">
        <v>8323</v>
      </c>
      <c r="P1946" t="s">
        <v>8353</v>
      </c>
      <c r="Q1946" s="8">
        <f t="shared" si="120"/>
        <v>7.8805550000000002</v>
      </c>
      <c r="R1946" s="20">
        <f t="shared" si="121"/>
        <v>176.200223588597</v>
      </c>
      <c r="S1946" s="15">
        <f t="shared" si="122"/>
        <v>41730.584374999999</v>
      </c>
      <c r="T1946" s="15">
        <f t="shared" si="123"/>
        <v>41760.584374999999</v>
      </c>
    </row>
    <row r="1947" spans="1:20" ht="75" x14ac:dyDescent="0.3">
      <c r="A1947" s="4">
        <v>1945</v>
      </c>
      <c r="B1947" s="5" t="s">
        <v>1945</v>
      </c>
      <c r="C1947" s="5" t="s">
        <v>6054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t="s">
        <v>8294</v>
      </c>
      <c r="O1947" t="s">
        <v>8323</v>
      </c>
      <c r="P1947" t="s">
        <v>8353</v>
      </c>
      <c r="Q1947" s="8">
        <f t="shared" si="120"/>
        <v>3.4801799999999998</v>
      </c>
      <c r="R1947" s="20">
        <f t="shared" si="121"/>
        <v>511.79117647058825</v>
      </c>
      <c r="S1947" s="15">
        <f t="shared" si="122"/>
        <v>42157.251828703709</v>
      </c>
      <c r="T1947" s="15">
        <f t="shared" si="123"/>
        <v>42197.251828703709</v>
      </c>
    </row>
    <row r="1948" spans="1:20" ht="93.75" x14ac:dyDescent="0.3">
      <c r="A1948" s="4">
        <v>1946</v>
      </c>
      <c r="B1948" s="5" t="s">
        <v>1946</v>
      </c>
      <c r="C1948" s="5" t="s">
        <v>6055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t="s">
        <v>8294</v>
      </c>
      <c r="O1948" t="s">
        <v>8323</v>
      </c>
      <c r="P1948" t="s">
        <v>8353</v>
      </c>
      <c r="Q1948" s="8">
        <f t="shared" si="120"/>
        <v>1.4974666666666667</v>
      </c>
      <c r="R1948" s="20">
        <f t="shared" si="121"/>
        <v>160.44285714285715</v>
      </c>
      <c r="S1948" s="15">
        <f t="shared" si="122"/>
        <v>41689.150011574071</v>
      </c>
      <c r="T1948" s="15">
        <f t="shared" si="123"/>
        <v>41749.108344907407</v>
      </c>
    </row>
    <row r="1949" spans="1:20" ht="93.75" x14ac:dyDescent="0.3">
      <c r="A1949" s="4">
        <v>1947</v>
      </c>
      <c r="B1949" s="5" t="s">
        <v>1947</v>
      </c>
      <c r="C1949" s="5" t="s">
        <v>6056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t="s">
        <v>8294</v>
      </c>
      <c r="O1949" t="s">
        <v>8323</v>
      </c>
      <c r="P1949" t="s">
        <v>8353</v>
      </c>
      <c r="Q1949" s="8">
        <f t="shared" si="120"/>
        <v>1.0063375000000001</v>
      </c>
      <c r="R1949" s="20">
        <f t="shared" si="121"/>
        <v>35.003043478260871</v>
      </c>
      <c r="S1949" s="15">
        <f t="shared" si="122"/>
        <v>40102.918055555558</v>
      </c>
      <c r="T1949" s="15">
        <f t="shared" si="123"/>
        <v>40140.249305555553</v>
      </c>
    </row>
    <row r="1950" spans="1:20" ht="56.25" x14ac:dyDescent="0.3">
      <c r="A1950" s="4">
        <v>1948</v>
      </c>
      <c r="B1950" s="5" t="s">
        <v>1948</v>
      </c>
      <c r="C1950" s="5" t="s">
        <v>6057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t="s">
        <v>8294</v>
      </c>
      <c r="O1950" t="s">
        <v>8323</v>
      </c>
      <c r="P1950" t="s">
        <v>8353</v>
      </c>
      <c r="Q1950" s="8">
        <f t="shared" si="120"/>
        <v>8.0021100000000001</v>
      </c>
      <c r="R1950" s="20">
        <f t="shared" si="121"/>
        <v>188.50671378091872</v>
      </c>
      <c r="S1950" s="15">
        <f t="shared" si="122"/>
        <v>42473.604270833333</v>
      </c>
      <c r="T1950" s="15">
        <f t="shared" si="123"/>
        <v>42527.709722222222</v>
      </c>
    </row>
    <row r="1951" spans="1:20" ht="75" x14ac:dyDescent="0.3">
      <c r="A1951" s="4">
        <v>1949</v>
      </c>
      <c r="B1951" s="5" t="s">
        <v>1949</v>
      </c>
      <c r="C1951" s="5" t="s">
        <v>6058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t="s">
        <v>8294</v>
      </c>
      <c r="O1951" t="s">
        <v>8323</v>
      </c>
      <c r="P1951" t="s">
        <v>8353</v>
      </c>
      <c r="Q1951" s="8">
        <f t="shared" si="120"/>
        <v>1.0600260000000001</v>
      </c>
      <c r="R1951" s="20">
        <f t="shared" si="121"/>
        <v>56.204984093319197</v>
      </c>
      <c r="S1951" s="15">
        <f t="shared" si="122"/>
        <v>41800.423043981478</v>
      </c>
      <c r="T1951" s="15">
        <f t="shared" si="123"/>
        <v>41830.423043981478</v>
      </c>
    </row>
    <row r="1952" spans="1:20" ht="75" x14ac:dyDescent="0.3">
      <c r="A1952" s="4">
        <v>1950</v>
      </c>
      <c r="B1952" s="5" t="s">
        <v>1950</v>
      </c>
      <c r="C1952" s="5" t="s">
        <v>6059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t="s">
        <v>8294</v>
      </c>
      <c r="O1952" t="s">
        <v>8323</v>
      </c>
      <c r="P1952" t="s">
        <v>8353</v>
      </c>
      <c r="Q1952" s="8">
        <f t="shared" si="120"/>
        <v>2.0051866666666669</v>
      </c>
      <c r="R1952" s="20">
        <f t="shared" si="121"/>
        <v>51.3054157782516</v>
      </c>
      <c r="S1952" s="15">
        <f t="shared" si="122"/>
        <v>40624.181400462963</v>
      </c>
      <c r="T1952" s="15">
        <f t="shared" si="123"/>
        <v>40655.181400462963</v>
      </c>
    </row>
    <row r="1953" spans="1:20" ht="93.75" x14ac:dyDescent="0.3">
      <c r="A1953" s="4">
        <v>1951</v>
      </c>
      <c r="B1953" s="5" t="s">
        <v>1951</v>
      </c>
      <c r="C1953" s="5" t="s">
        <v>6060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t="s">
        <v>8294</v>
      </c>
      <c r="O1953" t="s">
        <v>8323</v>
      </c>
      <c r="P1953" t="s">
        <v>8353</v>
      </c>
      <c r="Q1953" s="8">
        <f t="shared" si="120"/>
        <v>2.1244399999999999</v>
      </c>
      <c r="R1953" s="20">
        <f t="shared" si="121"/>
        <v>127.36450839328538</v>
      </c>
      <c r="S1953" s="15">
        <f t="shared" si="122"/>
        <v>42651.420567129629</v>
      </c>
      <c r="T1953" s="15">
        <f t="shared" si="123"/>
        <v>42681.462233796294</v>
      </c>
    </row>
    <row r="1954" spans="1:20" ht="75" x14ac:dyDescent="0.3">
      <c r="A1954" s="4">
        <v>1952</v>
      </c>
      <c r="B1954" s="5" t="s">
        <v>1952</v>
      </c>
      <c r="C1954" s="5" t="s">
        <v>6061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t="s">
        <v>8294</v>
      </c>
      <c r="O1954" t="s">
        <v>8323</v>
      </c>
      <c r="P1954" t="s">
        <v>8353</v>
      </c>
      <c r="Q1954" s="8">
        <f t="shared" si="120"/>
        <v>1.9847237142857144</v>
      </c>
      <c r="R1954" s="20">
        <f t="shared" si="121"/>
        <v>101.85532258064516</v>
      </c>
      <c r="S1954" s="15">
        <f t="shared" si="122"/>
        <v>41526.60665509259</v>
      </c>
      <c r="T1954" s="15">
        <f t="shared" si="123"/>
        <v>41563.60665509259</v>
      </c>
    </row>
    <row r="1955" spans="1:20" ht="75" x14ac:dyDescent="0.3">
      <c r="A1955" s="4">
        <v>1953</v>
      </c>
      <c r="B1955" s="5" t="s">
        <v>1953</v>
      </c>
      <c r="C1955" s="5" t="s">
        <v>6062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t="s">
        <v>8294</v>
      </c>
      <c r="O1955" t="s">
        <v>8323</v>
      </c>
      <c r="P1955" t="s">
        <v>8353</v>
      </c>
      <c r="Q1955" s="8">
        <f t="shared" si="120"/>
        <v>2.2594666666666665</v>
      </c>
      <c r="R1955" s="20">
        <f t="shared" si="121"/>
        <v>230.55782312925169</v>
      </c>
      <c r="S1955" s="15">
        <f t="shared" si="122"/>
        <v>40941.199826388889</v>
      </c>
      <c r="T1955" s="15">
        <f t="shared" si="123"/>
        <v>40970.125</v>
      </c>
    </row>
    <row r="1956" spans="1:20" ht="37.5" x14ac:dyDescent="0.3">
      <c r="A1956" s="4">
        <v>1954</v>
      </c>
      <c r="B1956" s="5" t="s">
        <v>1954</v>
      </c>
      <c r="C1956" s="5" t="s">
        <v>6063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t="s">
        <v>8294</v>
      </c>
      <c r="O1956" t="s">
        <v>8323</v>
      </c>
      <c r="P1956" t="s">
        <v>8353</v>
      </c>
      <c r="Q1956" s="8">
        <f t="shared" si="120"/>
        <v>6.9894800000000004</v>
      </c>
      <c r="R1956" s="20">
        <f t="shared" si="121"/>
        <v>842.10602409638557</v>
      </c>
      <c r="S1956" s="15">
        <f t="shared" si="122"/>
        <v>42394.580740740741</v>
      </c>
      <c r="T1956" s="15">
        <f t="shared" si="123"/>
        <v>42441.208333333328</v>
      </c>
    </row>
    <row r="1957" spans="1:20" ht="93.75" x14ac:dyDescent="0.3">
      <c r="A1957" s="4">
        <v>1955</v>
      </c>
      <c r="B1957" s="5" t="s">
        <v>1955</v>
      </c>
      <c r="C1957" s="5" t="s">
        <v>6064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t="s">
        <v>8294</v>
      </c>
      <c r="O1957" t="s">
        <v>8323</v>
      </c>
      <c r="P1957" t="s">
        <v>8353</v>
      </c>
      <c r="Q1957" s="8">
        <f t="shared" si="120"/>
        <v>3.9859528571428569</v>
      </c>
      <c r="R1957" s="20">
        <f t="shared" si="121"/>
        <v>577.27593103448271</v>
      </c>
      <c r="S1957" s="15">
        <f t="shared" si="122"/>
        <v>41020.271770833337</v>
      </c>
      <c r="T1957" s="15">
        <f t="shared" si="123"/>
        <v>41052.791666666664</v>
      </c>
    </row>
    <row r="1958" spans="1:20" ht="93.75" x14ac:dyDescent="0.3">
      <c r="A1958" s="4">
        <v>1956</v>
      </c>
      <c r="B1958" s="5" t="s">
        <v>1956</v>
      </c>
      <c r="C1958" s="5" t="s">
        <v>6065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t="s">
        <v>8294</v>
      </c>
      <c r="O1958" t="s">
        <v>8323</v>
      </c>
      <c r="P1958" t="s">
        <v>8353</v>
      </c>
      <c r="Q1958" s="8">
        <f t="shared" si="120"/>
        <v>2.9403333333333332</v>
      </c>
      <c r="R1958" s="20">
        <f t="shared" si="121"/>
        <v>483.34246575342468</v>
      </c>
      <c r="S1958" s="15">
        <f t="shared" si="122"/>
        <v>42067.923668981486</v>
      </c>
      <c r="T1958" s="15">
        <f t="shared" si="123"/>
        <v>42112.882002314815</v>
      </c>
    </row>
    <row r="1959" spans="1:20" ht="56.25" x14ac:dyDescent="0.3">
      <c r="A1959" s="4">
        <v>1957</v>
      </c>
      <c r="B1959" s="5" t="s">
        <v>1957</v>
      </c>
      <c r="C1959" s="5" t="s">
        <v>6066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t="s">
        <v>8294</v>
      </c>
      <c r="O1959" t="s">
        <v>8323</v>
      </c>
      <c r="P1959" t="s">
        <v>8353</v>
      </c>
      <c r="Q1959" s="8">
        <f t="shared" si="120"/>
        <v>1.6750470000000002</v>
      </c>
      <c r="R1959" s="20">
        <f t="shared" si="121"/>
        <v>76.138500000000008</v>
      </c>
      <c r="S1959" s="15">
        <f t="shared" si="122"/>
        <v>41179.098530092589</v>
      </c>
      <c r="T1959" s="15">
        <f t="shared" si="123"/>
        <v>41209.098530092589</v>
      </c>
    </row>
    <row r="1960" spans="1:20" ht="75" x14ac:dyDescent="0.3">
      <c r="A1960" s="4">
        <v>1958</v>
      </c>
      <c r="B1960" s="5" t="s">
        <v>1958</v>
      </c>
      <c r="C1960" s="5" t="s">
        <v>6067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t="s">
        <v>8294</v>
      </c>
      <c r="O1960" t="s">
        <v>8323</v>
      </c>
      <c r="P1960" t="s">
        <v>8353</v>
      </c>
      <c r="Q1960" s="8">
        <f t="shared" si="120"/>
        <v>14.355717142857143</v>
      </c>
      <c r="R1960" s="20">
        <f t="shared" si="121"/>
        <v>74.107684365781708</v>
      </c>
      <c r="S1960" s="15">
        <f t="shared" si="122"/>
        <v>41326.987974537034</v>
      </c>
      <c r="T1960" s="15">
        <f t="shared" si="123"/>
        <v>41356.94630787037</v>
      </c>
    </row>
    <row r="1961" spans="1:20" ht="75" x14ac:dyDescent="0.3">
      <c r="A1961" s="4">
        <v>1959</v>
      </c>
      <c r="B1961" s="5" t="s">
        <v>1959</v>
      </c>
      <c r="C1961" s="5" t="s">
        <v>6068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t="s">
        <v>8294</v>
      </c>
      <c r="O1961" t="s">
        <v>8323</v>
      </c>
      <c r="P1961" t="s">
        <v>8353</v>
      </c>
      <c r="Q1961" s="8">
        <f t="shared" si="120"/>
        <v>1.5673440000000001</v>
      </c>
      <c r="R1961" s="20">
        <f t="shared" si="121"/>
        <v>36.965660377358489</v>
      </c>
      <c r="S1961" s="15">
        <f t="shared" si="122"/>
        <v>41871.845601851855</v>
      </c>
      <c r="T1961" s="15">
        <f t="shared" si="123"/>
        <v>41913</v>
      </c>
    </row>
    <row r="1962" spans="1:20" ht="75" x14ac:dyDescent="0.3">
      <c r="A1962" s="4">
        <v>1960</v>
      </c>
      <c r="B1962" s="5" t="s">
        <v>1960</v>
      </c>
      <c r="C1962" s="5" t="s">
        <v>6069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t="s">
        <v>8294</v>
      </c>
      <c r="O1962" t="s">
        <v>8323</v>
      </c>
      <c r="P1962" t="s">
        <v>8353</v>
      </c>
      <c r="Q1962" s="8">
        <f t="shared" si="120"/>
        <v>1.1790285714285715</v>
      </c>
      <c r="R1962" s="20">
        <f t="shared" si="121"/>
        <v>2500.969696969697</v>
      </c>
      <c r="S1962" s="15">
        <f t="shared" si="122"/>
        <v>41964.362743055557</v>
      </c>
      <c r="T1962" s="15">
        <f t="shared" si="123"/>
        <v>41994.362743055557</v>
      </c>
    </row>
    <row r="1963" spans="1:20" ht="75" x14ac:dyDescent="0.3">
      <c r="A1963" s="4">
        <v>1961</v>
      </c>
      <c r="B1963" s="5" t="s">
        <v>1961</v>
      </c>
      <c r="C1963" s="5" t="s">
        <v>6070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t="s">
        <v>8294</v>
      </c>
      <c r="O1963" t="s">
        <v>8323</v>
      </c>
      <c r="P1963" t="s">
        <v>8353</v>
      </c>
      <c r="Q1963" s="8">
        <f t="shared" si="120"/>
        <v>11.053811999999999</v>
      </c>
      <c r="R1963" s="20">
        <f t="shared" si="121"/>
        <v>67.690214329454989</v>
      </c>
      <c r="S1963" s="15">
        <f t="shared" si="122"/>
        <v>41148.194641203707</v>
      </c>
      <c r="T1963" s="15">
        <f t="shared" si="123"/>
        <v>41188.165972222225</v>
      </c>
    </row>
    <row r="1964" spans="1:20" ht="93.75" x14ac:dyDescent="0.3">
      <c r="A1964" s="4">
        <v>1962</v>
      </c>
      <c r="B1964" s="5" t="s">
        <v>1962</v>
      </c>
      <c r="C1964" s="5" t="s">
        <v>6071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t="s">
        <v>8294</v>
      </c>
      <c r="O1964" t="s">
        <v>8323</v>
      </c>
      <c r="P1964" t="s">
        <v>8353</v>
      </c>
      <c r="Q1964" s="8">
        <f t="shared" si="120"/>
        <v>1.9292499999999999</v>
      </c>
      <c r="R1964" s="20">
        <f t="shared" si="121"/>
        <v>63.04738562091503</v>
      </c>
      <c r="S1964" s="15">
        <f t="shared" si="122"/>
        <v>41742.780509259261</v>
      </c>
      <c r="T1964" s="15">
        <f t="shared" si="123"/>
        <v>41772.780509259261</v>
      </c>
    </row>
    <row r="1965" spans="1:20" ht="93.75" x14ac:dyDescent="0.3">
      <c r="A1965" s="4">
        <v>1963</v>
      </c>
      <c r="B1965" s="5" t="s">
        <v>1963</v>
      </c>
      <c r="C1965" s="5" t="s">
        <v>6072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t="s">
        <v>8294</v>
      </c>
      <c r="O1965" t="s">
        <v>8323</v>
      </c>
      <c r="P1965" t="s">
        <v>8353</v>
      </c>
      <c r="Q1965" s="8">
        <f t="shared" si="120"/>
        <v>1.268842105263158</v>
      </c>
      <c r="R1965" s="20">
        <f t="shared" si="121"/>
        <v>117.6</v>
      </c>
      <c r="S1965" s="15">
        <f t="shared" si="122"/>
        <v>41863.429791666669</v>
      </c>
      <c r="T1965" s="15">
        <f t="shared" si="123"/>
        <v>41898.429791666669</v>
      </c>
    </row>
    <row r="1966" spans="1:20" ht="75" x14ac:dyDescent="0.3">
      <c r="A1966" s="4">
        <v>1964</v>
      </c>
      <c r="B1966" s="5" t="s">
        <v>1964</v>
      </c>
      <c r="C1966" s="5" t="s">
        <v>6073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t="s">
        <v>8294</v>
      </c>
      <c r="O1966" t="s">
        <v>8323</v>
      </c>
      <c r="P1966" t="s">
        <v>8353</v>
      </c>
      <c r="Q1966" s="8">
        <f t="shared" si="120"/>
        <v>2.5957748878923765</v>
      </c>
      <c r="R1966" s="20">
        <f t="shared" si="121"/>
        <v>180.75185011709601</v>
      </c>
      <c r="S1966" s="15">
        <f t="shared" si="122"/>
        <v>42452.272824074069</v>
      </c>
      <c r="T1966" s="15">
        <f t="shared" si="123"/>
        <v>42482.272824074069</v>
      </c>
    </row>
    <row r="1967" spans="1:20" ht="75" x14ac:dyDescent="0.3">
      <c r="A1967" s="4">
        <v>1965</v>
      </c>
      <c r="B1967" s="5" t="s">
        <v>1965</v>
      </c>
      <c r="C1967" s="5" t="s">
        <v>6074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t="s">
        <v>8294</v>
      </c>
      <c r="O1967" t="s">
        <v>8323</v>
      </c>
      <c r="P1967" t="s">
        <v>8353</v>
      </c>
      <c r="Q1967" s="8">
        <f t="shared" si="120"/>
        <v>2.6227999999999998</v>
      </c>
      <c r="R1967" s="20">
        <f t="shared" si="121"/>
        <v>127.32038834951456</v>
      </c>
      <c r="S1967" s="15">
        <f t="shared" si="122"/>
        <v>40898.089236111111</v>
      </c>
      <c r="T1967" s="15">
        <f t="shared" si="123"/>
        <v>40920.041666666664</v>
      </c>
    </row>
    <row r="1968" spans="1:20" ht="75" x14ac:dyDescent="0.3">
      <c r="A1968" s="4">
        <v>1966</v>
      </c>
      <c r="B1968" s="5" t="s">
        <v>1966</v>
      </c>
      <c r="C1968" s="5" t="s">
        <v>6075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t="s">
        <v>8294</v>
      </c>
      <c r="O1968" t="s">
        <v>8323</v>
      </c>
      <c r="P1968" t="s">
        <v>8353</v>
      </c>
      <c r="Q1968" s="8">
        <f t="shared" si="120"/>
        <v>2.0674309000000002</v>
      </c>
      <c r="R1968" s="20">
        <f t="shared" si="121"/>
        <v>136.6444745538665</v>
      </c>
      <c r="S1968" s="15">
        <f t="shared" si="122"/>
        <v>41835.540486111109</v>
      </c>
      <c r="T1968" s="15">
        <f t="shared" si="123"/>
        <v>41865.540486111109</v>
      </c>
    </row>
    <row r="1969" spans="1:20" ht="93.75" x14ac:dyDescent="0.3">
      <c r="A1969" s="4">
        <v>1967</v>
      </c>
      <c r="B1969" s="5" t="s">
        <v>1967</v>
      </c>
      <c r="C1969" s="5" t="s">
        <v>6076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t="s">
        <v>8294</v>
      </c>
      <c r="O1969" t="s">
        <v>8323</v>
      </c>
      <c r="P1969" t="s">
        <v>8353</v>
      </c>
      <c r="Q1969" s="8">
        <f t="shared" si="120"/>
        <v>3.7012999999999998</v>
      </c>
      <c r="R1969" s="20">
        <f t="shared" si="121"/>
        <v>182.78024691358024</v>
      </c>
      <c r="S1969" s="15">
        <f t="shared" si="122"/>
        <v>41730.663530092592</v>
      </c>
      <c r="T1969" s="15">
        <f t="shared" si="123"/>
        <v>41760.663530092592</v>
      </c>
    </row>
    <row r="1970" spans="1:20" ht="56.25" x14ac:dyDescent="0.3">
      <c r="A1970" s="4">
        <v>1968</v>
      </c>
      <c r="B1970" s="5" t="s">
        <v>1968</v>
      </c>
      <c r="C1970" s="5" t="s">
        <v>6077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t="s">
        <v>8294</v>
      </c>
      <c r="O1970" t="s">
        <v>8323</v>
      </c>
      <c r="P1970" t="s">
        <v>8353</v>
      </c>
      <c r="Q1970" s="8">
        <f t="shared" si="120"/>
        <v>2.8496600000000001</v>
      </c>
      <c r="R1970" s="20">
        <f t="shared" si="121"/>
        <v>279.37843137254902</v>
      </c>
      <c r="S1970" s="15">
        <f t="shared" si="122"/>
        <v>42676.586979166663</v>
      </c>
      <c r="T1970" s="15">
        <f t="shared" si="123"/>
        <v>42707.628645833334</v>
      </c>
    </row>
    <row r="1971" spans="1:20" ht="93.75" x14ac:dyDescent="0.3">
      <c r="A1971" s="4">
        <v>1969</v>
      </c>
      <c r="B1971" s="5" t="s">
        <v>1969</v>
      </c>
      <c r="C1971" s="5" t="s">
        <v>6078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t="s">
        <v>8294</v>
      </c>
      <c r="O1971" t="s">
        <v>8323</v>
      </c>
      <c r="P1971" t="s">
        <v>8353</v>
      </c>
      <c r="Q1971" s="8">
        <f t="shared" si="120"/>
        <v>5.7907999999999999</v>
      </c>
      <c r="R1971" s="20">
        <f t="shared" si="121"/>
        <v>61.375728669846318</v>
      </c>
      <c r="S1971" s="15">
        <f t="shared" si="122"/>
        <v>42557.792453703703</v>
      </c>
      <c r="T1971" s="15">
        <f t="shared" si="123"/>
        <v>42587.792453703703</v>
      </c>
    </row>
    <row r="1972" spans="1:20" ht="75" x14ac:dyDescent="0.3">
      <c r="A1972" s="4">
        <v>1970</v>
      </c>
      <c r="B1972" s="5" t="s">
        <v>1970</v>
      </c>
      <c r="C1972" s="5" t="s">
        <v>6079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t="s">
        <v>8294</v>
      </c>
      <c r="O1972" t="s">
        <v>8323</v>
      </c>
      <c r="P1972" t="s">
        <v>8353</v>
      </c>
      <c r="Q1972" s="8">
        <f t="shared" si="120"/>
        <v>11.318</v>
      </c>
      <c r="R1972" s="20">
        <f t="shared" si="121"/>
        <v>80.727532097004286</v>
      </c>
      <c r="S1972" s="15">
        <f t="shared" si="122"/>
        <v>41324.193298611113</v>
      </c>
      <c r="T1972" s="15">
        <f t="shared" si="123"/>
        <v>41384.151631944449</v>
      </c>
    </row>
    <row r="1973" spans="1:20" ht="93.75" x14ac:dyDescent="0.3">
      <c r="A1973" s="4">
        <v>1971</v>
      </c>
      <c r="B1973" s="5" t="s">
        <v>1971</v>
      </c>
      <c r="C1973" s="5" t="s">
        <v>6080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t="s">
        <v>8294</v>
      </c>
      <c r="O1973" t="s">
        <v>8323</v>
      </c>
      <c r="P1973" t="s">
        <v>8353</v>
      </c>
      <c r="Q1973" s="8">
        <f t="shared" si="120"/>
        <v>2.6302771750000002</v>
      </c>
      <c r="R1973" s="20">
        <f t="shared" si="121"/>
        <v>272.35590732591254</v>
      </c>
      <c r="S1973" s="15">
        <f t="shared" si="122"/>
        <v>41561.500706018516</v>
      </c>
      <c r="T1973" s="15">
        <f t="shared" si="123"/>
        <v>41593.166666666664</v>
      </c>
    </row>
    <row r="1974" spans="1:20" ht="75" x14ac:dyDescent="0.3">
      <c r="A1974" s="4">
        <v>1972</v>
      </c>
      <c r="B1974" s="5" t="s">
        <v>1972</v>
      </c>
      <c r="C1974" s="5" t="s">
        <v>6081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t="s">
        <v>8294</v>
      </c>
      <c r="O1974" t="s">
        <v>8323</v>
      </c>
      <c r="P1974" t="s">
        <v>8353</v>
      </c>
      <c r="Q1974" s="8">
        <f t="shared" si="120"/>
        <v>6.7447999999999997</v>
      </c>
      <c r="R1974" s="20">
        <f t="shared" si="121"/>
        <v>70.848739495798313</v>
      </c>
      <c r="S1974" s="15">
        <f t="shared" si="122"/>
        <v>41201.012083333335</v>
      </c>
      <c r="T1974" s="15">
        <f t="shared" si="123"/>
        <v>41231.053749999999</v>
      </c>
    </row>
    <row r="1975" spans="1:20" ht="75" x14ac:dyDescent="0.3">
      <c r="A1975" s="4">
        <v>1973</v>
      </c>
      <c r="B1975" s="5" t="s">
        <v>1973</v>
      </c>
      <c r="C1975" s="5" t="s">
        <v>6082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t="s">
        <v>8294</v>
      </c>
      <c r="O1975" t="s">
        <v>8323</v>
      </c>
      <c r="P1975" t="s">
        <v>8353</v>
      </c>
      <c r="Q1975" s="8">
        <f t="shared" si="120"/>
        <v>2.5683081313131315</v>
      </c>
      <c r="R1975" s="20">
        <f t="shared" si="121"/>
        <v>247.94003412969283</v>
      </c>
      <c r="S1975" s="15">
        <f t="shared" si="122"/>
        <v>42549.722962962958</v>
      </c>
      <c r="T1975" s="15">
        <f t="shared" si="123"/>
        <v>42588.291666666672</v>
      </c>
    </row>
    <row r="1976" spans="1:20" ht="93.75" x14ac:dyDescent="0.3">
      <c r="A1976" s="4">
        <v>1974</v>
      </c>
      <c r="B1976" s="5" t="s">
        <v>1974</v>
      </c>
      <c r="C1976" s="5" t="s">
        <v>6083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t="s">
        <v>8294</v>
      </c>
      <c r="O1976" t="s">
        <v>8323</v>
      </c>
      <c r="P1976" t="s">
        <v>8353</v>
      </c>
      <c r="Q1976" s="8">
        <f t="shared" si="120"/>
        <v>3.7549600000000001</v>
      </c>
      <c r="R1976" s="20">
        <f t="shared" si="121"/>
        <v>186.81393034825871</v>
      </c>
      <c r="S1976" s="15">
        <f t="shared" si="122"/>
        <v>41445.334131944444</v>
      </c>
      <c r="T1976" s="15">
        <f t="shared" si="123"/>
        <v>41505.334131944444</v>
      </c>
    </row>
    <row r="1977" spans="1:20" ht="56.25" x14ac:dyDescent="0.3">
      <c r="A1977" s="4">
        <v>1975</v>
      </c>
      <c r="B1977" s="5" t="s">
        <v>1975</v>
      </c>
      <c r="C1977" s="5" t="s">
        <v>6084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t="s">
        <v>8294</v>
      </c>
      <c r="O1977" t="s">
        <v>8323</v>
      </c>
      <c r="P1977" t="s">
        <v>8353</v>
      </c>
      <c r="Q1977" s="8">
        <f t="shared" si="120"/>
        <v>2.0870837499999997</v>
      </c>
      <c r="R1977" s="20">
        <f t="shared" si="121"/>
        <v>131.98948616600788</v>
      </c>
      <c r="S1977" s="15">
        <f t="shared" si="122"/>
        <v>41313.755219907405</v>
      </c>
      <c r="T1977" s="15">
        <f t="shared" si="123"/>
        <v>41343.755219907405</v>
      </c>
    </row>
    <row r="1978" spans="1:20" ht="37.5" x14ac:dyDescent="0.3">
      <c r="A1978" s="4">
        <v>1976</v>
      </c>
      <c r="B1978" s="5" t="s">
        <v>1976</v>
      </c>
      <c r="C1978" s="5" t="s">
        <v>6085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t="s">
        <v>8294</v>
      </c>
      <c r="O1978" t="s">
        <v>8323</v>
      </c>
      <c r="P1978" t="s">
        <v>8353</v>
      </c>
      <c r="Q1978" s="8">
        <f t="shared" si="120"/>
        <v>3.4660000000000002</v>
      </c>
      <c r="R1978" s="20">
        <f t="shared" si="121"/>
        <v>29.310782241014799</v>
      </c>
      <c r="S1978" s="15">
        <f t="shared" si="122"/>
        <v>41438.899594907409</v>
      </c>
      <c r="T1978" s="15">
        <f t="shared" si="123"/>
        <v>41468.899594907409</v>
      </c>
    </row>
    <row r="1979" spans="1:20" ht="56.25" x14ac:dyDescent="0.3">
      <c r="A1979" s="4">
        <v>1977</v>
      </c>
      <c r="B1979" s="5" t="s">
        <v>1977</v>
      </c>
      <c r="C1979" s="5" t="s">
        <v>6086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t="s">
        <v>8294</v>
      </c>
      <c r="O1979" t="s">
        <v>8323</v>
      </c>
      <c r="P1979" t="s">
        <v>8353</v>
      </c>
      <c r="Q1979" s="8">
        <f t="shared" si="120"/>
        <v>4.0232999999999999</v>
      </c>
      <c r="R1979" s="20">
        <f t="shared" si="121"/>
        <v>245.02436053593178</v>
      </c>
      <c r="S1979" s="15">
        <f t="shared" si="122"/>
        <v>42311.216898148152</v>
      </c>
      <c r="T1979" s="15">
        <f t="shared" si="123"/>
        <v>42357.332638888889</v>
      </c>
    </row>
    <row r="1980" spans="1:20" ht="75" x14ac:dyDescent="0.3">
      <c r="A1980" s="4">
        <v>1978</v>
      </c>
      <c r="B1980" s="5" t="s">
        <v>1978</v>
      </c>
      <c r="C1980" s="5" t="s">
        <v>6087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t="s">
        <v>8294</v>
      </c>
      <c r="O1980" t="s">
        <v>8323</v>
      </c>
      <c r="P1980" t="s">
        <v>8353</v>
      </c>
      <c r="Q1980" s="8">
        <f t="shared" si="120"/>
        <v>10.2684514</v>
      </c>
      <c r="R1980" s="20">
        <f t="shared" si="121"/>
        <v>1323.2540463917526</v>
      </c>
      <c r="S1980" s="15">
        <f t="shared" si="122"/>
        <v>41039.225601851853</v>
      </c>
      <c r="T1980" s="15">
        <f t="shared" si="123"/>
        <v>41072.291666666664</v>
      </c>
    </row>
    <row r="1981" spans="1:20" ht="75" x14ac:dyDescent="0.3">
      <c r="A1981" s="4">
        <v>1979</v>
      </c>
      <c r="B1981" s="5" t="s">
        <v>1979</v>
      </c>
      <c r="C1981" s="5" t="s">
        <v>6088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t="s">
        <v>8294</v>
      </c>
      <c r="O1981" t="s">
        <v>8323</v>
      </c>
      <c r="P1981" t="s">
        <v>8353</v>
      </c>
      <c r="Q1981" s="8">
        <f t="shared" si="120"/>
        <v>1.14901155</v>
      </c>
      <c r="R1981" s="20">
        <f t="shared" si="121"/>
        <v>282.65966789667897</v>
      </c>
      <c r="S1981" s="15">
        <f t="shared" si="122"/>
        <v>42290.460023148145</v>
      </c>
      <c r="T1981" s="15">
        <f t="shared" si="123"/>
        <v>42327.207638888889</v>
      </c>
    </row>
    <row r="1982" spans="1:20" ht="56.25" x14ac:dyDescent="0.3">
      <c r="A1982" s="4">
        <v>1980</v>
      </c>
      <c r="B1982" s="5" t="s">
        <v>1980</v>
      </c>
      <c r="C1982" s="5" t="s">
        <v>6089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t="s">
        <v>8294</v>
      </c>
      <c r="O1982" t="s">
        <v>8323</v>
      </c>
      <c r="P1982" t="s">
        <v>8353</v>
      </c>
      <c r="Q1982" s="8">
        <f t="shared" si="120"/>
        <v>3.5482402000000004</v>
      </c>
      <c r="R1982" s="20">
        <f t="shared" si="121"/>
        <v>91.214401028277635</v>
      </c>
      <c r="S1982" s="15">
        <f t="shared" si="122"/>
        <v>42423.542384259257</v>
      </c>
      <c r="T1982" s="15">
        <f t="shared" si="123"/>
        <v>42463.500717592593</v>
      </c>
    </row>
    <row r="1983" spans="1:20" ht="93.75" x14ac:dyDescent="0.3">
      <c r="A1983" s="4">
        <v>1981</v>
      </c>
      <c r="B1983" s="5" t="s">
        <v>1981</v>
      </c>
      <c r="C1983" s="5" t="s">
        <v>6090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t="s">
        <v>8295</v>
      </c>
      <c r="O1983" t="s">
        <v>8342</v>
      </c>
      <c r="P1983" t="s">
        <v>8354</v>
      </c>
      <c r="Q1983" s="8">
        <f t="shared" si="120"/>
        <v>5.0799999999999998E-2</v>
      </c>
      <c r="R1983" s="20">
        <f t="shared" si="121"/>
        <v>31.75</v>
      </c>
      <c r="S1983" s="15">
        <f t="shared" si="122"/>
        <v>41799.725289351853</v>
      </c>
      <c r="T1983" s="15">
        <f t="shared" si="123"/>
        <v>41829.725289351853</v>
      </c>
    </row>
    <row r="1984" spans="1:20" ht="75" x14ac:dyDescent="0.3">
      <c r="A1984" s="4">
        <v>1982</v>
      </c>
      <c r="B1984" s="5" t="s">
        <v>1982</v>
      </c>
      <c r="C1984" s="5" t="s">
        <v>6091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t="s">
        <v>8295</v>
      </c>
      <c r="O1984" t="s">
        <v>8342</v>
      </c>
      <c r="P1984" t="s">
        <v>8354</v>
      </c>
      <c r="Q1984" s="8">
        <f t="shared" si="120"/>
        <v>0</v>
      </c>
      <c r="R1984" s="20" t="e">
        <f t="shared" si="121"/>
        <v>#DIV/0!</v>
      </c>
      <c r="S1984" s="15">
        <f t="shared" si="122"/>
        <v>42678.586655092593</v>
      </c>
      <c r="T1984" s="15">
        <f t="shared" si="123"/>
        <v>42708.628321759257</v>
      </c>
    </row>
    <row r="1985" spans="1:20" ht="75" x14ac:dyDescent="0.3">
      <c r="A1985" s="4">
        <v>1983</v>
      </c>
      <c r="B1985" s="5" t="s">
        <v>1983</v>
      </c>
      <c r="C1985" s="5" t="s">
        <v>6092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t="s">
        <v>8295</v>
      </c>
      <c r="O1985" t="s">
        <v>8342</v>
      </c>
      <c r="P1985" t="s">
        <v>8354</v>
      </c>
      <c r="Q1985" s="8">
        <f t="shared" si="120"/>
        <v>4.2999999999999997E-2</v>
      </c>
      <c r="R1985" s="20">
        <f t="shared" si="121"/>
        <v>88.6875</v>
      </c>
      <c r="S1985" s="15">
        <f t="shared" si="122"/>
        <v>42593.011782407411</v>
      </c>
      <c r="T1985" s="15">
        <f t="shared" si="123"/>
        <v>42615.291666666672</v>
      </c>
    </row>
    <row r="1986" spans="1:20" ht="112.5" x14ac:dyDescent="0.3">
      <c r="A1986" s="4">
        <v>1984</v>
      </c>
      <c r="B1986" s="5" t="s">
        <v>1984</v>
      </c>
      <c r="C1986" s="5" t="s">
        <v>6093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t="s">
        <v>8295</v>
      </c>
      <c r="O1986" t="s">
        <v>8342</v>
      </c>
      <c r="P1986" t="s">
        <v>8354</v>
      </c>
      <c r="Q1986" s="8">
        <f t="shared" ref="Q1986:Q2049" si="124">E1986/D1986</f>
        <v>0.21146666666666666</v>
      </c>
      <c r="R1986" s="20">
        <f t="shared" ref="R1986:R2049" si="125">E1986/L1986</f>
        <v>453.14285714285717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93.75" x14ac:dyDescent="0.3">
      <c r="A1987" s="4">
        <v>1985</v>
      </c>
      <c r="B1987" s="5" t="s">
        <v>1985</v>
      </c>
      <c r="C1987" s="5" t="s">
        <v>6094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t="s">
        <v>8295</v>
      </c>
      <c r="O1987" t="s">
        <v>8342</v>
      </c>
      <c r="P1987" t="s">
        <v>8354</v>
      </c>
      <c r="Q1987" s="8">
        <f t="shared" si="124"/>
        <v>3.1875000000000001E-2</v>
      </c>
      <c r="R1987" s="20">
        <f t="shared" si="125"/>
        <v>12.75</v>
      </c>
      <c r="S1987" s="15">
        <f t="shared" si="126"/>
        <v>42555.698738425926</v>
      </c>
      <c r="T1987" s="15">
        <f t="shared" si="127"/>
        <v>42584.958333333328</v>
      </c>
    </row>
    <row r="1988" spans="1:20" ht="93.75" x14ac:dyDescent="0.3">
      <c r="A1988" s="4">
        <v>1986</v>
      </c>
      <c r="B1988" s="5" t="s">
        <v>1986</v>
      </c>
      <c r="C1988" s="5" t="s">
        <v>6095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t="s">
        <v>8295</v>
      </c>
      <c r="O1988" t="s">
        <v>8342</v>
      </c>
      <c r="P1988" t="s">
        <v>8354</v>
      </c>
      <c r="Q1988" s="8">
        <f t="shared" si="124"/>
        <v>5.0000000000000001E-4</v>
      </c>
      <c r="R1988" s="20">
        <f t="shared" si="125"/>
        <v>1</v>
      </c>
      <c r="S1988" s="15">
        <f t="shared" si="126"/>
        <v>42413.433831018512</v>
      </c>
      <c r="T1988" s="15">
        <f t="shared" si="127"/>
        <v>42443.392164351855</v>
      </c>
    </row>
    <row r="1989" spans="1:20" ht="56.25" x14ac:dyDescent="0.3">
      <c r="A1989" s="4">
        <v>1987</v>
      </c>
      <c r="B1989" s="5" t="s">
        <v>1987</v>
      </c>
      <c r="C1989" s="5" t="s">
        <v>6096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t="s">
        <v>8295</v>
      </c>
      <c r="O1989" t="s">
        <v>8342</v>
      </c>
      <c r="P1989" t="s">
        <v>8354</v>
      </c>
      <c r="Q1989" s="8">
        <f t="shared" si="124"/>
        <v>0.42472727272727273</v>
      </c>
      <c r="R1989" s="20">
        <f t="shared" si="125"/>
        <v>83.428571428571431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 s="4">
        <v>1988</v>
      </c>
      <c r="B1990" s="5" t="s">
        <v>1988</v>
      </c>
      <c r="C1990" s="5" t="s">
        <v>6097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t="s">
        <v>8295</v>
      </c>
      <c r="O1990" t="s">
        <v>8342</v>
      </c>
      <c r="P1990" t="s">
        <v>8354</v>
      </c>
      <c r="Q1990" s="8">
        <f t="shared" si="124"/>
        <v>4.1666666666666666E-3</v>
      </c>
      <c r="R1990" s="20">
        <f t="shared" si="125"/>
        <v>25</v>
      </c>
      <c r="S1990" s="15">
        <f t="shared" si="126"/>
        <v>42206.763217592597</v>
      </c>
      <c r="T1990" s="15">
        <f t="shared" si="127"/>
        <v>42236.763217592597</v>
      </c>
    </row>
    <row r="1991" spans="1:20" ht="75" x14ac:dyDescent="0.3">
      <c r="A1991" s="4">
        <v>1989</v>
      </c>
      <c r="B1991" s="5" t="s">
        <v>1989</v>
      </c>
      <c r="C1991" s="5" t="s">
        <v>6098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t="s">
        <v>8295</v>
      </c>
      <c r="O1991" t="s">
        <v>8342</v>
      </c>
      <c r="P1991" t="s">
        <v>8354</v>
      </c>
      <c r="Q1991" s="8">
        <f t="shared" si="124"/>
        <v>0.01</v>
      </c>
      <c r="R1991" s="20">
        <f t="shared" si="125"/>
        <v>50</v>
      </c>
      <c r="S1991" s="15">
        <f t="shared" si="126"/>
        <v>42685.680648148147</v>
      </c>
      <c r="T1991" s="15">
        <f t="shared" si="127"/>
        <v>42715.680648148147</v>
      </c>
    </row>
    <row r="1992" spans="1:20" ht="75" x14ac:dyDescent="0.3">
      <c r="A1992" s="4">
        <v>1990</v>
      </c>
      <c r="B1992" s="5" t="s">
        <v>1990</v>
      </c>
      <c r="C1992" s="5" t="s">
        <v>6099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t="s">
        <v>8295</v>
      </c>
      <c r="O1992" t="s">
        <v>8342</v>
      </c>
      <c r="P1992" t="s">
        <v>8354</v>
      </c>
      <c r="Q1992" s="8">
        <f t="shared" si="124"/>
        <v>0.16966666666666666</v>
      </c>
      <c r="R1992" s="20">
        <f t="shared" si="125"/>
        <v>101.8</v>
      </c>
      <c r="S1992" s="15">
        <f t="shared" si="126"/>
        <v>42398.195972222224</v>
      </c>
      <c r="T1992" s="15">
        <f t="shared" si="127"/>
        <v>42413.195972222224</v>
      </c>
    </row>
    <row r="1993" spans="1:20" ht="56.25" x14ac:dyDescent="0.3">
      <c r="A1993" s="4">
        <v>1991</v>
      </c>
      <c r="B1993" s="5" t="s">
        <v>1991</v>
      </c>
      <c r="C1993" s="5" t="s">
        <v>6100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t="s">
        <v>8295</v>
      </c>
      <c r="O1993" t="s">
        <v>8342</v>
      </c>
      <c r="P1993" t="s">
        <v>8354</v>
      </c>
      <c r="Q1993" s="8">
        <f t="shared" si="124"/>
        <v>7.0000000000000007E-2</v>
      </c>
      <c r="R1993" s="20">
        <f t="shared" si="125"/>
        <v>46.666666666666664</v>
      </c>
      <c r="S1993" s="15">
        <f t="shared" si="126"/>
        <v>42167.89335648148</v>
      </c>
      <c r="T1993" s="15">
        <f t="shared" si="127"/>
        <v>42188.89335648148</v>
      </c>
    </row>
    <row r="1994" spans="1:20" ht="37.5" x14ac:dyDescent="0.3">
      <c r="A1994" s="4">
        <v>1992</v>
      </c>
      <c r="B1994" s="5" t="s">
        <v>1992</v>
      </c>
      <c r="C1994" s="5" t="s">
        <v>6101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t="s">
        <v>8295</v>
      </c>
      <c r="O1994" t="s">
        <v>8342</v>
      </c>
      <c r="P1994" t="s">
        <v>8354</v>
      </c>
      <c r="Q1994" s="8">
        <f t="shared" si="124"/>
        <v>1.3333333333333333E-3</v>
      </c>
      <c r="R1994" s="20">
        <f t="shared" si="125"/>
        <v>1</v>
      </c>
      <c r="S1994" s="15">
        <f t="shared" si="126"/>
        <v>42023.143414351856</v>
      </c>
      <c r="T1994" s="15">
        <f t="shared" si="127"/>
        <v>42053.143414351856</v>
      </c>
    </row>
    <row r="1995" spans="1:20" ht="75" x14ac:dyDescent="0.3">
      <c r="A1995" s="4">
        <v>1993</v>
      </c>
      <c r="B1995" s="5" t="s">
        <v>1993</v>
      </c>
      <c r="C1995" s="5" t="s">
        <v>6102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t="s">
        <v>8295</v>
      </c>
      <c r="O1995" t="s">
        <v>8342</v>
      </c>
      <c r="P1995" t="s">
        <v>8354</v>
      </c>
      <c r="Q1995" s="8">
        <f t="shared" si="124"/>
        <v>0</v>
      </c>
      <c r="R1995" s="20" t="e">
        <f t="shared" si="125"/>
        <v>#DIV/0!</v>
      </c>
      <c r="S1995" s="15">
        <f t="shared" si="126"/>
        <v>42329.58839120371</v>
      </c>
      <c r="T1995" s="15">
        <f t="shared" si="127"/>
        <v>42359.58839120371</v>
      </c>
    </row>
    <row r="1996" spans="1:20" ht="93.75" x14ac:dyDescent="0.3">
      <c r="A1996" s="4">
        <v>1994</v>
      </c>
      <c r="B1996" s="5" t="s">
        <v>1994</v>
      </c>
      <c r="C1996" s="5" t="s">
        <v>6103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t="s">
        <v>8295</v>
      </c>
      <c r="O1996" t="s">
        <v>8342</v>
      </c>
      <c r="P1996" t="s">
        <v>8354</v>
      </c>
      <c r="Q1996" s="8">
        <f t="shared" si="124"/>
        <v>0</v>
      </c>
      <c r="R1996" s="20" t="e">
        <f t="shared" si="125"/>
        <v>#DIV/0!</v>
      </c>
      <c r="S1996" s="15">
        <f t="shared" si="126"/>
        <v>42651.006273148145</v>
      </c>
      <c r="T1996" s="15">
        <f t="shared" si="127"/>
        <v>42711.047939814816</v>
      </c>
    </row>
    <row r="1997" spans="1:20" ht="93.75" x14ac:dyDescent="0.3">
      <c r="A1997" s="4">
        <v>1995</v>
      </c>
      <c r="B1997" s="5" t="s">
        <v>1995</v>
      </c>
      <c r="C1997" s="5" t="s">
        <v>6104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t="s">
        <v>8295</v>
      </c>
      <c r="O1997" t="s">
        <v>8342</v>
      </c>
      <c r="P1997" t="s">
        <v>8354</v>
      </c>
      <c r="Q1997" s="8">
        <f t="shared" si="124"/>
        <v>7.8E-2</v>
      </c>
      <c r="R1997" s="20">
        <f t="shared" si="125"/>
        <v>26</v>
      </c>
      <c r="S1997" s="15">
        <f t="shared" si="126"/>
        <v>42181.902037037042</v>
      </c>
      <c r="T1997" s="15">
        <f t="shared" si="127"/>
        <v>42201.902037037042</v>
      </c>
    </row>
    <row r="1998" spans="1:20" ht="93.75" x14ac:dyDescent="0.3">
      <c r="A1998" s="4">
        <v>1996</v>
      </c>
      <c r="B1998" s="5" t="s">
        <v>1996</v>
      </c>
      <c r="C1998" s="5" t="s">
        <v>6105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t="s">
        <v>8295</v>
      </c>
      <c r="O1998" t="s">
        <v>8342</v>
      </c>
      <c r="P1998" t="s">
        <v>8354</v>
      </c>
      <c r="Q1998" s="8">
        <f t="shared" si="124"/>
        <v>0</v>
      </c>
      <c r="R1998" s="20" t="e">
        <f t="shared" si="125"/>
        <v>#DIV/0!</v>
      </c>
      <c r="S1998" s="15">
        <f t="shared" si="126"/>
        <v>41800.819571759261</v>
      </c>
      <c r="T1998" s="15">
        <f t="shared" si="127"/>
        <v>41830.819571759261</v>
      </c>
    </row>
    <row r="1999" spans="1:20" ht="75" x14ac:dyDescent="0.3">
      <c r="A1999" s="4">
        <v>1997</v>
      </c>
      <c r="B1999" s="5" t="s">
        <v>1997</v>
      </c>
      <c r="C1999" s="5" t="s">
        <v>6106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t="s">
        <v>8295</v>
      </c>
      <c r="O1999" t="s">
        <v>8342</v>
      </c>
      <c r="P1999" t="s">
        <v>8354</v>
      </c>
      <c r="Q1999" s="8">
        <f t="shared" si="124"/>
        <v>0</v>
      </c>
      <c r="R1999" s="20" t="e">
        <f t="shared" si="125"/>
        <v>#DIV/0!</v>
      </c>
      <c r="S1999" s="15">
        <f t="shared" si="126"/>
        <v>41847.930694444447</v>
      </c>
      <c r="T1999" s="15">
        <f t="shared" si="127"/>
        <v>41877.930694444447</v>
      </c>
    </row>
    <row r="2000" spans="1:20" ht="93.75" x14ac:dyDescent="0.3">
      <c r="A2000" s="4">
        <v>1998</v>
      </c>
      <c r="B2000" s="5" t="s">
        <v>1998</v>
      </c>
      <c r="C2000" s="5" t="s">
        <v>6107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t="s">
        <v>8295</v>
      </c>
      <c r="O2000" t="s">
        <v>8342</v>
      </c>
      <c r="P2000" t="s">
        <v>8354</v>
      </c>
      <c r="Q2000" s="8">
        <f t="shared" si="124"/>
        <v>0.26200000000000001</v>
      </c>
      <c r="R2000" s="20">
        <f t="shared" si="125"/>
        <v>218.33333333333334</v>
      </c>
      <c r="S2000" s="15">
        <f t="shared" si="126"/>
        <v>41807.118495370371</v>
      </c>
      <c r="T2000" s="15">
        <f t="shared" si="127"/>
        <v>41852.118495370371</v>
      </c>
    </row>
    <row r="2001" spans="1:20" ht="75" x14ac:dyDescent="0.3">
      <c r="A2001" s="4">
        <v>1999</v>
      </c>
      <c r="B2001" s="5" t="s">
        <v>1999</v>
      </c>
      <c r="C2001" s="5" t="s">
        <v>6108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t="s">
        <v>8295</v>
      </c>
      <c r="O2001" t="s">
        <v>8342</v>
      </c>
      <c r="P2001" t="s">
        <v>8354</v>
      </c>
      <c r="Q2001" s="8">
        <f t="shared" si="124"/>
        <v>7.6129032258064515E-3</v>
      </c>
      <c r="R2001" s="20">
        <f t="shared" si="125"/>
        <v>33.714285714285715</v>
      </c>
      <c r="S2001" s="15">
        <f t="shared" si="126"/>
        <v>41926.482731481483</v>
      </c>
      <c r="T2001" s="15">
        <f t="shared" si="127"/>
        <v>41956.524398148147</v>
      </c>
    </row>
    <row r="2002" spans="1:20" ht="93.75" x14ac:dyDescent="0.3">
      <c r="A2002" s="4">
        <v>2000</v>
      </c>
      <c r="B2002" s="5" t="s">
        <v>2000</v>
      </c>
      <c r="C2002" s="5" t="s">
        <v>6109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t="s">
        <v>8295</v>
      </c>
      <c r="O2002" t="s">
        <v>8342</v>
      </c>
      <c r="P2002" t="s">
        <v>8354</v>
      </c>
      <c r="Q2002" s="8">
        <f t="shared" si="124"/>
        <v>0.125</v>
      </c>
      <c r="R2002" s="20">
        <f t="shared" si="125"/>
        <v>25</v>
      </c>
      <c r="S2002" s="15">
        <f t="shared" si="126"/>
        <v>42345.951539351852</v>
      </c>
      <c r="T2002" s="15">
        <f t="shared" si="127"/>
        <v>42375.951539351852</v>
      </c>
    </row>
    <row r="2003" spans="1:20" ht="56.25" x14ac:dyDescent="0.3">
      <c r="A2003" s="4">
        <v>2001</v>
      </c>
      <c r="B2003" s="5" t="s">
        <v>2001</v>
      </c>
      <c r="C2003" s="5" t="s">
        <v>6110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t="s">
        <v>8294</v>
      </c>
      <c r="O2003" t="s">
        <v>8323</v>
      </c>
      <c r="P2003" t="s">
        <v>8353</v>
      </c>
      <c r="Q2003" s="8">
        <f t="shared" si="124"/>
        <v>3.8212909090909091</v>
      </c>
      <c r="R2003" s="20">
        <f t="shared" si="125"/>
        <v>128.38790470372632</v>
      </c>
      <c r="S2003" s="15">
        <f t="shared" si="126"/>
        <v>42136.209675925929</v>
      </c>
      <c r="T2003" s="15">
        <f t="shared" si="127"/>
        <v>42167.833333333328</v>
      </c>
    </row>
    <row r="2004" spans="1:20" ht="75" x14ac:dyDescent="0.3">
      <c r="A2004" s="4">
        <v>2002</v>
      </c>
      <c r="B2004" s="5" t="s">
        <v>2002</v>
      </c>
      <c r="C2004" s="5" t="s">
        <v>6111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t="s">
        <v>8294</v>
      </c>
      <c r="O2004" t="s">
        <v>8323</v>
      </c>
      <c r="P2004" t="s">
        <v>8353</v>
      </c>
      <c r="Q2004" s="8">
        <f t="shared" si="124"/>
        <v>2.1679422000000002</v>
      </c>
      <c r="R2004" s="20">
        <f t="shared" si="125"/>
        <v>78.834261818181815</v>
      </c>
      <c r="S2004" s="15">
        <f t="shared" si="126"/>
        <v>42728.71230324074</v>
      </c>
      <c r="T2004" s="15">
        <f t="shared" si="127"/>
        <v>42758.71230324074</v>
      </c>
    </row>
    <row r="2005" spans="1:20" ht="93.75" x14ac:dyDescent="0.3">
      <c r="A2005" s="4">
        <v>2003</v>
      </c>
      <c r="B2005" s="5" t="s">
        <v>2003</v>
      </c>
      <c r="C2005" s="5" t="s">
        <v>6112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t="s">
        <v>8294</v>
      </c>
      <c r="O2005" t="s">
        <v>8323</v>
      </c>
      <c r="P2005" t="s">
        <v>8353</v>
      </c>
      <c r="Q2005" s="8">
        <f t="shared" si="124"/>
        <v>3.12</v>
      </c>
      <c r="R2005" s="20">
        <f t="shared" si="125"/>
        <v>91.764705882352942</v>
      </c>
      <c r="S2005" s="15">
        <f t="shared" si="126"/>
        <v>40347.125601851854</v>
      </c>
      <c r="T2005" s="15">
        <f t="shared" si="127"/>
        <v>40361.958333333336</v>
      </c>
    </row>
    <row r="2006" spans="1:20" ht="75" x14ac:dyDescent="0.3">
      <c r="A2006" s="4">
        <v>2004</v>
      </c>
      <c r="B2006" s="5" t="s">
        <v>2004</v>
      </c>
      <c r="C2006" s="5" t="s">
        <v>6113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t="s">
        <v>8294</v>
      </c>
      <c r="O2006" t="s">
        <v>8323</v>
      </c>
      <c r="P2006" t="s">
        <v>8353</v>
      </c>
      <c r="Q2006" s="8">
        <f t="shared" si="124"/>
        <v>2.3442048</v>
      </c>
      <c r="R2006" s="20">
        <f t="shared" si="125"/>
        <v>331.10237288135596</v>
      </c>
      <c r="S2006" s="15">
        <f t="shared" si="126"/>
        <v>41800.604895833334</v>
      </c>
      <c r="T2006" s="15">
        <f t="shared" si="127"/>
        <v>41830.604895833334</v>
      </c>
    </row>
    <row r="2007" spans="1:20" ht="75" x14ac:dyDescent="0.3">
      <c r="A2007" s="4">
        <v>2005</v>
      </c>
      <c r="B2007" s="5" t="s">
        <v>2005</v>
      </c>
      <c r="C2007" s="5" t="s">
        <v>6114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t="s">
        <v>8294</v>
      </c>
      <c r="O2007" t="s">
        <v>8323</v>
      </c>
      <c r="P2007" t="s">
        <v>8353</v>
      </c>
      <c r="Q2007" s="8">
        <f t="shared" si="124"/>
        <v>1.236801</v>
      </c>
      <c r="R2007" s="20">
        <f t="shared" si="125"/>
        <v>194.26193717277485</v>
      </c>
      <c r="S2007" s="15">
        <f t="shared" si="126"/>
        <v>41535.812708333331</v>
      </c>
      <c r="T2007" s="15">
        <f t="shared" si="127"/>
        <v>41563.165972222225</v>
      </c>
    </row>
    <row r="2008" spans="1:20" ht="93.75" x14ac:dyDescent="0.3">
      <c r="A2008" s="4">
        <v>2006</v>
      </c>
      <c r="B2008" s="5" t="s">
        <v>2006</v>
      </c>
      <c r="C2008" s="5" t="s">
        <v>6115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t="s">
        <v>8294</v>
      </c>
      <c r="O2008" t="s">
        <v>8323</v>
      </c>
      <c r="P2008" t="s">
        <v>8353</v>
      </c>
      <c r="Q2008" s="8">
        <f t="shared" si="124"/>
        <v>2.4784000000000002</v>
      </c>
      <c r="R2008" s="20">
        <f t="shared" si="125"/>
        <v>408.97689768976898</v>
      </c>
      <c r="S2008" s="15">
        <f t="shared" si="126"/>
        <v>41941.500520833331</v>
      </c>
      <c r="T2008" s="15">
        <f t="shared" si="127"/>
        <v>41976.542187500003</v>
      </c>
    </row>
    <row r="2009" spans="1:20" ht="93.75" x14ac:dyDescent="0.3">
      <c r="A2009" s="4">
        <v>2007</v>
      </c>
      <c r="B2009" s="5" t="s">
        <v>2007</v>
      </c>
      <c r="C2009" s="5" t="s">
        <v>6116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t="s">
        <v>8294</v>
      </c>
      <c r="O2009" t="s">
        <v>8323</v>
      </c>
      <c r="P2009" t="s">
        <v>8353</v>
      </c>
      <c r="Q2009" s="8">
        <f t="shared" si="124"/>
        <v>1.157092</v>
      </c>
      <c r="R2009" s="20">
        <f t="shared" si="125"/>
        <v>84.459270072992695</v>
      </c>
      <c r="S2009" s="15">
        <f t="shared" si="126"/>
        <v>40347.837800925925</v>
      </c>
      <c r="T2009" s="15">
        <f t="shared" si="127"/>
        <v>40414.166666666664</v>
      </c>
    </row>
    <row r="2010" spans="1:20" ht="75" x14ac:dyDescent="0.3">
      <c r="A2010" s="4">
        <v>2008</v>
      </c>
      <c r="B2010" s="5" t="s">
        <v>2008</v>
      </c>
      <c r="C2010" s="5" t="s">
        <v>6117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t="s">
        <v>8294</v>
      </c>
      <c r="O2010" t="s">
        <v>8323</v>
      </c>
      <c r="P2010" t="s">
        <v>8353</v>
      </c>
      <c r="Q2010" s="8">
        <f t="shared" si="124"/>
        <v>1.1707484768810599</v>
      </c>
      <c r="R2010" s="20">
        <f t="shared" si="125"/>
        <v>44.853658536585364</v>
      </c>
      <c r="S2010" s="15">
        <f t="shared" si="126"/>
        <v>40761.604421296295</v>
      </c>
      <c r="T2010" s="15">
        <f t="shared" si="127"/>
        <v>40805.604421296295</v>
      </c>
    </row>
    <row r="2011" spans="1:20" ht="75" x14ac:dyDescent="0.3">
      <c r="A2011" s="4">
        <v>2009</v>
      </c>
      <c r="B2011" s="5" t="s">
        <v>2009</v>
      </c>
      <c r="C2011" s="5" t="s">
        <v>6118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t="s">
        <v>8294</v>
      </c>
      <c r="O2011" t="s">
        <v>8323</v>
      </c>
      <c r="P2011" t="s">
        <v>8353</v>
      </c>
      <c r="Q2011" s="8">
        <f t="shared" si="124"/>
        <v>3.05158</v>
      </c>
      <c r="R2011" s="20">
        <f t="shared" si="125"/>
        <v>383.3643216080402</v>
      </c>
      <c r="S2011" s="15">
        <f t="shared" si="126"/>
        <v>42661.323414351849</v>
      </c>
      <c r="T2011" s="15">
        <f t="shared" si="127"/>
        <v>42697.365081018521</v>
      </c>
    </row>
    <row r="2012" spans="1:20" ht="56.25" x14ac:dyDescent="0.3">
      <c r="A2012" s="4">
        <v>2010</v>
      </c>
      <c r="B2012" s="5" t="s">
        <v>2010</v>
      </c>
      <c r="C2012" s="5" t="s">
        <v>6119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t="s">
        <v>8294</v>
      </c>
      <c r="O2012" t="s">
        <v>8323</v>
      </c>
      <c r="P2012" t="s">
        <v>8353</v>
      </c>
      <c r="Q2012" s="8">
        <f t="shared" si="124"/>
        <v>3.2005299999999997</v>
      </c>
      <c r="R2012" s="20">
        <f t="shared" si="125"/>
        <v>55.276856649395505</v>
      </c>
      <c r="S2012" s="15">
        <f t="shared" si="126"/>
        <v>42570.996423611112</v>
      </c>
      <c r="T2012" s="15">
        <f t="shared" si="127"/>
        <v>42600.996423611112</v>
      </c>
    </row>
    <row r="2013" spans="1:20" ht="75" x14ac:dyDescent="0.3">
      <c r="A2013" s="4">
        <v>2011</v>
      </c>
      <c r="B2013" s="5" t="s">
        <v>2011</v>
      </c>
      <c r="C2013" s="5" t="s">
        <v>6120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t="s">
        <v>8294</v>
      </c>
      <c r="O2013" t="s">
        <v>8323</v>
      </c>
      <c r="P2013" t="s">
        <v>8353</v>
      </c>
      <c r="Q2013" s="8">
        <f t="shared" si="124"/>
        <v>8.1956399999999991</v>
      </c>
      <c r="R2013" s="20">
        <f t="shared" si="125"/>
        <v>422.02059732234807</v>
      </c>
      <c r="S2013" s="15">
        <f t="shared" si="126"/>
        <v>42347.358483796299</v>
      </c>
      <c r="T2013" s="15">
        <f t="shared" si="127"/>
        <v>42380.958333333328</v>
      </c>
    </row>
    <row r="2014" spans="1:20" ht="93.75" x14ac:dyDescent="0.3">
      <c r="A2014" s="4">
        <v>2012</v>
      </c>
      <c r="B2014" s="5" t="s">
        <v>2012</v>
      </c>
      <c r="C2014" s="5" t="s">
        <v>6121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t="s">
        <v>8294</v>
      </c>
      <c r="O2014" t="s">
        <v>8323</v>
      </c>
      <c r="P2014" t="s">
        <v>8353</v>
      </c>
      <c r="Q2014" s="8">
        <f t="shared" si="124"/>
        <v>2.3490000000000002</v>
      </c>
      <c r="R2014" s="20">
        <f t="shared" si="125"/>
        <v>64.180327868852459</v>
      </c>
      <c r="S2014" s="15">
        <f t="shared" si="126"/>
        <v>42010.822233796294</v>
      </c>
      <c r="T2014" s="15">
        <f t="shared" si="127"/>
        <v>42040.822233796294</v>
      </c>
    </row>
    <row r="2015" spans="1:20" ht="75" x14ac:dyDescent="0.3">
      <c r="A2015" s="4">
        <v>2013</v>
      </c>
      <c r="B2015" s="5" t="s">
        <v>2013</v>
      </c>
      <c r="C2015" s="5" t="s">
        <v>6122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t="s">
        <v>8294</v>
      </c>
      <c r="O2015" t="s">
        <v>8323</v>
      </c>
      <c r="P2015" t="s">
        <v>8353</v>
      </c>
      <c r="Q2015" s="8">
        <f t="shared" si="124"/>
        <v>4.9491375</v>
      </c>
      <c r="R2015" s="20">
        <f t="shared" si="125"/>
        <v>173.57781674704077</v>
      </c>
      <c r="S2015" s="15">
        <f t="shared" si="126"/>
        <v>42499.960810185185</v>
      </c>
      <c r="T2015" s="15">
        <f t="shared" si="127"/>
        <v>42559.960810185185</v>
      </c>
    </row>
    <row r="2016" spans="1:20" ht="75" x14ac:dyDescent="0.3">
      <c r="A2016" s="4">
        <v>2014</v>
      </c>
      <c r="B2016" s="5" t="s">
        <v>2014</v>
      </c>
      <c r="C2016" s="5" t="s">
        <v>6123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t="s">
        <v>8294</v>
      </c>
      <c r="O2016" t="s">
        <v>8323</v>
      </c>
      <c r="P2016" t="s">
        <v>8353</v>
      </c>
      <c r="Q2016" s="8">
        <f t="shared" si="124"/>
        <v>78.137822333333332</v>
      </c>
      <c r="R2016" s="20">
        <f t="shared" si="125"/>
        <v>88.601680840609291</v>
      </c>
      <c r="S2016" s="15">
        <f t="shared" si="126"/>
        <v>41324.214571759258</v>
      </c>
      <c r="T2016" s="15">
        <f t="shared" si="127"/>
        <v>41358.172905092593</v>
      </c>
    </row>
    <row r="2017" spans="1:20" ht="75" x14ac:dyDescent="0.3">
      <c r="A2017" s="4">
        <v>2015</v>
      </c>
      <c r="B2017" s="5" t="s">
        <v>2015</v>
      </c>
      <c r="C2017" s="5" t="s">
        <v>6124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t="s">
        <v>8294</v>
      </c>
      <c r="O2017" t="s">
        <v>8323</v>
      </c>
      <c r="P2017" t="s">
        <v>8353</v>
      </c>
      <c r="Q2017" s="8">
        <f t="shared" si="124"/>
        <v>1.1300013888888889</v>
      </c>
      <c r="R2017" s="20">
        <f t="shared" si="125"/>
        <v>50.222283950617282</v>
      </c>
      <c r="S2017" s="15">
        <f t="shared" si="126"/>
        <v>40765.876886574071</v>
      </c>
      <c r="T2017" s="15">
        <f t="shared" si="127"/>
        <v>40795.876886574071</v>
      </c>
    </row>
    <row r="2018" spans="1:20" ht="56.25" x14ac:dyDescent="0.3">
      <c r="A2018" s="4">
        <v>2016</v>
      </c>
      <c r="B2018" s="5" t="s">
        <v>2016</v>
      </c>
      <c r="C2018" s="5" t="s">
        <v>6125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t="s">
        <v>8294</v>
      </c>
      <c r="O2018" t="s">
        <v>8323</v>
      </c>
      <c r="P2018" t="s">
        <v>8353</v>
      </c>
      <c r="Q2018" s="8">
        <f t="shared" si="124"/>
        <v>9.2154220000000002</v>
      </c>
      <c r="R2018" s="20">
        <f t="shared" si="125"/>
        <v>192.38876826722338</v>
      </c>
      <c r="S2018" s="15">
        <f t="shared" si="126"/>
        <v>41312.88077546296</v>
      </c>
      <c r="T2018" s="15">
        <f t="shared" si="127"/>
        <v>41342.88077546296</v>
      </c>
    </row>
    <row r="2019" spans="1:20" ht="75" x14ac:dyDescent="0.3">
      <c r="A2019" s="4">
        <v>2017</v>
      </c>
      <c r="B2019" s="5" t="s">
        <v>2017</v>
      </c>
      <c r="C2019" s="5" t="s">
        <v>6126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t="s">
        <v>8294</v>
      </c>
      <c r="O2019" t="s">
        <v>8323</v>
      </c>
      <c r="P2019" t="s">
        <v>8353</v>
      </c>
      <c r="Q2019" s="8">
        <f t="shared" si="124"/>
        <v>1.2510239999999999</v>
      </c>
      <c r="R2019" s="20">
        <f t="shared" si="125"/>
        <v>73.416901408450698</v>
      </c>
      <c r="S2019" s="15">
        <f t="shared" si="126"/>
        <v>40961.057349537034</v>
      </c>
      <c r="T2019" s="15">
        <f t="shared" si="127"/>
        <v>40992.166666666664</v>
      </c>
    </row>
    <row r="2020" spans="1:20" ht="93.75" x14ac:dyDescent="0.3">
      <c r="A2020" s="4">
        <v>2018</v>
      </c>
      <c r="B2020" s="5" t="s">
        <v>2018</v>
      </c>
      <c r="C2020" s="5" t="s">
        <v>6127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t="s">
        <v>8294</v>
      </c>
      <c r="O2020" t="s">
        <v>8323</v>
      </c>
      <c r="P2020" t="s">
        <v>8353</v>
      </c>
      <c r="Q2020" s="8">
        <f t="shared" si="124"/>
        <v>1.0224343076923077</v>
      </c>
      <c r="R2020" s="20">
        <f t="shared" si="125"/>
        <v>147.68495555555555</v>
      </c>
      <c r="S2020" s="15">
        <f t="shared" si="126"/>
        <v>42199.365844907406</v>
      </c>
      <c r="T2020" s="15">
        <f t="shared" si="127"/>
        <v>42229.365844907406</v>
      </c>
    </row>
    <row r="2021" spans="1:20" ht="93.75" x14ac:dyDescent="0.3">
      <c r="A2021" s="4">
        <v>2019</v>
      </c>
      <c r="B2021" s="5" t="s">
        <v>2019</v>
      </c>
      <c r="C2021" s="5" t="s">
        <v>6128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t="s">
        <v>8294</v>
      </c>
      <c r="O2021" t="s">
        <v>8323</v>
      </c>
      <c r="P2021" t="s">
        <v>8353</v>
      </c>
      <c r="Q2021" s="8">
        <f t="shared" si="124"/>
        <v>4.8490975000000001</v>
      </c>
      <c r="R2021" s="20">
        <f t="shared" si="125"/>
        <v>108.96848314606741</v>
      </c>
      <c r="S2021" s="15">
        <f t="shared" si="126"/>
        <v>42605.70857638889</v>
      </c>
      <c r="T2021" s="15">
        <f t="shared" si="127"/>
        <v>42635.70857638889</v>
      </c>
    </row>
    <row r="2022" spans="1:20" ht="93.75" x14ac:dyDescent="0.3">
      <c r="A2022" s="4">
        <v>2020</v>
      </c>
      <c r="B2022" s="5" t="s">
        <v>2020</v>
      </c>
      <c r="C2022" s="5" t="s">
        <v>6129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t="s">
        <v>8294</v>
      </c>
      <c r="O2022" t="s">
        <v>8323</v>
      </c>
      <c r="P2022" t="s">
        <v>8353</v>
      </c>
      <c r="Q2022" s="8">
        <f t="shared" si="124"/>
        <v>1.9233333333333333</v>
      </c>
      <c r="R2022" s="20">
        <f t="shared" si="125"/>
        <v>23.647540983606557</v>
      </c>
      <c r="S2022" s="15">
        <f t="shared" si="126"/>
        <v>41737.097499999996</v>
      </c>
      <c r="T2022" s="15">
        <f t="shared" si="127"/>
        <v>41773.961111111108</v>
      </c>
    </row>
    <row r="2023" spans="1:20" ht="93.75" x14ac:dyDescent="0.3">
      <c r="A2023" s="4">
        <v>2021</v>
      </c>
      <c r="B2023" s="5" t="s">
        <v>2021</v>
      </c>
      <c r="C2023" s="5" t="s">
        <v>6130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t="s">
        <v>8294</v>
      </c>
      <c r="O2023" t="s">
        <v>8323</v>
      </c>
      <c r="P2023" t="s">
        <v>8353</v>
      </c>
      <c r="Q2023" s="8">
        <f t="shared" si="124"/>
        <v>2.8109999999999999</v>
      </c>
      <c r="R2023" s="20">
        <f t="shared" si="125"/>
        <v>147.94736842105263</v>
      </c>
      <c r="S2023" s="15">
        <f t="shared" si="126"/>
        <v>41861.070567129631</v>
      </c>
      <c r="T2023" s="15">
        <f t="shared" si="127"/>
        <v>41906.070567129631</v>
      </c>
    </row>
    <row r="2024" spans="1:20" ht="75" x14ac:dyDescent="0.3">
      <c r="A2024" s="4">
        <v>2022</v>
      </c>
      <c r="B2024" s="5" t="s">
        <v>2022</v>
      </c>
      <c r="C2024" s="5" t="s">
        <v>6131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t="s">
        <v>8294</v>
      </c>
      <c r="O2024" t="s">
        <v>8323</v>
      </c>
      <c r="P2024" t="s">
        <v>8353</v>
      </c>
      <c r="Q2024" s="8">
        <f t="shared" si="124"/>
        <v>1.2513700000000001</v>
      </c>
      <c r="R2024" s="20">
        <f t="shared" si="125"/>
        <v>385.03692307692307</v>
      </c>
      <c r="S2024" s="15">
        <f t="shared" si="126"/>
        <v>42502.569120370375</v>
      </c>
      <c r="T2024" s="15">
        <f t="shared" si="127"/>
        <v>42532.569120370375</v>
      </c>
    </row>
    <row r="2025" spans="1:20" ht="93.75" x14ac:dyDescent="0.3">
      <c r="A2025" s="4">
        <v>2023</v>
      </c>
      <c r="B2025" s="5" t="s">
        <v>2023</v>
      </c>
      <c r="C2025" s="5" t="s">
        <v>6132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t="s">
        <v>8294</v>
      </c>
      <c r="O2025" t="s">
        <v>8323</v>
      </c>
      <c r="P2025" t="s">
        <v>8353</v>
      </c>
      <c r="Q2025" s="8">
        <f t="shared" si="124"/>
        <v>1.61459</v>
      </c>
      <c r="R2025" s="20">
        <f t="shared" si="125"/>
        <v>457.39093484419266</v>
      </c>
      <c r="S2025" s="15">
        <f t="shared" si="126"/>
        <v>42136.420752314814</v>
      </c>
      <c r="T2025" s="15">
        <f t="shared" si="127"/>
        <v>42166.420752314814</v>
      </c>
    </row>
    <row r="2026" spans="1:20" ht="75" x14ac:dyDescent="0.3">
      <c r="A2026" s="4">
        <v>2024</v>
      </c>
      <c r="B2026" s="5" t="s">
        <v>2024</v>
      </c>
      <c r="C2026" s="5" t="s">
        <v>6133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t="s">
        <v>8294</v>
      </c>
      <c r="O2026" t="s">
        <v>8323</v>
      </c>
      <c r="P2026" t="s">
        <v>8353</v>
      </c>
      <c r="Q2026" s="8">
        <f t="shared" si="124"/>
        <v>5.8535000000000004</v>
      </c>
      <c r="R2026" s="20">
        <f t="shared" si="125"/>
        <v>222.99047619047619</v>
      </c>
      <c r="S2026" s="15">
        <f t="shared" si="126"/>
        <v>41099.966944444444</v>
      </c>
      <c r="T2026" s="15">
        <f t="shared" si="127"/>
        <v>41134.125</v>
      </c>
    </row>
    <row r="2027" spans="1:20" ht="75" x14ac:dyDescent="0.3">
      <c r="A2027" s="4">
        <v>2025</v>
      </c>
      <c r="B2027" s="5" t="s">
        <v>2025</v>
      </c>
      <c r="C2027" s="5" t="s">
        <v>6134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t="s">
        <v>8294</v>
      </c>
      <c r="O2027" t="s">
        <v>8323</v>
      </c>
      <c r="P2027" t="s">
        <v>8353</v>
      </c>
      <c r="Q2027" s="8">
        <f t="shared" si="124"/>
        <v>2.0114999999999998</v>
      </c>
      <c r="R2027" s="20">
        <f t="shared" si="125"/>
        <v>220.74074074074073</v>
      </c>
      <c r="S2027" s="15">
        <f t="shared" si="126"/>
        <v>42136.184560185182</v>
      </c>
      <c r="T2027" s="15">
        <f t="shared" si="127"/>
        <v>42166.184560185182</v>
      </c>
    </row>
    <row r="2028" spans="1:20" ht="37.5" x14ac:dyDescent="0.3">
      <c r="A2028" s="4">
        <v>2026</v>
      </c>
      <c r="B2028" s="5" t="s">
        <v>2026</v>
      </c>
      <c r="C2028" s="5" t="s">
        <v>6135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t="s">
        <v>8294</v>
      </c>
      <c r="O2028" t="s">
        <v>8323</v>
      </c>
      <c r="P2028" t="s">
        <v>8353</v>
      </c>
      <c r="Q2028" s="8">
        <f t="shared" si="124"/>
        <v>1.3348307999999998</v>
      </c>
      <c r="R2028" s="20">
        <f t="shared" si="125"/>
        <v>73.503898678414089</v>
      </c>
      <c r="S2028" s="15">
        <f t="shared" si="126"/>
        <v>41704.735937500001</v>
      </c>
      <c r="T2028" s="15">
        <f t="shared" si="127"/>
        <v>41750.165972222225</v>
      </c>
    </row>
    <row r="2029" spans="1:20" ht="75" x14ac:dyDescent="0.3">
      <c r="A2029" s="4">
        <v>2027</v>
      </c>
      <c r="B2029" s="5" t="s">
        <v>2027</v>
      </c>
      <c r="C2029" s="5" t="s">
        <v>6136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t="s">
        <v>8294</v>
      </c>
      <c r="O2029" t="s">
        <v>8323</v>
      </c>
      <c r="P2029" t="s">
        <v>8353</v>
      </c>
      <c r="Q2029" s="8">
        <f t="shared" si="124"/>
        <v>1.2024900000000001</v>
      </c>
      <c r="R2029" s="20">
        <f t="shared" si="125"/>
        <v>223.09647495361781</v>
      </c>
      <c r="S2029" s="15">
        <f t="shared" si="126"/>
        <v>42048.813877314817</v>
      </c>
      <c r="T2029" s="15">
        <f t="shared" si="127"/>
        <v>42093.772210648152</v>
      </c>
    </row>
    <row r="2030" spans="1:20" ht="37.5" x14ac:dyDescent="0.3">
      <c r="A2030" s="4">
        <v>2028</v>
      </c>
      <c r="B2030" s="5" t="s">
        <v>2028</v>
      </c>
      <c r="C2030" s="5" t="s">
        <v>6137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t="s">
        <v>8294</v>
      </c>
      <c r="O2030" t="s">
        <v>8323</v>
      </c>
      <c r="P2030" t="s">
        <v>8353</v>
      </c>
      <c r="Q2030" s="8">
        <f t="shared" si="124"/>
        <v>1.2616666666666667</v>
      </c>
      <c r="R2030" s="20">
        <f t="shared" si="125"/>
        <v>47.911392405063289</v>
      </c>
      <c r="S2030" s="15">
        <f t="shared" si="126"/>
        <v>40215.919050925928</v>
      </c>
      <c r="T2030" s="15">
        <f t="shared" si="127"/>
        <v>40252.913194444445</v>
      </c>
    </row>
    <row r="2031" spans="1:20" ht="56.25" x14ac:dyDescent="0.3">
      <c r="A2031" s="4">
        <v>2029</v>
      </c>
      <c r="B2031" s="5" t="s">
        <v>2029</v>
      </c>
      <c r="C2031" s="5" t="s">
        <v>6138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t="s">
        <v>8294</v>
      </c>
      <c r="O2031" t="s">
        <v>8323</v>
      </c>
      <c r="P2031" t="s">
        <v>8353</v>
      </c>
      <c r="Q2031" s="8">
        <f t="shared" si="124"/>
        <v>3.6120000000000001</v>
      </c>
      <c r="R2031" s="20">
        <f t="shared" si="125"/>
        <v>96.063829787234042</v>
      </c>
      <c r="S2031" s="15">
        <f t="shared" si="126"/>
        <v>41848.021770833337</v>
      </c>
      <c r="T2031" s="15">
        <f t="shared" si="127"/>
        <v>41878.021770833337</v>
      </c>
    </row>
    <row r="2032" spans="1:20" ht="75" x14ac:dyDescent="0.3">
      <c r="A2032" s="4">
        <v>2030</v>
      </c>
      <c r="B2032" s="5" t="s">
        <v>2030</v>
      </c>
      <c r="C2032" s="5" t="s">
        <v>6139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t="s">
        <v>8294</v>
      </c>
      <c r="O2032" t="s">
        <v>8323</v>
      </c>
      <c r="P2032" t="s">
        <v>8353</v>
      </c>
      <c r="Q2032" s="8">
        <f t="shared" si="124"/>
        <v>2.26239013671875</v>
      </c>
      <c r="R2032" s="20">
        <f t="shared" si="125"/>
        <v>118.6144</v>
      </c>
      <c r="S2032" s="15">
        <f t="shared" si="126"/>
        <v>41212.996481481481</v>
      </c>
      <c r="T2032" s="15">
        <f t="shared" si="127"/>
        <v>41242.996481481481</v>
      </c>
    </row>
    <row r="2033" spans="1:20" ht="56.25" x14ac:dyDescent="0.3">
      <c r="A2033" s="4">
        <v>2031</v>
      </c>
      <c r="B2033" s="5" t="s">
        <v>2031</v>
      </c>
      <c r="C2033" s="5" t="s">
        <v>6140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t="s">
        <v>8294</v>
      </c>
      <c r="O2033" t="s">
        <v>8323</v>
      </c>
      <c r="P2033" t="s">
        <v>8353</v>
      </c>
      <c r="Q2033" s="8">
        <f t="shared" si="124"/>
        <v>1.2035</v>
      </c>
      <c r="R2033" s="20">
        <f t="shared" si="125"/>
        <v>118.45472440944881</v>
      </c>
      <c r="S2033" s="15">
        <f t="shared" si="126"/>
        <v>41975.329317129625</v>
      </c>
      <c r="T2033" s="15">
        <f t="shared" si="127"/>
        <v>42013.041666666672</v>
      </c>
    </row>
    <row r="2034" spans="1:20" ht="75" x14ac:dyDescent="0.3">
      <c r="A2034" s="4">
        <v>2032</v>
      </c>
      <c r="B2034" s="5" t="s">
        <v>2032</v>
      </c>
      <c r="C2034" s="5" t="s">
        <v>6141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t="s">
        <v>8294</v>
      </c>
      <c r="O2034" t="s">
        <v>8323</v>
      </c>
      <c r="P2034" t="s">
        <v>8353</v>
      </c>
      <c r="Q2034" s="8">
        <f t="shared" si="124"/>
        <v>3.0418799999999999</v>
      </c>
      <c r="R2034" s="20">
        <f t="shared" si="125"/>
        <v>143.21468926553672</v>
      </c>
      <c r="S2034" s="15">
        <f t="shared" si="126"/>
        <v>42689.565671296295</v>
      </c>
      <c r="T2034" s="15">
        <f t="shared" si="127"/>
        <v>42719.208333333328</v>
      </c>
    </row>
    <row r="2035" spans="1:20" ht="93.75" x14ac:dyDescent="0.3">
      <c r="A2035" s="4">
        <v>2033</v>
      </c>
      <c r="B2035" s="5" t="s">
        <v>2033</v>
      </c>
      <c r="C2035" s="5" t="s">
        <v>6142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t="s">
        <v>8294</v>
      </c>
      <c r="O2035" t="s">
        <v>8323</v>
      </c>
      <c r="P2035" t="s">
        <v>8353</v>
      </c>
      <c r="Q2035" s="8">
        <f t="shared" si="124"/>
        <v>1.7867599999999999</v>
      </c>
      <c r="R2035" s="20">
        <f t="shared" si="125"/>
        <v>282.71518987341773</v>
      </c>
      <c r="S2035" s="15">
        <f t="shared" si="126"/>
        <v>41725.082384259258</v>
      </c>
      <c r="T2035" s="15">
        <f t="shared" si="127"/>
        <v>41755.082384259258</v>
      </c>
    </row>
    <row r="2036" spans="1:20" ht="93.75" x14ac:dyDescent="0.3">
      <c r="A2036" s="4">
        <v>2034</v>
      </c>
      <c r="B2036" s="5" t="s">
        <v>2034</v>
      </c>
      <c r="C2036" s="5" t="s">
        <v>6143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t="s">
        <v>8294</v>
      </c>
      <c r="O2036" t="s">
        <v>8323</v>
      </c>
      <c r="P2036" t="s">
        <v>8353</v>
      </c>
      <c r="Q2036" s="8">
        <f t="shared" si="124"/>
        <v>3.868199871794872</v>
      </c>
      <c r="R2036" s="20">
        <f t="shared" si="125"/>
        <v>593.93620078740162</v>
      </c>
      <c r="S2036" s="15">
        <f t="shared" si="126"/>
        <v>42076.130011574074</v>
      </c>
      <c r="T2036" s="15">
        <f t="shared" si="127"/>
        <v>42131.290277777778</v>
      </c>
    </row>
    <row r="2037" spans="1:20" ht="93.75" x14ac:dyDescent="0.3">
      <c r="A2037" s="4">
        <v>2035</v>
      </c>
      <c r="B2037" s="5" t="s">
        <v>2035</v>
      </c>
      <c r="C2037" s="5" t="s">
        <v>6144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t="s">
        <v>8294</v>
      </c>
      <c r="O2037" t="s">
        <v>8323</v>
      </c>
      <c r="P2037" t="s">
        <v>8353</v>
      </c>
      <c r="Q2037" s="8">
        <f t="shared" si="124"/>
        <v>2.1103642500000004</v>
      </c>
      <c r="R2037" s="20">
        <f t="shared" si="125"/>
        <v>262.15704968944101</v>
      </c>
      <c r="S2037" s="15">
        <f t="shared" si="126"/>
        <v>42311.625081018516</v>
      </c>
      <c r="T2037" s="15">
        <f t="shared" si="127"/>
        <v>42357.041666666672</v>
      </c>
    </row>
    <row r="2038" spans="1:20" ht="75" x14ac:dyDescent="0.3">
      <c r="A2038" s="4">
        <v>2036</v>
      </c>
      <c r="B2038" s="5" t="s">
        <v>2036</v>
      </c>
      <c r="C2038" s="5" t="s">
        <v>6145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t="s">
        <v>8294</v>
      </c>
      <c r="O2038" t="s">
        <v>8323</v>
      </c>
      <c r="P2038" t="s">
        <v>8353</v>
      </c>
      <c r="Q2038" s="8">
        <f t="shared" si="124"/>
        <v>1.3166833333333334</v>
      </c>
      <c r="R2038" s="20">
        <f t="shared" si="125"/>
        <v>46.580778301886795</v>
      </c>
      <c r="S2038" s="15">
        <f t="shared" si="126"/>
        <v>41738.864803240744</v>
      </c>
      <c r="T2038" s="15">
        <f t="shared" si="127"/>
        <v>41768.864803240744</v>
      </c>
    </row>
    <row r="2039" spans="1:20" ht="75" x14ac:dyDescent="0.3">
      <c r="A2039" s="4">
        <v>2037</v>
      </c>
      <c r="B2039" s="5" t="s">
        <v>2037</v>
      </c>
      <c r="C2039" s="5" t="s">
        <v>6146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t="s">
        <v>8294</v>
      </c>
      <c r="O2039" t="s">
        <v>8323</v>
      </c>
      <c r="P2039" t="s">
        <v>8353</v>
      </c>
      <c r="Q2039" s="8">
        <f t="shared" si="124"/>
        <v>3.0047639999999998</v>
      </c>
      <c r="R2039" s="20">
        <f t="shared" si="125"/>
        <v>70.041118881118877</v>
      </c>
      <c r="S2039" s="15">
        <f t="shared" si="126"/>
        <v>41578.210104166668</v>
      </c>
      <c r="T2039" s="15">
        <f t="shared" si="127"/>
        <v>41638.251770833333</v>
      </c>
    </row>
    <row r="2040" spans="1:20" ht="75" x14ac:dyDescent="0.3">
      <c r="A2040" s="4">
        <v>2038</v>
      </c>
      <c r="B2040" s="5" t="s">
        <v>2038</v>
      </c>
      <c r="C2040" s="5" t="s">
        <v>6147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t="s">
        <v>8294</v>
      </c>
      <c r="O2040" t="s">
        <v>8323</v>
      </c>
      <c r="P2040" t="s">
        <v>8353</v>
      </c>
      <c r="Q2040" s="8">
        <f t="shared" si="124"/>
        <v>4.2051249999999998</v>
      </c>
      <c r="R2040" s="20">
        <f t="shared" si="125"/>
        <v>164.90686274509804</v>
      </c>
      <c r="S2040" s="15">
        <f t="shared" si="126"/>
        <v>41424.27107638889</v>
      </c>
      <c r="T2040" s="15">
        <f t="shared" si="127"/>
        <v>41456.75</v>
      </c>
    </row>
    <row r="2041" spans="1:20" ht="56.25" x14ac:dyDescent="0.3">
      <c r="A2041" s="4">
        <v>2039</v>
      </c>
      <c r="B2041" s="5" t="s">
        <v>2039</v>
      </c>
      <c r="C2041" s="5" t="s">
        <v>6148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t="s">
        <v>8294</v>
      </c>
      <c r="O2041" t="s">
        <v>8323</v>
      </c>
      <c r="P2041" t="s">
        <v>8353</v>
      </c>
      <c r="Q2041" s="8">
        <f t="shared" si="124"/>
        <v>1.362168</v>
      </c>
      <c r="R2041" s="20">
        <f t="shared" si="125"/>
        <v>449.26385224274406</v>
      </c>
      <c r="S2041" s="15">
        <f t="shared" si="126"/>
        <v>42675.438946759255</v>
      </c>
      <c r="T2041" s="15">
        <f t="shared" si="127"/>
        <v>42705.207638888889</v>
      </c>
    </row>
    <row r="2042" spans="1:20" ht="56.25" x14ac:dyDescent="0.3">
      <c r="A2042" s="4">
        <v>2040</v>
      </c>
      <c r="B2042" s="5" t="s">
        <v>2040</v>
      </c>
      <c r="C2042" s="5" t="s">
        <v>6149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t="s">
        <v>8294</v>
      </c>
      <c r="O2042" t="s">
        <v>8323</v>
      </c>
      <c r="P2042" t="s">
        <v>8353</v>
      </c>
      <c r="Q2042" s="8">
        <f t="shared" si="124"/>
        <v>2.4817133333333334</v>
      </c>
      <c r="R2042" s="20">
        <f t="shared" si="125"/>
        <v>27.472841328413285</v>
      </c>
      <c r="S2042" s="15">
        <f t="shared" si="126"/>
        <v>41578.927118055559</v>
      </c>
      <c r="T2042" s="15">
        <f t="shared" si="127"/>
        <v>41593.968784722223</v>
      </c>
    </row>
    <row r="2043" spans="1:20" ht="75" x14ac:dyDescent="0.3">
      <c r="A2043" s="4">
        <v>2041</v>
      </c>
      <c r="B2043" s="5" t="s">
        <v>2041</v>
      </c>
      <c r="C2043" s="5" t="s">
        <v>6150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t="s">
        <v>8294</v>
      </c>
      <c r="O2043" t="s">
        <v>8323</v>
      </c>
      <c r="P2043" t="s">
        <v>8353</v>
      </c>
      <c r="Q2043" s="8">
        <f t="shared" si="124"/>
        <v>1.8186315789473684</v>
      </c>
      <c r="R2043" s="20">
        <f t="shared" si="125"/>
        <v>143.97499999999999</v>
      </c>
      <c r="S2043" s="15">
        <f t="shared" si="126"/>
        <v>42654.525775462964</v>
      </c>
      <c r="T2043" s="15">
        <f t="shared" si="127"/>
        <v>42684.567442129628</v>
      </c>
    </row>
    <row r="2044" spans="1:20" ht="75" x14ac:dyDescent="0.3">
      <c r="A2044" s="4">
        <v>2042</v>
      </c>
      <c r="B2044" s="5" t="s">
        <v>2042</v>
      </c>
      <c r="C2044" s="5" t="s">
        <v>6151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t="s">
        <v>8294</v>
      </c>
      <c r="O2044" t="s">
        <v>8323</v>
      </c>
      <c r="P2044" t="s">
        <v>8353</v>
      </c>
      <c r="Q2044" s="8">
        <f t="shared" si="124"/>
        <v>1.2353000000000001</v>
      </c>
      <c r="R2044" s="20">
        <f t="shared" si="125"/>
        <v>88.23571428571428</v>
      </c>
      <c r="S2044" s="15">
        <f t="shared" si="126"/>
        <v>42331.708032407405</v>
      </c>
      <c r="T2044" s="15">
        <f t="shared" si="127"/>
        <v>42391.708032407405</v>
      </c>
    </row>
    <row r="2045" spans="1:20" ht="93.75" x14ac:dyDescent="0.3">
      <c r="A2045" s="4">
        <v>2043</v>
      </c>
      <c r="B2045" s="5" t="s">
        <v>2043</v>
      </c>
      <c r="C2045" s="5" t="s">
        <v>6152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t="s">
        <v>8294</v>
      </c>
      <c r="O2045" t="s">
        <v>8323</v>
      </c>
      <c r="P2045" t="s">
        <v>8353</v>
      </c>
      <c r="Q2045" s="8">
        <f t="shared" si="124"/>
        <v>5.0620938628158845</v>
      </c>
      <c r="R2045" s="20">
        <f t="shared" si="125"/>
        <v>36.326424870466319</v>
      </c>
      <c r="S2045" s="15">
        <f t="shared" si="126"/>
        <v>42661.176817129628</v>
      </c>
      <c r="T2045" s="15">
        <f t="shared" si="127"/>
        <v>42715.207638888889</v>
      </c>
    </row>
    <row r="2046" spans="1:20" ht="75" x14ac:dyDescent="0.3">
      <c r="A2046" s="4">
        <v>2044</v>
      </c>
      <c r="B2046" s="5" t="s">
        <v>2044</v>
      </c>
      <c r="C2046" s="5" t="s">
        <v>6153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t="s">
        <v>8294</v>
      </c>
      <c r="O2046" t="s">
        <v>8323</v>
      </c>
      <c r="P2046" t="s">
        <v>8353</v>
      </c>
      <c r="Q2046" s="8">
        <f t="shared" si="124"/>
        <v>1.0821333333333334</v>
      </c>
      <c r="R2046" s="20">
        <f t="shared" si="125"/>
        <v>90.177777777777777</v>
      </c>
      <c r="S2046" s="15">
        <f t="shared" si="126"/>
        <v>42138.684189814812</v>
      </c>
      <c r="T2046" s="15">
        <f t="shared" si="127"/>
        <v>42168.684189814812</v>
      </c>
    </row>
    <row r="2047" spans="1:20" ht="93.75" x14ac:dyDescent="0.3">
      <c r="A2047" s="4">
        <v>2045</v>
      </c>
      <c r="B2047" s="5" t="s">
        <v>2045</v>
      </c>
      <c r="C2047" s="5" t="s">
        <v>6154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t="s">
        <v>8294</v>
      </c>
      <c r="O2047" t="s">
        <v>8323</v>
      </c>
      <c r="P2047" t="s">
        <v>8353</v>
      </c>
      <c r="Q2047" s="8">
        <f t="shared" si="124"/>
        <v>8.1918387755102042</v>
      </c>
      <c r="R2047" s="20">
        <f t="shared" si="125"/>
        <v>152.62361216730039</v>
      </c>
      <c r="S2047" s="15">
        <f t="shared" si="126"/>
        <v>41069.088506944441</v>
      </c>
      <c r="T2047" s="15">
        <f t="shared" si="127"/>
        <v>41099.088506944441</v>
      </c>
    </row>
    <row r="2048" spans="1:20" ht="75" x14ac:dyDescent="0.3">
      <c r="A2048" s="4">
        <v>2046</v>
      </c>
      <c r="B2048" s="5" t="s">
        <v>2046</v>
      </c>
      <c r="C2048" s="5" t="s">
        <v>6155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t="s">
        <v>8294</v>
      </c>
      <c r="O2048" t="s">
        <v>8323</v>
      </c>
      <c r="P2048" t="s">
        <v>8353</v>
      </c>
      <c r="Q2048" s="8">
        <f t="shared" si="124"/>
        <v>1.2110000000000001</v>
      </c>
      <c r="R2048" s="20">
        <f t="shared" si="125"/>
        <v>55.806451612903224</v>
      </c>
      <c r="S2048" s="15">
        <f t="shared" si="126"/>
        <v>41387.171805555554</v>
      </c>
      <c r="T2048" s="15">
        <f t="shared" si="127"/>
        <v>41417.171805555554</v>
      </c>
    </row>
    <row r="2049" spans="1:20" ht="75" x14ac:dyDescent="0.3">
      <c r="A2049" s="4">
        <v>2047</v>
      </c>
      <c r="B2049" s="5" t="s">
        <v>2047</v>
      </c>
      <c r="C2049" s="5" t="s">
        <v>6156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t="s">
        <v>8294</v>
      </c>
      <c r="O2049" t="s">
        <v>8323</v>
      </c>
      <c r="P2049" t="s">
        <v>8353</v>
      </c>
      <c r="Q2049" s="8">
        <f t="shared" si="124"/>
        <v>1.0299897959183673</v>
      </c>
      <c r="R2049" s="20">
        <f t="shared" si="125"/>
        <v>227.85327313769753</v>
      </c>
      <c r="S2049" s="15">
        <f t="shared" si="126"/>
        <v>42081.903587962966</v>
      </c>
      <c r="T2049" s="15">
        <f t="shared" si="127"/>
        <v>42111</v>
      </c>
    </row>
    <row r="2050" spans="1:20" ht="75" x14ac:dyDescent="0.3">
      <c r="A2050" s="4">
        <v>2048</v>
      </c>
      <c r="B2050" s="5" t="s">
        <v>2048</v>
      </c>
      <c r="C2050" s="5" t="s">
        <v>6157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t="s">
        <v>8294</v>
      </c>
      <c r="O2050" t="s">
        <v>8323</v>
      </c>
      <c r="P2050" t="s">
        <v>8353</v>
      </c>
      <c r="Q2050" s="8">
        <f t="shared" ref="Q2050:Q2113" si="128">E2050/D2050</f>
        <v>1.4833229411764706</v>
      </c>
      <c r="R2050" s="20">
        <f t="shared" ref="R2050:R2113" si="129">E2050/L2050</f>
        <v>91.82989803350327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t="37.5" x14ac:dyDescent="0.3">
      <c r="A2051" s="4">
        <v>2049</v>
      </c>
      <c r="B2051" s="5" t="s">
        <v>2049</v>
      </c>
      <c r="C2051" s="5" t="s">
        <v>6158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t="s">
        <v>8294</v>
      </c>
      <c r="O2051" t="s">
        <v>8323</v>
      </c>
      <c r="P2051" t="s">
        <v>8353</v>
      </c>
      <c r="Q2051" s="8">
        <f t="shared" si="128"/>
        <v>1.2019070000000001</v>
      </c>
      <c r="R2051" s="20">
        <f t="shared" si="129"/>
        <v>80.991037735849048</v>
      </c>
      <c r="S2051" s="15">
        <f t="shared" si="130"/>
        <v>41575.527349537035</v>
      </c>
      <c r="T2051" s="15">
        <f t="shared" si="131"/>
        <v>41610.957638888889</v>
      </c>
    </row>
    <row r="2052" spans="1:20" ht="93.75" x14ac:dyDescent="0.3">
      <c r="A2052" s="4">
        <v>2050</v>
      </c>
      <c r="B2052" s="5" t="s">
        <v>2050</v>
      </c>
      <c r="C2052" s="5" t="s">
        <v>6159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t="s">
        <v>8294</v>
      </c>
      <c r="O2052" t="s">
        <v>8323</v>
      </c>
      <c r="P2052" t="s">
        <v>8353</v>
      </c>
      <c r="Q2052" s="8">
        <f t="shared" si="128"/>
        <v>4.7327000000000004</v>
      </c>
      <c r="R2052" s="20">
        <f t="shared" si="129"/>
        <v>278.39411764705881</v>
      </c>
      <c r="S2052" s="15">
        <f t="shared" si="130"/>
        <v>42115.071504629625</v>
      </c>
      <c r="T2052" s="15">
        <f t="shared" si="131"/>
        <v>42155.071504629625</v>
      </c>
    </row>
    <row r="2053" spans="1:20" ht="75" x14ac:dyDescent="0.3">
      <c r="A2053" s="4">
        <v>2051</v>
      </c>
      <c r="B2053" s="5" t="s">
        <v>2051</v>
      </c>
      <c r="C2053" s="5" t="s">
        <v>6160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t="s">
        <v>8294</v>
      </c>
      <c r="O2053" t="s">
        <v>8323</v>
      </c>
      <c r="P2053" t="s">
        <v>8353</v>
      </c>
      <c r="Q2053" s="8">
        <f t="shared" si="128"/>
        <v>1.303625</v>
      </c>
      <c r="R2053" s="20">
        <f t="shared" si="129"/>
        <v>43.095041322314053</v>
      </c>
      <c r="S2053" s="15">
        <f t="shared" si="130"/>
        <v>41604.022418981483</v>
      </c>
      <c r="T2053" s="15">
        <f t="shared" si="131"/>
        <v>41634.022418981483</v>
      </c>
    </row>
    <row r="2054" spans="1:20" ht="75" x14ac:dyDescent="0.3">
      <c r="A2054" s="4">
        <v>2052</v>
      </c>
      <c r="B2054" s="5" t="s">
        <v>2052</v>
      </c>
      <c r="C2054" s="5" t="s">
        <v>6161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t="s">
        <v>8294</v>
      </c>
      <c r="O2054" t="s">
        <v>8323</v>
      </c>
      <c r="P2054" t="s">
        <v>8353</v>
      </c>
      <c r="Q2054" s="8">
        <f t="shared" si="128"/>
        <v>3.5304799999999998</v>
      </c>
      <c r="R2054" s="20">
        <f t="shared" si="129"/>
        <v>326.29205175600737</v>
      </c>
      <c r="S2054" s="15">
        <f t="shared" si="130"/>
        <v>42375.08394675926</v>
      </c>
      <c r="T2054" s="15">
        <f t="shared" si="131"/>
        <v>42420.08394675926</v>
      </c>
    </row>
    <row r="2055" spans="1:20" ht="75" x14ac:dyDescent="0.3">
      <c r="A2055" s="4">
        <v>2053</v>
      </c>
      <c r="B2055" s="5" t="s">
        <v>2053</v>
      </c>
      <c r="C2055" s="5" t="s">
        <v>6162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t="s">
        <v>8294</v>
      </c>
      <c r="O2055" t="s">
        <v>8323</v>
      </c>
      <c r="P2055" t="s">
        <v>8353</v>
      </c>
      <c r="Q2055" s="8">
        <f t="shared" si="128"/>
        <v>1.0102</v>
      </c>
      <c r="R2055" s="20">
        <f t="shared" si="129"/>
        <v>41.743801652892564</v>
      </c>
      <c r="S2055" s="15">
        <f t="shared" si="130"/>
        <v>42303.617488425924</v>
      </c>
      <c r="T2055" s="15">
        <f t="shared" si="131"/>
        <v>42333.659155092595</v>
      </c>
    </row>
    <row r="2056" spans="1:20" ht="75" x14ac:dyDescent="0.3">
      <c r="A2056" s="4">
        <v>2054</v>
      </c>
      <c r="B2056" s="5" t="s">
        <v>2054</v>
      </c>
      <c r="C2056" s="5" t="s">
        <v>6163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t="s">
        <v>8294</v>
      </c>
      <c r="O2056" t="s">
        <v>8323</v>
      </c>
      <c r="P2056" t="s">
        <v>8353</v>
      </c>
      <c r="Q2056" s="8">
        <f t="shared" si="128"/>
        <v>1.1359142857142857</v>
      </c>
      <c r="R2056" s="20">
        <f t="shared" si="129"/>
        <v>64.020933977455712</v>
      </c>
      <c r="S2056" s="15">
        <f t="shared" si="130"/>
        <v>41731.520949074074</v>
      </c>
      <c r="T2056" s="15">
        <f t="shared" si="131"/>
        <v>41761.520949074074</v>
      </c>
    </row>
    <row r="2057" spans="1:20" ht="75" x14ac:dyDescent="0.3">
      <c r="A2057" s="4">
        <v>2055</v>
      </c>
      <c r="B2057" s="5" t="s">
        <v>2055</v>
      </c>
      <c r="C2057" s="5" t="s">
        <v>6164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t="s">
        <v>8294</v>
      </c>
      <c r="O2057" t="s">
        <v>8323</v>
      </c>
      <c r="P2057" t="s">
        <v>8353</v>
      </c>
      <c r="Q2057" s="8">
        <f t="shared" si="128"/>
        <v>1.6741666666666666</v>
      </c>
      <c r="R2057" s="20">
        <f t="shared" si="129"/>
        <v>99.455445544554451</v>
      </c>
      <c r="S2057" s="15">
        <f t="shared" si="130"/>
        <v>41946.674108796295</v>
      </c>
      <c r="T2057" s="15">
        <f t="shared" si="131"/>
        <v>41976.166666666672</v>
      </c>
    </row>
    <row r="2058" spans="1:20" ht="75" x14ac:dyDescent="0.3">
      <c r="A2058" s="4">
        <v>2056</v>
      </c>
      <c r="B2058" s="5" t="s">
        <v>2056</v>
      </c>
      <c r="C2058" s="5" t="s">
        <v>6165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t="s">
        <v>8294</v>
      </c>
      <c r="O2058" t="s">
        <v>8323</v>
      </c>
      <c r="P2058" t="s">
        <v>8353</v>
      </c>
      <c r="Q2058" s="8">
        <f t="shared" si="128"/>
        <v>1.5345200000000001</v>
      </c>
      <c r="R2058" s="20">
        <f t="shared" si="129"/>
        <v>138.49458483754512</v>
      </c>
      <c r="S2058" s="15">
        <f t="shared" si="130"/>
        <v>41351.76090277778</v>
      </c>
      <c r="T2058" s="15">
        <f t="shared" si="131"/>
        <v>41381.76090277778</v>
      </c>
    </row>
    <row r="2059" spans="1:20" ht="75" x14ac:dyDescent="0.3">
      <c r="A2059" s="4">
        <v>2057</v>
      </c>
      <c r="B2059" s="5" t="s">
        <v>2057</v>
      </c>
      <c r="C2059" s="5" t="s">
        <v>6166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t="s">
        <v>8294</v>
      </c>
      <c r="O2059" t="s">
        <v>8323</v>
      </c>
      <c r="P2059" t="s">
        <v>8353</v>
      </c>
      <c r="Q2059" s="8">
        <f t="shared" si="128"/>
        <v>2.022322</v>
      </c>
      <c r="R2059" s="20">
        <f t="shared" si="129"/>
        <v>45.547792792792798</v>
      </c>
      <c r="S2059" s="15">
        <f t="shared" si="130"/>
        <v>42396.494583333333</v>
      </c>
      <c r="T2059" s="15">
        <f t="shared" si="131"/>
        <v>42426.494583333333</v>
      </c>
    </row>
    <row r="2060" spans="1:20" ht="37.5" x14ac:dyDescent="0.3">
      <c r="A2060" s="4">
        <v>2058</v>
      </c>
      <c r="B2060" s="5" t="s">
        <v>2058</v>
      </c>
      <c r="C2060" s="5" t="s">
        <v>6167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t="s">
        <v>8294</v>
      </c>
      <c r="O2060" t="s">
        <v>8323</v>
      </c>
      <c r="P2060" t="s">
        <v>8353</v>
      </c>
      <c r="Q2060" s="8">
        <f t="shared" si="128"/>
        <v>1.6828125</v>
      </c>
      <c r="R2060" s="20">
        <f t="shared" si="129"/>
        <v>10.507317073170732</v>
      </c>
      <c r="S2060" s="15">
        <f t="shared" si="130"/>
        <v>42026.370717592596</v>
      </c>
      <c r="T2060" s="15">
        <f t="shared" si="131"/>
        <v>42065.833333333328</v>
      </c>
    </row>
    <row r="2061" spans="1:20" ht="93.75" x14ac:dyDescent="0.3">
      <c r="A2061" s="4">
        <v>2059</v>
      </c>
      <c r="B2061" s="5" t="s">
        <v>2059</v>
      </c>
      <c r="C2061" s="5" t="s">
        <v>6168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t="s">
        <v>8294</v>
      </c>
      <c r="O2061" t="s">
        <v>8323</v>
      </c>
      <c r="P2061" t="s">
        <v>8353</v>
      </c>
      <c r="Q2061" s="8">
        <f t="shared" si="128"/>
        <v>1.4345666666666668</v>
      </c>
      <c r="R2061" s="20">
        <f t="shared" si="129"/>
        <v>114.76533333333333</v>
      </c>
      <c r="S2061" s="15">
        <f t="shared" si="130"/>
        <v>42361.602476851855</v>
      </c>
      <c r="T2061" s="15">
        <f t="shared" si="131"/>
        <v>42400.915972222225</v>
      </c>
    </row>
    <row r="2062" spans="1:20" ht="75" x14ac:dyDescent="0.3">
      <c r="A2062" s="4">
        <v>2060</v>
      </c>
      <c r="B2062" s="5" t="s">
        <v>2060</v>
      </c>
      <c r="C2062" s="5" t="s">
        <v>6169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t="s">
        <v>8294</v>
      </c>
      <c r="O2062" t="s">
        <v>8323</v>
      </c>
      <c r="P2062" t="s">
        <v>8353</v>
      </c>
      <c r="Q2062" s="8">
        <f t="shared" si="128"/>
        <v>1.964</v>
      </c>
      <c r="R2062" s="20">
        <f t="shared" si="129"/>
        <v>35.997067448680355</v>
      </c>
      <c r="S2062" s="15">
        <f t="shared" si="130"/>
        <v>41783.642939814818</v>
      </c>
      <c r="T2062" s="15">
        <f t="shared" si="131"/>
        <v>41843.642939814818</v>
      </c>
    </row>
    <row r="2063" spans="1:20" ht="75" x14ac:dyDescent="0.3">
      <c r="A2063" s="4">
        <v>2061</v>
      </c>
      <c r="B2063" s="5" t="s">
        <v>2061</v>
      </c>
      <c r="C2063" s="5" t="s">
        <v>6170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t="s">
        <v>8294</v>
      </c>
      <c r="O2063" t="s">
        <v>8323</v>
      </c>
      <c r="P2063" t="s">
        <v>8353</v>
      </c>
      <c r="Q2063" s="8">
        <f t="shared" si="128"/>
        <v>1.0791999999999999</v>
      </c>
      <c r="R2063" s="20">
        <f t="shared" si="129"/>
        <v>154.17142857142858</v>
      </c>
      <c r="S2063" s="15">
        <f t="shared" si="130"/>
        <v>42705.764513888891</v>
      </c>
      <c r="T2063" s="15">
        <f t="shared" si="131"/>
        <v>42735.764513888891</v>
      </c>
    </row>
    <row r="2064" spans="1:20" ht="93.75" x14ac:dyDescent="0.3">
      <c r="A2064" s="4">
        <v>2062</v>
      </c>
      <c r="B2064" s="5" t="s">
        <v>2062</v>
      </c>
      <c r="C2064" s="5" t="s">
        <v>6171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t="s">
        <v>8294</v>
      </c>
      <c r="O2064" t="s">
        <v>8323</v>
      </c>
      <c r="P2064" t="s">
        <v>8353</v>
      </c>
      <c r="Q2064" s="8">
        <f t="shared" si="128"/>
        <v>1.14977</v>
      </c>
      <c r="R2064" s="20">
        <f t="shared" si="129"/>
        <v>566.38916256157631</v>
      </c>
      <c r="S2064" s="15">
        <f t="shared" si="130"/>
        <v>42423.3830787037</v>
      </c>
      <c r="T2064" s="15">
        <f t="shared" si="131"/>
        <v>42453.341412037036</v>
      </c>
    </row>
    <row r="2065" spans="1:20" ht="56.25" x14ac:dyDescent="0.3">
      <c r="A2065" s="4">
        <v>2063</v>
      </c>
      <c r="B2065" s="5" t="s">
        <v>2063</v>
      </c>
      <c r="C2065" s="5" t="s">
        <v>6172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t="s">
        <v>8294</v>
      </c>
      <c r="O2065" t="s">
        <v>8323</v>
      </c>
      <c r="P2065" t="s">
        <v>8353</v>
      </c>
      <c r="Q2065" s="8">
        <f t="shared" si="128"/>
        <v>1.4804999999999999</v>
      </c>
      <c r="R2065" s="20">
        <f t="shared" si="129"/>
        <v>120.85714285714286</v>
      </c>
      <c r="S2065" s="15">
        <f t="shared" si="130"/>
        <v>42472.73265046296</v>
      </c>
      <c r="T2065" s="15">
        <f t="shared" si="131"/>
        <v>42505.73265046296</v>
      </c>
    </row>
    <row r="2066" spans="1:20" ht="75" x14ac:dyDescent="0.3">
      <c r="A2066" s="4">
        <v>2064</v>
      </c>
      <c r="B2066" s="5" t="s">
        <v>2064</v>
      </c>
      <c r="C2066" s="5" t="s">
        <v>6173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t="s">
        <v>8294</v>
      </c>
      <c r="O2066" t="s">
        <v>8323</v>
      </c>
      <c r="P2066" t="s">
        <v>8353</v>
      </c>
      <c r="Q2066" s="8">
        <f t="shared" si="128"/>
        <v>1.9116676082790633</v>
      </c>
      <c r="R2066" s="20">
        <f t="shared" si="129"/>
        <v>86.163845492085343</v>
      </c>
      <c r="S2066" s="15">
        <f t="shared" si="130"/>
        <v>41389.364849537036</v>
      </c>
      <c r="T2066" s="15">
        <f t="shared" si="131"/>
        <v>41425.5</v>
      </c>
    </row>
    <row r="2067" spans="1:20" ht="75" x14ac:dyDescent="0.3">
      <c r="A2067" s="4">
        <v>2065</v>
      </c>
      <c r="B2067" s="5" t="s">
        <v>2065</v>
      </c>
      <c r="C2067" s="5" t="s">
        <v>6174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t="s">
        <v>8294</v>
      </c>
      <c r="O2067" t="s">
        <v>8323</v>
      </c>
      <c r="P2067" t="s">
        <v>8353</v>
      </c>
      <c r="Q2067" s="8">
        <f t="shared" si="128"/>
        <v>1.99215125</v>
      </c>
      <c r="R2067" s="20">
        <f t="shared" si="129"/>
        <v>51.212114395886893</v>
      </c>
      <c r="S2067" s="15">
        <f t="shared" si="130"/>
        <v>41603.333668981482</v>
      </c>
      <c r="T2067" s="15">
        <f t="shared" si="131"/>
        <v>41633.333668981482</v>
      </c>
    </row>
    <row r="2068" spans="1:20" ht="75" x14ac:dyDescent="0.3">
      <c r="A2068" s="4">
        <v>2066</v>
      </c>
      <c r="B2068" s="5" t="s">
        <v>2066</v>
      </c>
      <c r="C2068" s="5" t="s">
        <v>6175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t="s">
        <v>8294</v>
      </c>
      <c r="O2068" t="s">
        <v>8323</v>
      </c>
      <c r="P2068" t="s">
        <v>8353</v>
      </c>
      <c r="Q2068" s="8">
        <f t="shared" si="128"/>
        <v>2.1859999999999999</v>
      </c>
      <c r="R2068" s="20">
        <f t="shared" si="129"/>
        <v>67.261538461538464</v>
      </c>
      <c r="S2068" s="15">
        <f t="shared" si="130"/>
        <v>41844.771793981483</v>
      </c>
      <c r="T2068" s="15">
        <f t="shared" si="131"/>
        <v>41874.771793981483</v>
      </c>
    </row>
    <row r="2069" spans="1:20" ht="75" x14ac:dyDescent="0.3">
      <c r="A2069" s="4">
        <v>2067</v>
      </c>
      <c r="B2069" s="5" t="s">
        <v>2067</v>
      </c>
      <c r="C2069" s="5" t="s">
        <v>6176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t="s">
        <v>8294</v>
      </c>
      <c r="O2069" t="s">
        <v>8323</v>
      </c>
      <c r="P2069" t="s">
        <v>8353</v>
      </c>
      <c r="Q2069" s="8">
        <f t="shared" si="128"/>
        <v>1.2686868686868686</v>
      </c>
      <c r="R2069" s="20">
        <f t="shared" si="129"/>
        <v>62.8</v>
      </c>
      <c r="S2069" s="15">
        <f t="shared" si="130"/>
        <v>42115.853888888887</v>
      </c>
      <c r="T2069" s="15">
        <f t="shared" si="131"/>
        <v>42148.853888888887</v>
      </c>
    </row>
    <row r="2070" spans="1:20" ht="93.75" x14ac:dyDescent="0.3">
      <c r="A2070" s="4">
        <v>2068</v>
      </c>
      <c r="B2070" s="5" t="s">
        <v>2068</v>
      </c>
      <c r="C2070" s="5" t="s">
        <v>6177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t="s">
        <v>8294</v>
      </c>
      <c r="O2070" t="s">
        <v>8323</v>
      </c>
      <c r="P2070" t="s">
        <v>8353</v>
      </c>
      <c r="Q2070" s="8">
        <f t="shared" si="128"/>
        <v>1.0522388</v>
      </c>
      <c r="R2070" s="20">
        <f t="shared" si="129"/>
        <v>346.13118421052633</v>
      </c>
      <c r="S2070" s="15">
        <f t="shared" si="130"/>
        <v>42633.841608796298</v>
      </c>
      <c r="T2070" s="15">
        <f t="shared" si="131"/>
        <v>42663.841608796298</v>
      </c>
    </row>
    <row r="2071" spans="1:20" ht="93.75" x14ac:dyDescent="0.3">
      <c r="A2071" s="4">
        <v>2069</v>
      </c>
      <c r="B2071" s="5" t="s">
        <v>2069</v>
      </c>
      <c r="C2071" s="5" t="s">
        <v>6178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t="s">
        <v>8294</v>
      </c>
      <c r="O2071" t="s">
        <v>8323</v>
      </c>
      <c r="P2071" t="s">
        <v>8353</v>
      </c>
      <c r="Q2071" s="8">
        <f t="shared" si="128"/>
        <v>1.2840666000000001</v>
      </c>
      <c r="R2071" s="20">
        <f t="shared" si="129"/>
        <v>244.11912547528519</v>
      </c>
      <c r="S2071" s="15">
        <f t="shared" si="130"/>
        <v>42340.972118055557</v>
      </c>
      <c r="T2071" s="15">
        <f t="shared" si="131"/>
        <v>42371.972118055557</v>
      </c>
    </row>
    <row r="2072" spans="1:20" ht="75" x14ac:dyDescent="0.3">
      <c r="A2072" s="4">
        <v>2070</v>
      </c>
      <c r="B2072" s="5" t="s">
        <v>2070</v>
      </c>
      <c r="C2072" s="5" t="s">
        <v>6179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t="s">
        <v>8294</v>
      </c>
      <c r="O2072" t="s">
        <v>8323</v>
      </c>
      <c r="P2072" t="s">
        <v>8353</v>
      </c>
      <c r="Q2072" s="8">
        <f t="shared" si="128"/>
        <v>3.1732719999999999</v>
      </c>
      <c r="R2072" s="20">
        <f t="shared" si="129"/>
        <v>259.25424836601309</v>
      </c>
      <c r="S2072" s="15">
        <f t="shared" si="130"/>
        <v>42519.6565162037</v>
      </c>
      <c r="T2072" s="15">
        <f t="shared" si="131"/>
        <v>42549.6565162037</v>
      </c>
    </row>
    <row r="2073" spans="1:20" ht="75" x14ac:dyDescent="0.3">
      <c r="A2073" s="4">
        <v>2071</v>
      </c>
      <c r="B2073" s="5" t="s">
        <v>2071</v>
      </c>
      <c r="C2073" s="5" t="s">
        <v>6180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t="s">
        <v>8294</v>
      </c>
      <c r="O2073" t="s">
        <v>8323</v>
      </c>
      <c r="P2073" t="s">
        <v>8353</v>
      </c>
      <c r="Q2073" s="8">
        <f t="shared" si="128"/>
        <v>2.8073000000000001</v>
      </c>
      <c r="R2073" s="20">
        <f t="shared" si="129"/>
        <v>201.96402877697841</v>
      </c>
      <c r="S2073" s="15">
        <f t="shared" si="130"/>
        <v>42600.278749999998</v>
      </c>
      <c r="T2073" s="15">
        <f t="shared" si="131"/>
        <v>42645.278749999998</v>
      </c>
    </row>
    <row r="2074" spans="1:20" ht="93.75" x14ac:dyDescent="0.3">
      <c r="A2074" s="4">
        <v>2072</v>
      </c>
      <c r="B2074" s="5" t="s">
        <v>2072</v>
      </c>
      <c r="C2074" s="5" t="s">
        <v>6181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t="s">
        <v>8294</v>
      </c>
      <c r="O2074" t="s">
        <v>8323</v>
      </c>
      <c r="P2074" t="s">
        <v>8353</v>
      </c>
      <c r="Q2074" s="8">
        <f t="shared" si="128"/>
        <v>1.1073146853146854</v>
      </c>
      <c r="R2074" s="20">
        <f t="shared" si="129"/>
        <v>226.20857142857142</v>
      </c>
      <c r="S2074" s="15">
        <f t="shared" si="130"/>
        <v>42467.581388888888</v>
      </c>
      <c r="T2074" s="15">
        <f t="shared" si="131"/>
        <v>42497.581388888888</v>
      </c>
    </row>
    <row r="2075" spans="1:20" ht="75" x14ac:dyDescent="0.3">
      <c r="A2075" s="4">
        <v>2073</v>
      </c>
      <c r="B2075" s="5" t="s">
        <v>2073</v>
      </c>
      <c r="C2075" s="5" t="s">
        <v>6182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t="s">
        <v>8294</v>
      </c>
      <c r="O2075" t="s">
        <v>8323</v>
      </c>
      <c r="P2075" t="s">
        <v>8353</v>
      </c>
      <c r="Q2075" s="8">
        <f t="shared" si="128"/>
        <v>1.5260429999999998</v>
      </c>
      <c r="R2075" s="20">
        <f t="shared" si="129"/>
        <v>324.69</v>
      </c>
      <c r="S2075" s="15">
        <f t="shared" si="130"/>
        <v>42087.668032407411</v>
      </c>
      <c r="T2075" s="15">
        <f t="shared" si="131"/>
        <v>42132.668032407411</v>
      </c>
    </row>
    <row r="2076" spans="1:20" ht="56.25" x14ac:dyDescent="0.3">
      <c r="A2076" s="4">
        <v>2074</v>
      </c>
      <c r="B2076" s="5" t="s">
        <v>2074</v>
      </c>
      <c r="C2076" s="5" t="s">
        <v>6183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t="s">
        <v>8294</v>
      </c>
      <c r="O2076" t="s">
        <v>8323</v>
      </c>
      <c r="P2076" t="s">
        <v>8353</v>
      </c>
      <c r="Q2076" s="8">
        <f t="shared" si="128"/>
        <v>1.0249999999999999</v>
      </c>
      <c r="R2076" s="20">
        <f t="shared" si="129"/>
        <v>205</v>
      </c>
      <c r="S2076" s="15">
        <f t="shared" si="130"/>
        <v>42466.826180555552</v>
      </c>
      <c r="T2076" s="15">
        <f t="shared" si="131"/>
        <v>42496.826180555552</v>
      </c>
    </row>
    <row r="2077" spans="1:20" ht="75" x14ac:dyDescent="0.3">
      <c r="A2077" s="4">
        <v>2075</v>
      </c>
      <c r="B2077" s="5" t="s">
        <v>2075</v>
      </c>
      <c r="C2077" s="5" t="s">
        <v>6184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t="s">
        <v>8294</v>
      </c>
      <c r="O2077" t="s">
        <v>8323</v>
      </c>
      <c r="P2077" t="s">
        <v>8353</v>
      </c>
      <c r="Q2077" s="8">
        <f t="shared" si="128"/>
        <v>16.783738373837384</v>
      </c>
      <c r="R2077" s="20">
        <f t="shared" si="129"/>
        <v>20.465926829268295</v>
      </c>
      <c r="S2077" s="15">
        <f t="shared" si="130"/>
        <v>41450.681574074071</v>
      </c>
      <c r="T2077" s="15">
        <f t="shared" si="131"/>
        <v>41480.681574074071</v>
      </c>
    </row>
    <row r="2078" spans="1:20" ht="56.25" x14ac:dyDescent="0.3">
      <c r="A2078" s="4">
        <v>2076</v>
      </c>
      <c r="B2078" s="5" t="s">
        <v>2076</v>
      </c>
      <c r="C2078" s="5" t="s">
        <v>6185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t="s">
        <v>8294</v>
      </c>
      <c r="O2078" t="s">
        <v>8323</v>
      </c>
      <c r="P2078" t="s">
        <v>8353</v>
      </c>
      <c r="Q2078" s="8">
        <f t="shared" si="128"/>
        <v>5.4334915642458101</v>
      </c>
      <c r="R2078" s="20">
        <f t="shared" si="129"/>
        <v>116.35303146309367</v>
      </c>
      <c r="S2078" s="15">
        <f t="shared" si="130"/>
        <v>41803.880659722221</v>
      </c>
      <c r="T2078" s="15">
        <f t="shared" si="131"/>
        <v>41843.880659722221</v>
      </c>
    </row>
    <row r="2079" spans="1:20" ht="75" x14ac:dyDescent="0.3">
      <c r="A2079" s="4">
        <v>2077</v>
      </c>
      <c r="B2079" s="5" t="s">
        <v>2077</v>
      </c>
      <c r="C2079" s="5" t="s">
        <v>6186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t="s">
        <v>8294</v>
      </c>
      <c r="O2079" t="s">
        <v>8323</v>
      </c>
      <c r="P2079" t="s">
        <v>8353</v>
      </c>
      <c r="Q2079" s="8">
        <f t="shared" si="128"/>
        <v>1.1550800000000001</v>
      </c>
      <c r="R2079" s="20">
        <f t="shared" si="129"/>
        <v>307.20212765957444</v>
      </c>
      <c r="S2079" s="15">
        <f t="shared" si="130"/>
        <v>42103.042546296296</v>
      </c>
      <c r="T2079" s="15">
        <f t="shared" si="131"/>
        <v>42160.875</v>
      </c>
    </row>
    <row r="2080" spans="1:20" ht="75" x14ac:dyDescent="0.3">
      <c r="A2080" s="4">
        <v>2078</v>
      </c>
      <c r="B2080" s="5" t="s">
        <v>2078</v>
      </c>
      <c r="C2080" s="5" t="s">
        <v>6187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t="s">
        <v>8294</v>
      </c>
      <c r="O2080" t="s">
        <v>8323</v>
      </c>
      <c r="P2080" t="s">
        <v>8353</v>
      </c>
      <c r="Q2080" s="8">
        <f t="shared" si="128"/>
        <v>1.3120499999999999</v>
      </c>
      <c r="R2080" s="20">
        <f t="shared" si="129"/>
        <v>546.6875</v>
      </c>
      <c r="S2080" s="15">
        <f t="shared" si="130"/>
        <v>42692.771493055552</v>
      </c>
      <c r="T2080" s="15">
        <f t="shared" si="131"/>
        <v>42722.771493055552</v>
      </c>
    </row>
    <row r="2081" spans="1:20" ht="93.75" x14ac:dyDescent="0.3">
      <c r="A2081" s="4">
        <v>2079</v>
      </c>
      <c r="B2081" s="5" t="s">
        <v>2079</v>
      </c>
      <c r="C2081" s="5" t="s">
        <v>6188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t="s">
        <v>8294</v>
      </c>
      <c r="O2081" t="s">
        <v>8323</v>
      </c>
      <c r="P2081" t="s">
        <v>8353</v>
      </c>
      <c r="Q2081" s="8">
        <f t="shared" si="128"/>
        <v>2.8816999999999999</v>
      </c>
      <c r="R2081" s="20">
        <f t="shared" si="129"/>
        <v>47.474464579901152</v>
      </c>
      <c r="S2081" s="15">
        <f t="shared" si="130"/>
        <v>42150.71056712963</v>
      </c>
      <c r="T2081" s="15">
        <f t="shared" si="131"/>
        <v>42180.791666666672</v>
      </c>
    </row>
    <row r="2082" spans="1:20" ht="75" x14ac:dyDescent="0.3">
      <c r="A2082" s="4">
        <v>2080</v>
      </c>
      <c r="B2082" s="5" t="s">
        <v>2080</v>
      </c>
      <c r="C2082" s="5" t="s">
        <v>6189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t="s">
        <v>8294</v>
      </c>
      <c r="O2082" t="s">
        <v>8323</v>
      </c>
      <c r="P2082" t="s">
        <v>8353</v>
      </c>
      <c r="Q2082" s="8">
        <f t="shared" si="128"/>
        <v>5.0780000000000003</v>
      </c>
      <c r="R2082" s="20">
        <f t="shared" si="129"/>
        <v>101.56</v>
      </c>
      <c r="S2082" s="15">
        <f t="shared" si="130"/>
        <v>42289.957175925927</v>
      </c>
      <c r="T2082" s="15">
        <f t="shared" si="131"/>
        <v>42319.998842592591</v>
      </c>
    </row>
    <row r="2083" spans="1:20" ht="93.75" x14ac:dyDescent="0.3">
      <c r="A2083" s="4">
        <v>2081</v>
      </c>
      <c r="B2083" s="5" t="s">
        <v>2081</v>
      </c>
      <c r="C2083" s="5" t="s">
        <v>6190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t="s">
        <v>8278</v>
      </c>
      <c r="O2083" t="s">
        <v>8329</v>
      </c>
      <c r="P2083" t="s">
        <v>8333</v>
      </c>
      <c r="Q2083" s="8">
        <f t="shared" si="128"/>
        <v>1.1457142857142857</v>
      </c>
      <c r="R2083" s="20">
        <f t="shared" si="129"/>
        <v>72.909090909090907</v>
      </c>
      <c r="S2083" s="15">
        <f t="shared" si="130"/>
        <v>41004.156886574077</v>
      </c>
      <c r="T2083" s="15">
        <f t="shared" si="131"/>
        <v>41045.207638888889</v>
      </c>
    </row>
    <row r="2084" spans="1:20" ht="93.75" x14ac:dyDescent="0.3">
      <c r="A2084" s="4">
        <v>2082</v>
      </c>
      <c r="B2084" s="5" t="s">
        <v>2082</v>
      </c>
      <c r="C2084" s="5" t="s">
        <v>6191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t="s">
        <v>8278</v>
      </c>
      <c r="O2084" t="s">
        <v>8329</v>
      </c>
      <c r="P2084" t="s">
        <v>8333</v>
      </c>
      <c r="Q2084" s="8">
        <f t="shared" si="128"/>
        <v>1.1073333333333333</v>
      </c>
      <c r="R2084" s="20">
        <f t="shared" si="129"/>
        <v>43.710526315789473</v>
      </c>
      <c r="S2084" s="15">
        <f t="shared" si="130"/>
        <v>40811.120324074072</v>
      </c>
      <c r="T2084" s="15">
        <f t="shared" si="131"/>
        <v>40871.161990740737</v>
      </c>
    </row>
    <row r="2085" spans="1:20" ht="75" x14ac:dyDescent="0.3">
      <c r="A2085" s="4">
        <v>2083</v>
      </c>
      <c r="B2085" s="5" t="s">
        <v>2083</v>
      </c>
      <c r="C2085" s="5" t="s">
        <v>6192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t="s">
        <v>8278</v>
      </c>
      <c r="O2085" t="s">
        <v>8329</v>
      </c>
      <c r="P2085" t="s">
        <v>8333</v>
      </c>
      <c r="Q2085" s="8">
        <f t="shared" si="128"/>
        <v>1.1333333333333333</v>
      </c>
      <c r="R2085" s="20">
        <f t="shared" si="129"/>
        <v>34</v>
      </c>
      <c r="S2085" s="15">
        <f t="shared" si="130"/>
        <v>41034.72216435185</v>
      </c>
      <c r="T2085" s="15">
        <f t="shared" si="131"/>
        <v>41064.72216435185</v>
      </c>
    </row>
    <row r="2086" spans="1:20" ht="75" x14ac:dyDescent="0.3">
      <c r="A2086" s="4">
        <v>2084</v>
      </c>
      <c r="B2086" s="5" t="s">
        <v>2084</v>
      </c>
      <c r="C2086" s="5" t="s">
        <v>6193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t="s">
        <v>8278</v>
      </c>
      <c r="O2086" t="s">
        <v>8329</v>
      </c>
      <c r="P2086" t="s">
        <v>8333</v>
      </c>
      <c r="Q2086" s="8">
        <f t="shared" si="128"/>
        <v>1.0833333333333333</v>
      </c>
      <c r="R2086" s="20">
        <f t="shared" si="129"/>
        <v>70.652173913043484</v>
      </c>
      <c r="S2086" s="15">
        <f t="shared" si="130"/>
        <v>41731.833124999997</v>
      </c>
      <c r="T2086" s="15">
        <f t="shared" si="131"/>
        <v>41763.290972222225</v>
      </c>
    </row>
    <row r="2087" spans="1:20" ht="93.75" x14ac:dyDescent="0.3">
      <c r="A2087" s="4">
        <v>2085</v>
      </c>
      <c r="B2087" s="5" t="s">
        <v>2085</v>
      </c>
      <c r="C2087" s="5" t="s">
        <v>6194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t="s">
        <v>8278</v>
      </c>
      <c r="O2087" t="s">
        <v>8329</v>
      </c>
      <c r="P2087" t="s">
        <v>8333</v>
      </c>
      <c r="Q2087" s="8">
        <f t="shared" si="128"/>
        <v>1.2353333333333334</v>
      </c>
      <c r="R2087" s="20">
        <f t="shared" si="129"/>
        <v>89.301204819277103</v>
      </c>
      <c r="S2087" s="15">
        <f t="shared" si="130"/>
        <v>41075.835497685184</v>
      </c>
      <c r="T2087" s="15">
        <f t="shared" si="131"/>
        <v>41105.835497685184</v>
      </c>
    </row>
    <row r="2088" spans="1:20" ht="75" x14ac:dyDescent="0.3">
      <c r="A2088" s="4">
        <v>2086</v>
      </c>
      <c r="B2088" s="5" t="s">
        <v>2086</v>
      </c>
      <c r="C2088" s="5" t="s">
        <v>6195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t="s">
        <v>8278</v>
      </c>
      <c r="O2088" t="s">
        <v>8329</v>
      </c>
      <c r="P2088" t="s">
        <v>8333</v>
      </c>
      <c r="Q2088" s="8">
        <f t="shared" si="128"/>
        <v>1.0069999999999999</v>
      </c>
      <c r="R2088" s="20">
        <f t="shared" si="129"/>
        <v>115.08571428571429</v>
      </c>
      <c r="S2088" s="15">
        <f t="shared" si="130"/>
        <v>40860.67050925926</v>
      </c>
      <c r="T2088" s="15">
        <f t="shared" si="131"/>
        <v>40891.207638888889</v>
      </c>
    </row>
    <row r="2089" spans="1:20" ht="93.75" x14ac:dyDescent="0.3">
      <c r="A2089" s="4">
        <v>2087</v>
      </c>
      <c r="B2089" s="5" t="s">
        <v>2087</v>
      </c>
      <c r="C2089" s="5" t="s">
        <v>6196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t="s">
        <v>8278</v>
      </c>
      <c r="O2089" t="s">
        <v>8329</v>
      </c>
      <c r="P2089" t="s">
        <v>8333</v>
      </c>
      <c r="Q2089" s="8">
        <f t="shared" si="128"/>
        <v>1.0353333333333334</v>
      </c>
      <c r="R2089" s="20">
        <f t="shared" si="129"/>
        <v>62.12</v>
      </c>
      <c r="S2089" s="15">
        <f t="shared" si="130"/>
        <v>40764.204375000001</v>
      </c>
      <c r="T2089" s="15">
        <f t="shared" si="131"/>
        <v>40794.204375000001</v>
      </c>
    </row>
    <row r="2090" spans="1:20" ht="75" x14ac:dyDescent="0.3">
      <c r="A2090" s="4">
        <v>2088</v>
      </c>
      <c r="B2090" s="5" t="s">
        <v>2088</v>
      </c>
      <c r="C2090" s="5" t="s">
        <v>6197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t="s">
        <v>8278</v>
      </c>
      <c r="O2090" t="s">
        <v>8329</v>
      </c>
      <c r="P2090" t="s">
        <v>8333</v>
      </c>
      <c r="Q2090" s="8">
        <f t="shared" si="128"/>
        <v>1.1551066666666667</v>
      </c>
      <c r="R2090" s="20">
        <f t="shared" si="129"/>
        <v>46.204266666666669</v>
      </c>
      <c r="S2090" s="15">
        <f t="shared" si="130"/>
        <v>40395.714722222219</v>
      </c>
      <c r="T2090" s="15">
        <f t="shared" si="131"/>
        <v>40432.165972222225</v>
      </c>
    </row>
    <row r="2091" spans="1:20" ht="56.25" x14ac:dyDescent="0.3">
      <c r="A2091" s="4">
        <v>2089</v>
      </c>
      <c r="B2091" s="5" t="s">
        <v>2089</v>
      </c>
      <c r="C2091" s="5" t="s">
        <v>6198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t="s">
        <v>8278</v>
      </c>
      <c r="O2091" t="s">
        <v>8329</v>
      </c>
      <c r="P2091" t="s">
        <v>8333</v>
      </c>
      <c r="Q2091" s="8">
        <f t="shared" si="128"/>
        <v>1.2040040000000001</v>
      </c>
      <c r="R2091" s="20">
        <f t="shared" si="129"/>
        <v>48.54854838709678</v>
      </c>
      <c r="S2091" s="15">
        <f t="shared" si="130"/>
        <v>41453.076319444444</v>
      </c>
      <c r="T2091" s="15">
        <f t="shared" si="131"/>
        <v>41488.076319444444</v>
      </c>
    </row>
    <row r="2092" spans="1:20" ht="93.75" x14ac:dyDescent="0.3">
      <c r="A2092" s="4">
        <v>2090</v>
      </c>
      <c r="B2092" s="5" t="s">
        <v>2090</v>
      </c>
      <c r="C2092" s="5" t="s">
        <v>6199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t="s">
        <v>8278</v>
      </c>
      <c r="O2092" t="s">
        <v>8329</v>
      </c>
      <c r="P2092" t="s">
        <v>8333</v>
      </c>
      <c r="Q2092" s="8">
        <f t="shared" si="128"/>
        <v>1.1504037499999999</v>
      </c>
      <c r="R2092" s="20">
        <f t="shared" si="129"/>
        <v>57.520187499999999</v>
      </c>
      <c r="S2092" s="15">
        <f t="shared" si="130"/>
        <v>41299.381423611114</v>
      </c>
      <c r="T2092" s="15">
        <f t="shared" si="131"/>
        <v>41329.381423611114</v>
      </c>
    </row>
    <row r="2093" spans="1:20" ht="93.75" x14ac:dyDescent="0.3">
      <c r="A2093" s="4">
        <v>2091</v>
      </c>
      <c r="B2093" s="5" t="s">
        <v>2091</v>
      </c>
      <c r="C2093" s="5" t="s">
        <v>6200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t="s">
        <v>8278</v>
      </c>
      <c r="O2093" t="s">
        <v>8329</v>
      </c>
      <c r="P2093" t="s">
        <v>8333</v>
      </c>
      <c r="Q2093" s="8">
        <f t="shared" si="128"/>
        <v>1.2046777777777777</v>
      </c>
      <c r="R2093" s="20">
        <f t="shared" si="129"/>
        <v>88.147154471544724</v>
      </c>
      <c r="S2093" s="15">
        <f t="shared" si="130"/>
        <v>40555.322662037033</v>
      </c>
      <c r="T2093" s="15">
        <f t="shared" si="131"/>
        <v>40603.833333333336</v>
      </c>
    </row>
    <row r="2094" spans="1:20" ht="75" x14ac:dyDescent="0.3">
      <c r="A2094" s="4">
        <v>2092</v>
      </c>
      <c r="B2094" s="5" t="s">
        <v>2092</v>
      </c>
      <c r="C2094" s="5" t="s">
        <v>6201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t="s">
        <v>8278</v>
      </c>
      <c r="O2094" t="s">
        <v>8329</v>
      </c>
      <c r="P2094" t="s">
        <v>8333</v>
      </c>
      <c r="Q2094" s="8">
        <f t="shared" si="128"/>
        <v>1.0128333333333333</v>
      </c>
      <c r="R2094" s="20">
        <f t="shared" si="129"/>
        <v>110.49090909090908</v>
      </c>
      <c r="S2094" s="15">
        <f t="shared" si="130"/>
        <v>40763.707546296297</v>
      </c>
      <c r="T2094" s="15">
        <f t="shared" si="131"/>
        <v>40823.707546296297</v>
      </c>
    </row>
    <row r="2095" spans="1:20" ht="75" x14ac:dyDescent="0.3">
      <c r="A2095" s="4">
        <v>2093</v>
      </c>
      <c r="B2095" s="5" t="s">
        <v>2093</v>
      </c>
      <c r="C2095" s="5" t="s">
        <v>6202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t="s">
        <v>8278</v>
      </c>
      <c r="O2095" t="s">
        <v>8329</v>
      </c>
      <c r="P2095" t="s">
        <v>8333</v>
      </c>
      <c r="Q2095" s="8">
        <f t="shared" si="128"/>
        <v>1.0246666666666666</v>
      </c>
      <c r="R2095" s="20">
        <f t="shared" si="129"/>
        <v>66.826086956521735</v>
      </c>
      <c r="S2095" s="15">
        <f t="shared" si="130"/>
        <v>41205.854537037041</v>
      </c>
      <c r="T2095" s="15">
        <f t="shared" si="131"/>
        <v>41265.896203703705</v>
      </c>
    </row>
    <row r="2096" spans="1:20" ht="93.75" x14ac:dyDescent="0.3">
      <c r="A2096" s="4">
        <v>2094</v>
      </c>
      <c r="B2096" s="5" t="s">
        <v>2094</v>
      </c>
      <c r="C2096" s="5" t="s">
        <v>6203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t="s">
        <v>8278</v>
      </c>
      <c r="O2096" t="s">
        <v>8329</v>
      </c>
      <c r="P2096" t="s">
        <v>8333</v>
      </c>
      <c r="Q2096" s="8">
        <f t="shared" si="128"/>
        <v>1.2054285714285715</v>
      </c>
      <c r="R2096" s="20">
        <f t="shared" si="129"/>
        <v>58.597222222222221</v>
      </c>
      <c r="S2096" s="15">
        <f t="shared" si="130"/>
        <v>40939.02002314815</v>
      </c>
      <c r="T2096" s="15">
        <f t="shared" si="131"/>
        <v>40973.125</v>
      </c>
    </row>
    <row r="2097" spans="1:20" ht="75" x14ac:dyDescent="0.3">
      <c r="A2097" s="4">
        <v>2095</v>
      </c>
      <c r="B2097" s="5" t="s">
        <v>2095</v>
      </c>
      <c r="C2097" s="5" t="s">
        <v>6204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t="s">
        <v>8278</v>
      </c>
      <c r="O2097" t="s">
        <v>8329</v>
      </c>
      <c r="P2097" t="s">
        <v>8333</v>
      </c>
      <c r="Q2097" s="8">
        <f t="shared" si="128"/>
        <v>1</v>
      </c>
      <c r="R2097" s="20">
        <f t="shared" si="129"/>
        <v>113.63636363636364</v>
      </c>
      <c r="S2097" s="15">
        <f t="shared" si="130"/>
        <v>40758.733483796292</v>
      </c>
      <c r="T2097" s="15">
        <f t="shared" si="131"/>
        <v>40818.733483796292</v>
      </c>
    </row>
    <row r="2098" spans="1:20" ht="75" x14ac:dyDescent="0.3">
      <c r="A2098" s="4">
        <v>2096</v>
      </c>
      <c r="B2098" s="5" t="s">
        <v>2096</v>
      </c>
      <c r="C2098" s="5" t="s">
        <v>6205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t="s">
        <v>8278</v>
      </c>
      <c r="O2098" t="s">
        <v>8329</v>
      </c>
      <c r="P2098" t="s">
        <v>8333</v>
      </c>
      <c r="Q2098" s="8">
        <f t="shared" si="128"/>
        <v>1.0166666666666666</v>
      </c>
      <c r="R2098" s="20">
        <f t="shared" si="129"/>
        <v>43.571428571428569</v>
      </c>
      <c r="S2098" s="15">
        <f t="shared" si="130"/>
        <v>41192.758506944447</v>
      </c>
      <c r="T2098" s="15">
        <f t="shared" si="131"/>
        <v>41208.165972222225</v>
      </c>
    </row>
    <row r="2099" spans="1:20" ht="75" x14ac:dyDescent="0.3">
      <c r="A2099" s="4">
        <v>2097</v>
      </c>
      <c r="B2099" s="5" t="s">
        <v>2097</v>
      </c>
      <c r="C2099" s="5" t="s">
        <v>6206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t="s">
        <v>8278</v>
      </c>
      <c r="O2099" t="s">
        <v>8329</v>
      </c>
      <c r="P2099" t="s">
        <v>8333</v>
      </c>
      <c r="Q2099" s="8">
        <f t="shared" si="128"/>
        <v>1</v>
      </c>
      <c r="R2099" s="20">
        <f t="shared" si="129"/>
        <v>78.94736842105263</v>
      </c>
      <c r="S2099" s="15">
        <f t="shared" si="130"/>
        <v>40818.58489583333</v>
      </c>
      <c r="T2099" s="15">
        <f t="shared" si="131"/>
        <v>40878.626562500001</v>
      </c>
    </row>
    <row r="2100" spans="1:20" ht="75" x14ac:dyDescent="0.3">
      <c r="A2100" s="4">
        <v>2098</v>
      </c>
      <c r="B2100" s="5" t="s">
        <v>2098</v>
      </c>
      <c r="C2100" s="5" t="s">
        <v>6207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t="s">
        <v>8278</v>
      </c>
      <c r="O2100" t="s">
        <v>8329</v>
      </c>
      <c r="P2100" t="s">
        <v>8333</v>
      </c>
      <c r="Q2100" s="8">
        <f t="shared" si="128"/>
        <v>1.0033333333333334</v>
      </c>
      <c r="R2100" s="20">
        <f t="shared" si="129"/>
        <v>188.125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 s="4">
        <v>2099</v>
      </c>
      <c r="B2101" s="5" t="s">
        <v>2099</v>
      </c>
      <c r="C2101" s="5" t="s">
        <v>6208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t="s">
        <v>8278</v>
      </c>
      <c r="O2101" t="s">
        <v>8329</v>
      </c>
      <c r="P2101" t="s">
        <v>8333</v>
      </c>
      <c r="Q2101" s="8">
        <f t="shared" si="128"/>
        <v>1.3236666666666668</v>
      </c>
      <c r="R2101" s="20">
        <f t="shared" si="129"/>
        <v>63.031746031746032</v>
      </c>
      <c r="S2101" s="15">
        <f t="shared" si="130"/>
        <v>42173.746342592596</v>
      </c>
      <c r="T2101" s="15">
        <f t="shared" si="131"/>
        <v>42187.152777777781</v>
      </c>
    </row>
    <row r="2102" spans="1:20" ht="93.75" x14ac:dyDescent="0.3">
      <c r="A2102" s="4">
        <v>2100</v>
      </c>
      <c r="B2102" s="5" t="s">
        <v>2100</v>
      </c>
      <c r="C2102" s="5" t="s">
        <v>6209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t="s">
        <v>8278</v>
      </c>
      <c r="O2102" t="s">
        <v>8329</v>
      </c>
      <c r="P2102" t="s">
        <v>8333</v>
      </c>
      <c r="Q2102" s="8">
        <f t="shared" si="128"/>
        <v>1.3666666666666667</v>
      </c>
      <c r="R2102" s="20">
        <f t="shared" si="129"/>
        <v>30.37037037037037</v>
      </c>
      <c r="S2102" s="15">
        <f t="shared" si="130"/>
        <v>41074.834965277776</v>
      </c>
      <c r="T2102" s="15">
        <f t="shared" si="131"/>
        <v>41090.165972222225</v>
      </c>
    </row>
    <row r="2103" spans="1:20" ht="75" x14ac:dyDescent="0.3">
      <c r="A2103" s="4">
        <v>2101</v>
      </c>
      <c r="B2103" s="5" t="s">
        <v>2101</v>
      </c>
      <c r="C2103" s="5" t="s">
        <v>6210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t="s">
        <v>8278</v>
      </c>
      <c r="O2103" t="s">
        <v>8329</v>
      </c>
      <c r="P2103" t="s">
        <v>8333</v>
      </c>
      <c r="Q2103" s="8">
        <f t="shared" si="128"/>
        <v>1.1325000000000001</v>
      </c>
      <c r="R2103" s="20">
        <f t="shared" si="129"/>
        <v>51.477272727272727</v>
      </c>
      <c r="S2103" s="15">
        <f t="shared" si="130"/>
        <v>40892.149467592593</v>
      </c>
      <c r="T2103" s="15">
        <f t="shared" si="131"/>
        <v>40952.149467592593</v>
      </c>
    </row>
    <row r="2104" spans="1:20" ht="75" x14ac:dyDescent="0.3">
      <c r="A2104" s="4">
        <v>2102</v>
      </c>
      <c r="B2104" s="5" t="s">
        <v>2102</v>
      </c>
      <c r="C2104" s="5" t="s">
        <v>6211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t="s">
        <v>8278</v>
      </c>
      <c r="O2104" t="s">
        <v>8329</v>
      </c>
      <c r="P2104" t="s">
        <v>8333</v>
      </c>
      <c r="Q2104" s="8">
        <f t="shared" si="128"/>
        <v>1.36</v>
      </c>
      <c r="R2104" s="20">
        <f t="shared" si="129"/>
        <v>35.789473684210527</v>
      </c>
      <c r="S2104" s="15">
        <f t="shared" si="130"/>
        <v>40638.868611111109</v>
      </c>
      <c r="T2104" s="15">
        <f t="shared" si="131"/>
        <v>40668.868611111109</v>
      </c>
    </row>
    <row r="2105" spans="1:20" ht="37.5" x14ac:dyDescent="0.3">
      <c r="A2105" s="4">
        <v>2103</v>
      </c>
      <c r="B2105" s="5" t="s">
        <v>2103</v>
      </c>
      <c r="C2105" s="5" t="s">
        <v>6212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t="s">
        <v>8278</v>
      </c>
      <c r="O2105" t="s">
        <v>8329</v>
      </c>
      <c r="P2105" t="s">
        <v>8333</v>
      </c>
      <c r="Q2105" s="8">
        <f t="shared" si="128"/>
        <v>1.4612318374694613</v>
      </c>
      <c r="R2105" s="20">
        <f t="shared" si="129"/>
        <v>98.817391304347822</v>
      </c>
      <c r="S2105" s="15">
        <f t="shared" si="130"/>
        <v>41192.754942129628</v>
      </c>
      <c r="T2105" s="15">
        <f t="shared" si="131"/>
        <v>41222.7966087963</v>
      </c>
    </row>
    <row r="2106" spans="1:20" ht="75" x14ac:dyDescent="0.3">
      <c r="A2106" s="4">
        <v>2104</v>
      </c>
      <c r="B2106" s="5" t="s">
        <v>2104</v>
      </c>
      <c r="C2106" s="5" t="s">
        <v>6213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t="s">
        <v>8278</v>
      </c>
      <c r="O2106" t="s">
        <v>8329</v>
      </c>
      <c r="P2106" t="s">
        <v>8333</v>
      </c>
      <c r="Q2106" s="8">
        <f t="shared" si="128"/>
        <v>1.2949999999999999</v>
      </c>
      <c r="R2106" s="20">
        <f t="shared" si="129"/>
        <v>28</v>
      </c>
      <c r="S2106" s="15">
        <f t="shared" si="130"/>
        <v>41394.074467592596</v>
      </c>
      <c r="T2106" s="15">
        <f t="shared" si="131"/>
        <v>41425</v>
      </c>
    </row>
    <row r="2107" spans="1:20" ht="56.25" x14ac:dyDescent="0.3">
      <c r="A2107" s="4">
        <v>2105</v>
      </c>
      <c r="B2107" s="5" t="s">
        <v>2105</v>
      </c>
      <c r="C2107" s="5" t="s">
        <v>6214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t="s">
        <v>8278</v>
      </c>
      <c r="O2107" t="s">
        <v>8329</v>
      </c>
      <c r="P2107" t="s">
        <v>8333</v>
      </c>
      <c r="Q2107" s="8">
        <f t="shared" si="128"/>
        <v>2.54</v>
      </c>
      <c r="R2107" s="20">
        <f t="shared" si="129"/>
        <v>51.313131313131315</v>
      </c>
      <c r="S2107" s="15">
        <f t="shared" si="130"/>
        <v>41951.788807870369</v>
      </c>
      <c r="T2107" s="15">
        <f t="shared" si="131"/>
        <v>41964.166666666672</v>
      </c>
    </row>
    <row r="2108" spans="1:20" ht="75" x14ac:dyDescent="0.3">
      <c r="A2108" s="4">
        <v>2106</v>
      </c>
      <c r="B2108" s="5" t="s">
        <v>2106</v>
      </c>
      <c r="C2108" s="5" t="s">
        <v>6215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t="s">
        <v>8278</v>
      </c>
      <c r="O2108" t="s">
        <v>8329</v>
      </c>
      <c r="P2108" t="s">
        <v>8333</v>
      </c>
      <c r="Q2108" s="8">
        <f t="shared" si="128"/>
        <v>1.0704545454545455</v>
      </c>
      <c r="R2108" s="20">
        <f t="shared" si="129"/>
        <v>53.522727272727273</v>
      </c>
      <c r="S2108" s="15">
        <f t="shared" si="130"/>
        <v>41270.21497685185</v>
      </c>
      <c r="T2108" s="15">
        <f t="shared" si="131"/>
        <v>41300.21497685185</v>
      </c>
    </row>
    <row r="2109" spans="1:20" ht="75" x14ac:dyDescent="0.3">
      <c r="A2109" s="4">
        <v>2107</v>
      </c>
      <c r="B2109" s="5" t="s">
        <v>2107</v>
      </c>
      <c r="C2109" s="5" t="s">
        <v>6216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t="s">
        <v>8278</v>
      </c>
      <c r="O2109" t="s">
        <v>8329</v>
      </c>
      <c r="P2109" t="s">
        <v>8333</v>
      </c>
      <c r="Q2109" s="8">
        <f t="shared" si="128"/>
        <v>1.0773299999999999</v>
      </c>
      <c r="R2109" s="20">
        <f t="shared" si="129"/>
        <v>37.149310344827583</v>
      </c>
      <c r="S2109" s="15">
        <f t="shared" si="130"/>
        <v>41934.71056712963</v>
      </c>
      <c r="T2109" s="15">
        <f t="shared" si="131"/>
        <v>41955.752233796295</v>
      </c>
    </row>
    <row r="2110" spans="1:20" ht="93.75" x14ac:dyDescent="0.3">
      <c r="A2110" s="4">
        <v>2108</v>
      </c>
      <c r="B2110" s="5" t="s">
        <v>2108</v>
      </c>
      <c r="C2110" s="5" t="s">
        <v>6217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t="s">
        <v>8278</v>
      </c>
      <c r="O2110" t="s">
        <v>8329</v>
      </c>
      <c r="P2110" t="s">
        <v>8333</v>
      </c>
      <c r="Q2110" s="8">
        <f t="shared" si="128"/>
        <v>1.0731250000000001</v>
      </c>
      <c r="R2110" s="20">
        <f t="shared" si="129"/>
        <v>89.895287958115176</v>
      </c>
      <c r="S2110" s="15">
        <f t="shared" si="130"/>
        <v>41135.175694444442</v>
      </c>
      <c r="T2110" s="15">
        <f t="shared" si="131"/>
        <v>41162.163194444445</v>
      </c>
    </row>
    <row r="2111" spans="1:20" ht="56.25" x14ac:dyDescent="0.3">
      <c r="A2111" s="4">
        <v>2109</v>
      </c>
      <c r="B2111" s="5" t="s">
        <v>2109</v>
      </c>
      <c r="C2111" s="5" t="s">
        <v>6218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t="s">
        <v>8278</v>
      </c>
      <c r="O2111" t="s">
        <v>8329</v>
      </c>
      <c r="P2111" t="s">
        <v>8333</v>
      </c>
      <c r="Q2111" s="8">
        <f t="shared" si="128"/>
        <v>1.06525</v>
      </c>
      <c r="R2111" s="20">
        <f t="shared" si="129"/>
        <v>106.52500000000001</v>
      </c>
      <c r="S2111" s="15">
        <f t="shared" si="130"/>
        <v>42160.708530092597</v>
      </c>
      <c r="T2111" s="15">
        <f t="shared" si="131"/>
        <v>42190.708530092597</v>
      </c>
    </row>
    <row r="2112" spans="1:20" ht="56.25" x14ac:dyDescent="0.3">
      <c r="A2112" s="4">
        <v>2110</v>
      </c>
      <c r="B2112" s="5" t="s">
        <v>2110</v>
      </c>
      <c r="C2112" s="5" t="s">
        <v>6219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t="s">
        <v>8278</v>
      </c>
      <c r="O2112" t="s">
        <v>8329</v>
      </c>
      <c r="P2112" t="s">
        <v>8333</v>
      </c>
      <c r="Q2112" s="8">
        <f t="shared" si="128"/>
        <v>1.0035000000000001</v>
      </c>
      <c r="R2112" s="20">
        <f t="shared" si="129"/>
        <v>52.815789473684212</v>
      </c>
      <c r="S2112" s="15">
        <f t="shared" si="130"/>
        <v>41759.670937499999</v>
      </c>
      <c r="T2112" s="15">
        <f t="shared" si="131"/>
        <v>41787.207638888889</v>
      </c>
    </row>
    <row r="2113" spans="1:20" ht="93.75" x14ac:dyDescent="0.3">
      <c r="A2113" s="4">
        <v>2111</v>
      </c>
      <c r="B2113" s="5" t="s">
        <v>2111</v>
      </c>
      <c r="C2113" s="5" t="s">
        <v>6220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t="s">
        <v>8278</v>
      </c>
      <c r="O2113" t="s">
        <v>8329</v>
      </c>
      <c r="P2113" t="s">
        <v>8333</v>
      </c>
      <c r="Q2113" s="8">
        <f t="shared" si="128"/>
        <v>1.0649999999999999</v>
      </c>
      <c r="R2113" s="20">
        <f t="shared" si="129"/>
        <v>54.615384615384613</v>
      </c>
      <c r="S2113" s="15">
        <f t="shared" si="130"/>
        <v>40703.197048611109</v>
      </c>
      <c r="T2113" s="15">
        <f t="shared" si="131"/>
        <v>40770.041666666664</v>
      </c>
    </row>
    <row r="2114" spans="1:20" ht="75" x14ac:dyDescent="0.3">
      <c r="A2114" s="4">
        <v>2112</v>
      </c>
      <c r="B2114" s="5" t="s">
        <v>2112</v>
      </c>
      <c r="C2114" s="5" t="s">
        <v>6221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t="s">
        <v>8278</v>
      </c>
      <c r="O2114" t="s">
        <v>8329</v>
      </c>
      <c r="P2114" t="s">
        <v>8333</v>
      </c>
      <c r="Q2114" s="8">
        <f t="shared" ref="Q2114:Q2177" si="132">E2114/D2114</f>
        <v>1</v>
      </c>
      <c r="R2114" s="20">
        <f t="shared" ref="R2114:R2177" si="133">E2114/L2114</f>
        <v>27.272727272727273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7.5" x14ac:dyDescent="0.3">
      <c r="A2115" s="4">
        <v>2113</v>
      </c>
      <c r="B2115" s="5" t="s">
        <v>2113</v>
      </c>
      <c r="C2115" s="5" t="s">
        <v>6222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t="s">
        <v>8278</v>
      </c>
      <c r="O2115" t="s">
        <v>8329</v>
      </c>
      <c r="P2115" t="s">
        <v>8333</v>
      </c>
      <c r="Q2115" s="8">
        <f t="shared" si="132"/>
        <v>1.0485714285714285</v>
      </c>
      <c r="R2115" s="20">
        <f t="shared" si="133"/>
        <v>68.598130841121488</v>
      </c>
      <c r="S2115" s="15">
        <f t="shared" si="134"/>
        <v>41870.86546296296</v>
      </c>
      <c r="T2115" s="15">
        <f t="shared" si="135"/>
        <v>41905.86546296296</v>
      </c>
    </row>
    <row r="2116" spans="1:20" ht="75" x14ac:dyDescent="0.3">
      <c r="A2116" s="4">
        <v>2114</v>
      </c>
      <c r="B2116" s="5" t="s">
        <v>2114</v>
      </c>
      <c r="C2116" s="5" t="s">
        <v>6223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t="s">
        <v>8278</v>
      </c>
      <c r="O2116" t="s">
        <v>8329</v>
      </c>
      <c r="P2116" t="s">
        <v>8333</v>
      </c>
      <c r="Q2116" s="8">
        <f t="shared" si="132"/>
        <v>1.0469999999999999</v>
      </c>
      <c r="R2116" s="20">
        <f t="shared" si="133"/>
        <v>35.612244897959187</v>
      </c>
      <c r="S2116" s="15">
        <f t="shared" si="134"/>
        <v>40458.815625000003</v>
      </c>
      <c r="T2116" s="15">
        <f t="shared" si="135"/>
        <v>40521.207638888889</v>
      </c>
    </row>
    <row r="2117" spans="1:20" ht="75" x14ac:dyDescent="0.3">
      <c r="A2117" s="4">
        <v>2115</v>
      </c>
      <c r="B2117" s="5" t="s">
        <v>2115</v>
      </c>
      <c r="C2117" s="5" t="s">
        <v>6224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t="s">
        <v>8278</v>
      </c>
      <c r="O2117" t="s">
        <v>8329</v>
      </c>
      <c r="P2117" t="s">
        <v>8333</v>
      </c>
      <c r="Q2117" s="8">
        <f t="shared" si="132"/>
        <v>2.2566666666666668</v>
      </c>
      <c r="R2117" s="20">
        <f t="shared" si="133"/>
        <v>94.027777777777771</v>
      </c>
      <c r="S2117" s="15">
        <f t="shared" si="134"/>
        <v>40564.081030092595</v>
      </c>
      <c r="T2117" s="15">
        <f t="shared" si="135"/>
        <v>40594.081030092595</v>
      </c>
    </row>
    <row r="2118" spans="1:20" ht="75" x14ac:dyDescent="0.3">
      <c r="A2118" s="4">
        <v>2116</v>
      </c>
      <c r="B2118" s="5" t="s">
        <v>2116</v>
      </c>
      <c r="C2118" s="5" t="s">
        <v>6225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t="s">
        <v>8278</v>
      </c>
      <c r="O2118" t="s">
        <v>8329</v>
      </c>
      <c r="P2118" t="s">
        <v>8333</v>
      </c>
      <c r="Q2118" s="8">
        <f t="shared" si="132"/>
        <v>1.0090416666666666</v>
      </c>
      <c r="R2118" s="20">
        <f t="shared" si="133"/>
        <v>526.45652173913038</v>
      </c>
      <c r="S2118" s="15">
        <f t="shared" si="134"/>
        <v>41136.777812500004</v>
      </c>
      <c r="T2118" s="15">
        <f t="shared" si="135"/>
        <v>41184.777812500004</v>
      </c>
    </row>
    <row r="2119" spans="1:20" ht="93.75" x14ac:dyDescent="0.3">
      <c r="A2119" s="4">
        <v>2117</v>
      </c>
      <c r="B2119" s="5" t="s">
        <v>2117</v>
      </c>
      <c r="C2119" s="5" t="s">
        <v>6226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t="s">
        <v>8278</v>
      </c>
      <c r="O2119" t="s">
        <v>8329</v>
      </c>
      <c r="P2119" t="s">
        <v>8333</v>
      </c>
      <c r="Q2119" s="8">
        <f t="shared" si="132"/>
        <v>1.4775</v>
      </c>
      <c r="R2119" s="20">
        <f t="shared" si="133"/>
        <v>50.657142857142858</v>
      </c>
      <c r="S2119" s="15">
        <f t="shared" si="134"/>
        <v>42290.059594907405</v>
      </c>
      <c r="T2119" s="15">
        <f t="shared" si="135"/>
        <v>42304.207638888889</v>
      </c>
    </row>
    <row r="2120" spans="1:20" ht="56.25" x14ac:dyDescent="0.3">
      <c r="A2120" s="4">
        <v>2118</v>
      </c>
      <c r="B2120" s="5" t="s">
        <v>2118</v>
      </c>
      <c r="C2120" s="5" t="s">
        <v>6227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t="s">
        <v>8278</v>
      </c>
      <c r="O2120" t="s">
        <v>8329</v>
      </c>
      <c r="P2120" t="s">
        <v>8333</v>
      </c>
      <c r="Q2120" s="8">
        <f t="shared" si="132"/>
        <v>1.3461099999999999</v>
      </c>
      <c r="R2120" s="20">
        <f t="shared" si="133"/>
        <v>79.182941176470578</v>
      </c>
      <c r="S2120" s="15">
        <f t="shared" si="134"/>
        <v>40718.839537037034</v>
      </c>
      <c r="T2120" s="15">
        <f t="shared" si="135"/>
        <v>40748.839537037034</v>
      </c>
    </row>
    <row r="2121" spans="1:20" ht="75" x14ac:dyDescent="0.3">
      <c r="A2121" s="4">
        <v>2119</v>
      </c>
      <c r="B2121" s="5" t="s">
        <v>2119</v>
      </c>
      <c r="C2121" s="5" t="s">
        <v>6228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t="s">
        <v>8278</v>
      </c>
      <c r="O2121" t="s">
        <v>8329</v>
      </c>
      <c r="P2121" t="s">
        <v>8333</v>
      </c>
      <c r="Q2121" s="8">
        <f t="shared" si="132"/>
        <v>1.0075000000000001</v>
      </c>
      <c r="R2121" s="20">
        <f t="shared" si="133"/>
        <v>91.590909090909093</v>
      </c>
      <c r="S2121" s="15">
        <f t="shared" si="134"/>
        <v>41107.130150462966</v>
      </c>
      <c r="T2121" s="15">
        <f t="shared" si="135"/>
        <v>41137.130150462966</v>
      </c>
    </row>
    <row r="2122" spans="1:20" ht="75" x14ac:dyDescent="0.3">
      <c r="A2122" s="4">
        <v>2120</v>
      </c>
      <c r="B2122" s="5" t="s">
        <v>2120</v>
      </c>
      <c r="C2122" s="5" t="s">
        <v>6229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t="s">
        <v>8278</v>
      </c>
      <c r="O2122" t="s">
        <v>8329</v>
      </c>
      <c r="P2122" t="s">
        <v>8333</v>
      </c>
      <c r="Q2122" s="8">
        <f t="shared" si="132"/>
        <v>1.00880375</v>
      </c>
      <c r="R2122" s="20">
        <f t="shared" si="133"/>
        <v>116.96275362318841</v>
      </c>
      <c r="S2122" s="15">
        <f t="shared" si="134"/>
        <v>41591.964537037034</v>
      </c>
      <c r="T2122" s="15">
        <f t="shared" si="135"/>
        <v>41640.964537037034</v>
      </c>
    </row>
    <row r="2123" spans="1:20" ht="75" x14ac:dyDescent="0.3">
      <c r="A2123" s="4">
        <v>2121</v>
      </c>
      <c r="B2123" s="5" t="s">
        <v>2121</v>
      </c>
      <c r="C2123" s="5" t="s">
        <v>6230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t="s">
        <v>8281</v>
      </c>
      <c r="O2123" t="s">
        <v>8337</v>
      </c>
      <c r="P2123" t="s">
        <v>8338</v>
      </c>
      <c r="Q2123" s="8">
        <f t="shared" si="132"/>
        <v>5.6800000000000002E-3</v>
      </c>
      <c r="R2123" s="20">
        <f t="shared" si="133"/>
        <v>28.4</v>
      </c>
      <c r="S2123" s="15">
        <f t="shared" si="134"/>
        <v>42716.7424537037</v>
      </c>
      <c r="T2123" s="15">
        <f t="shared" si="135"/>
        <v>42746.7424537037</v>
      </c>
    </row>
    <row r="2124" spans="1:20" ht="56.25" x14ac:dyDescent="0.3">
      <c r="A2124" s="4">
        <v>2122</v>
      </c>
      <c r="B2124" s="5" t="s">
        <v>2122</v>
      </c>
      <c r="C2124" s="5" t="s">
        <v>6231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t="s">
        <v>8281</v>
      </c>
      <c r="O2124" t="s">
        <v>8337</v>
      </c>
      <c r="P2124" t="s">
        <v>8338</v>
      </c>
      <c r="Q2124" s="8">
        <f t="shared" si="132"/>
        <v>3.875E-3</v>
      </c>
      <c r="R2124" s="20">
        <f t="shared" si="133"/>
        <v>103.33333333333333</v>
      </c>
      <c r="S2124" s="15">
        <f t="shared" si="134"/>
        <v>42712.300567129627</v>
      </c>
      <c r="T2124" s="15">
        <f t="shared" si="135"/>
        <v>42742.300567129627</v>
      </c>
    </row>
    <row r="2125" spans="1:20" ht="112.5" x14ac:dyDescent="0.3">
      <c r="A2125" s="4">
        <v>2123</v>
      </c>
      <c r="B2125" s="5" t="s">
        <v>2123</v>
      </c>
      <c r="C2125" s="5" t="s">
        <v>6232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t="s">
        <v>8281</v>
      </c>
      <c r="O2125" t="s">
        <v>8337</v>
      </c>
      <c r="P2125" t="s">
        <v>8338</v>
      </c>
      <c r="Q2125" s="8">
        <f t="shared" si="132"/>
        <v>0.1</v>
      </c>
      <c r="R2125" s="20">
        <f t="shared" si="133"/>
        <v>10</v>
      </c>
      <c r="S2125" s="15">
        <f t="shared" si="134"/>
        <v>40198.424849537041</v>
      </c>
      <c r="T2125" s="15">
        <f t="shared" si="135"/>
        <v>40252.290972222225</v>
      </c>
    </row>
    <row r="2126" spans="1:20" ht="93.75" x14ac:dyDescent="0.3">
      <c r="A2126" s="4">
        <v>2124</v>
      </c>
      <c r="B2126" s="5" t="s">
        <v>2124</v>
      </c>
      <c r="C2126" s="5" t="s">
        <v>6233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t="s">
        <v>8281</v>
      </c>
      <c r="O2126" t="s">
        <v>8337</v>
      </c>
      <c r="P2126" t="s">
        <v>8338</v>
      </c>
      <c r="Q2126" s="8">
        <f t="shared" si="132"/>
        <v>0.10454545454545454</v>
      </c>
      <c r="R2126" s="20">
        <f t="shared" si="133"/>
        <v>23</v>
      </c>
      <c r="S2126" s="15">
        <f t="shared" si="134"/>
        <v>40464.028182870366</v>
      </c>
      <c r="T2126" s="15">
        <f t="shared" si="135"/>
        <v>40512.208333333336</v>
      </c>
    </row>
    <row r="2127" spans="1:20" ht="75" x14ac:dyDescent="0.3">
      <c r="A2127" s="4">
        <v>2125</v>
      </c>
      <c r="B2127" s="5" t="s">
        <v>2125</v>
      </c>
      <c r="C2127" s="5" t="s">
        <v>6234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t="s">
        <v>8281</v>
      </c>
      <c r="O2127" t="s">
        <v>8337</v>
      </c>
      <c r="P2127" t="s">
        <v>8338</v>
      </c>
      <c r="Q2127" s="8">
        <f t="shared" si="132"/>
        <v>1.4200000000000001E-2</v>
      </c>
      <c r="R2127" s="20">
        <f t="shared" si="133"/>
        <v>31.555555555555557</v>
      </c>
      <c r="S2127" s="15">
        <f t="shared" si="134"/>
        <v>42191.023530092592</v>
      </c>
      <c r="T2127" s="15">
        <f t="shared" si="135"/>
        <v>42221.023530092592</v>
      </c>
    </row>
    <row r="2128" spans="1:20" ht="75" x14ac:dyDescent="0.3">
      <c r="A2128" s="4">
        <v>2126</v>
      </c>
      <c r="B2128" s="5" t="s">
        <v>2126</v>
      </c>
      <c r="C2128" s="5" t="s">
        <v>6235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t="s">
        <v>8281</v>
      </c>
      <c r="O2128" t="s">
        <v>8337</v>
      </c>
      <c r="P2128" t="s">
        <v>8338</v>
      </c>
      <c r="Q2128" s="8">
        <f t="shared" si="132"/>
        <v>5.0000000000000001E-4</v>
      </c>
      <c r="R2128" s="20">
        <f t="shared" si="133"/>
        <v>5</v>
      </c>
      <c r="S2128" s="15">
        <f t="shared" si="134"/>
        <v>41951.973229166666</v>
      </c>
      <c r="T2128" s="15">
        <f t="shared" si="135"/>
        <v>41981.973229166666</v>
      </c>
    </row>
    <row r="2129" spans="1:20" ht="37.5" x14ac:dyDescent="0.3">
      <c r="A2129" s="4">
        <v>2127</v>
      </c>
      <c r="B2129" s="5" t="s">
        <v>2127</v>
      </c>
      <c r="C2129" s="5" t="s">
        <v>6236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t="s">
        <v>8281</v>
      </c>
      <c r="O2129" t="s">
        <v>8337</v>
      </c>
      <c r="P2129" t="s">
        <v>8338</v>
      </c>
      <c r="Q2129" s="8">
        <f t="shared" si="132"/>
        <v>0.28842857142857142</v>
      </c>
      <c r="R2129" s="20">
        <f t="shared" si="133"/>
        <v>34.220338983050844</v>
      </c>
      <c r="S2129" s="15">
        <f t="shared" si="134"/>
        <v>42045.50535879629</v>
      </c>
      <c r="T2129" s="15">
        <f t="shared" si="135"/>
        <v>42075.463692129633</v>
      </c>
    </row>
    <row r="2130" spans="1:20" ht="75" x14ac:dyDescent="0.3">
      <c r="A2130" s="4">
        <v>2128</v>
      </c>
      <c r="B2130" s="5" t="s">
        <v>2128</v>
      </c>
      <c r="C2130" s="5" t="s">
        <v>6237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t="s">
        <v>8281</v>
      </c>
      <c r="O2130" t="s">
        <v>8337</v>
      </c>
      <c r="P2130" t="s">
        <v>8338</v>
      </c>
      <c r="Q2130" s="8">
        <f t="shared" si="132"/>
        <v>1.6666666666666668E-3</v>
      </c>
      <c r="R2130" s="20">
        <f t="shared" si="133"/>
        <v>25</v>
      </c>
      <c r="S2130" s="15">
        <f t="shared" si="134"/>
        <v>41843.772789351853</v>
      </c>
      <c r="T2130" s="15">
        <f t="shared" si="135"/>
        <v>41903.772789351853</v>
      </c>
    </row>
    <row r="2131" spans="1:20" ht="75" x14ac:dyDescent="0.3">
      <c r="A2131" s="4">
        <v>2129</v>
      </c>
      <c r="B2131" s="5" t="s">
        <v>2129</v>
      </c>
      <c r="C2131" s="5" t="s">
        <v>6238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t="s">
        <v>8281</v>
      </c>
      <c r="O2131" t="s">
        <v>8337</v>
      </c>
      <c r="P2131" t="s">
        <v>8338</v>
      </c>
      <c r="Q2131" s="8">
        <f t="shared" si="132"/>
        <v>0.11799999999999999</v>
      </c>
      <c r="R2131" s="20">
        <f t="shared" si="133"/>
        <v>19.666666666666668</v>
      </c>
      <c r="S2131" s="15">
        <f t="shared" si="134"/>
        <v>42409.024305555555</v>
      </c>
      <c r="T2131" s="15">
        <f t="shared" si="135"/>
        <v>42439.024305555555</v>
      </c>
    </row>
    <row r="2132" spans="1:20" ht="56.25" x14ac:dyDescent="0.3">
      <c r="A2132" s="4">
        <v>2130</v>
      </c>
      <c r="B2132" s="5" t="s">
        <v>2130</v>
      </c>
      <c r="C2132" s="5" t="s">
        <v>6239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t="s">
        <v>8281</v>
      </c>
      <c r="O2132" t="s">
        <v>8337</v>
      </c>
      <c r="P2132" t="s">
        <v>8338</v>
      </c>
      <c r="Q2132" s="8">
        <f t="shared" si="132"/>
        <v>2.0238095238095236E-3</v>
      </c>
      <c r="R2132" s="20">
        <f t="shared" si="133"/>
        <v>21.25</v>
      </c>
      <c r="S2132" s="15">
        <f t="shared" si="134"/>
        <v>41832.086377314816</v>
      </c>
      <c r="T2132" s="15">
        <f t="shared" si="135"/>
        <v>41867.086377314816</v>
      </c>
    </row>
    <row r="2133" spans="1:20" ht="75" x14ac:dyDescent="0.3">
      <c r="A2133" s="4">
        <v>2131</v>
      </c>
      <c r="B2133" s="5" t="s">
        <v>2131</v>
      </c>
      <c r="C2133" s="5" t="s">
        <v>6240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t="s">
        <v>8281</v>
      </c>
      <c r="O2133" t="s">
        <v>8337</v>
      </c>
      <c r="P2133" t="s">
        <v>8338</v>
      </c>
      <c r="Q2133" s="8">
        <f t="shared" si="132"/>
        <v>0.05</v>
      </c>
      <c r="R2133" s="20">
        <f t="shared" si="133"/>
        <v>8.3333333333333339</v>
      </c>
      <c r="S2133" s="15">
        <f t="shared" si="134"/>
        <v>42167.207071759258</v>
      </c>
      <c r="T2133" s="15">
        <f t="shared" si="135"/>
        <v>42197.207071759258</v>
      </c>
    </row>
    <row r="2134" spans="1:20" ht="93.75" x14ac:dyDescent="0.3">
      <c r="A2134" s="4">
        <v>2132</v>
      </c>
      <c r="B2134" s="5" t="s">
        <v>2132</v>
      </c>
      <c r="C2134" s="5" t="s">
        <v>6241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t="s">
        <v>8281</v>
      </c>
      <c r="O2134" t="s">
        <v>8337</v>
      </c>
      <c r="P2134" t="s">
        <v>8338</v>
      </c>
      <c r="Q2134" s="8">
        <f t="shared" si="132"/>
        <v>2.1129899999999997E-2</v>
      </c>
      <c r="R2134" s="20">
        <f t="shared" si="133"/>
        <v>21.34333333333333</v>
      </c>
      <c r="S2134" s="15">
        <f t="shared" si="134"/>
        <v>41643.487175925926</v>
      </c>
      <c r="T2134" s="15">
        <f t="shared" si="135"/>
        <v>41673.487175925926</v>
      </c>
    </row>
    <row r="2135" spans="1:20" ht="75" x14ac:dyDescent="0.3">
      <c r="A2135" s="4">
        <v>2133</v>
      </c>
      <c r="B2135" s="5" t="s">
        <v>2133</v>
      </c>
      <c r="C2135" s="5" t="s">
        <v>6242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t="s">
        <v>8281</v>
      </c>
      <c r="O2135" t="s">
        <v>8337</v>
      </c>
      <c r="P2135" t="s">
        <v>8338</v>
      </c>
      <c r="Q2135" s="8">
        <f t="shared" si="132"/>
        <v>1.6E-2</v>
      </c>
      <c r="R2135" s="20">
        <f t="shared" si="133"/>
        <v>5.333333333333333</v>
      </c>
      <c r="S2135" s="15">
        <f t="shared" si="134"/>
        <v>40619.097210648149</v>
      </c>
      <c r="T2135" s="15">
        <f t="shared" si="135"/>
        <v>40657.290972222225</v>
      </c>
    </row>
    <row r="2136" spans="1:20" ht="75" x14ac:dyDescent="0.3">
      <c r="A2136" s="4">
        <v>2134</v>
      </c>
      <c r="B2136" s="5" t="s">
        <v>2134</v>
      </c>
      <c r="C2136" s="5" t="s">
        <v>6243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t="s">
        <v>8281</v>
      </c>
      <c r="O2136" t="s">
        <v>8337</v>
      </c>
      <c r="P2136" t="s">
        <v>8338</v>
      </c>
      <c r="Q2136" s="8">
        <f t="shared" si="132"/>
        <v>1.7333333333333333E-2</v>
      </c>
      <c r="R2136" s="20">
        <f t="shared" si="133"/>
        <v>34.666666666666664</v>
      </c>
      <c r="S2136" s="15">
        <f t="shared" si="134"/>
        <v>41361.886469907404</v>
      </c>
      <c r="T2136" s="15">
        <f t="shared" si="135"/>
        <v>41391.886469907404</v>
      </c>
    </row>
    <row r="2137" spans="1:20" ht="93.75" x14ac:dyDescent="0.3">
      <c r="A2137" s="4">
        <v>2135</v>
      </c>
      <c r="B2137" s="5" t="s">
        <v>2135</v>
      </c>
      <c r="C2137" s="5" t="s">
        <v>6244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t="s">
        <v>8281</v>
      </c>
      <c r="O2137" t="s">
        <v>8337</v>
      </c>
      <c r="P2137" t="s">
        <v>8338</v>
      </c>
      <c r="Q2137" s="8">
        <f t="shared" si="132"/>
        <v>9.5600000000000004E-2</v>
      </c>
      <c r="R2137" s="20">
        <f t="shared" si="133"/>
        <v>21.727272727272727</v>
      </c>
      <c r="S2137" s="15">
        <f t="shared" si="134"/>
        <v>41156.963344907403</v>
      </c>
      <c r="T2137" s="15">
        <f t="shared" si="135"/>
        <v>41186.963344907403</v>
      </c>
    </row>
    <row r="2138" spans="1:20" ht="75" x14ac:dyDescent="0.3">
      <c r="A2138" s="4">
        <v>2136</v>
      </c>
      <c r="B2138" s="5" t="s">
        <v>2136</v>
      </c>
      <c r="C2138" s="5" t="s">
        <v>6245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t="s">
        <v>8281</v>
      </c>
      <c r="O2138" t="s">
        <v>8337</v>
      </c>
      <c r="P2138" t="s">
        <v>8338</v>
      </c>
      <c r="Q2138" s="8">
        <f t="shared" si="132"/>
        <v>5.9612499999999998E-4</v>
      </c>
      <c r="R2138" s="20">
        <f t="shared" si="133"/>
        <v>11.922499999999999</v>
      </c>
      <c r="S2138" s="15">
        <f t="shared" si="134"/>
        <v>41536.509097222224</v>
      </c>
      <c r="T2138" s="15">
        <f t="shared" si="135"/>
        <v>41566.509097222224</v>
      </c>
    </row>
    <row r="2139" spans="1:20" ht="75" x14ac:dyDescent="0.3">
      <c r="A2139" s="4">
        <v>2137</v>
      </c>
      <c r="B2139" s="5" t="s">
        <v>2137</v>
      </c>
      <c r="C2139" s="5" t="s">
        <v>6246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t="s">
        <v>8281</v>
      </c>
      <c r="O2139" t="s">
        <v>8337</v>
      </c>
      <c r="P2139" t="s">
        <v>8338</v>
      </c>
      <c r="Q2139" s="8">
        <f t="shared" si="132"/>
        <v>0.28405999999999998</v>
      </c>
      <c r="R2139" s="20">
        <f t="shared" si="133"/>
        <v>26.59737827715356</v>
      </c>
      <c r="S2139" s="15">
        <f t="shared" si="134"/>
        <v>41948.771168981482</v>
      </c>
      <c r="T2139" s="15">
        <f t="shared" si="135"/>
        <v>41978.771168981482</v>
      </c>
    </row>
    <row r="2140" spans="1:20" ht="56.25" x14ac:dyDescent="0.3">
      <c r="A2140" s="4">
        <v>2138</v>
      </c>
      <c r="B2140" s="5" t="s">
        <v>2138</v>
      </c>
      <c r="C2140" s="5" t="s">
        <v>6247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t="s">
        <v>8281</v>
      </c>
      <c r="O2140" t="s">
        <v>8337</v>
      </c>
      <c r="P2140" t="s">
        <v>8338</v>
      </c>
      <c r="Q2140" s="8">
        <f t="shared" si="132"/>
        <v>0.128</v>
      </c>
      <c r="R2140" s="20">
        <f t="shared" si="133"/>
        <v>10.666666666666666</v>
      </c>
      <c r="S2140" s="15">
        <f t="shared" si="134"/>
        <v>41557.013182870374</v>
      </c>
      <c r="T2140" s="15">
        <f t="shared" si="135"/>
        <v>41587.054849537039</v>
      </c>
    </row>
    <row r="2141" spans="1:20" ht="93.75" x14ac:dyDescent="0.3">
      <c r="A2141" s="4">
        <v>2139</v>
      </c>
      <c r="B2141" s="5" t="s">
        <v>2139</v>
      </c>
      <c r="C2141" s="5" t="s">
        <v>6248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t="s">
        <v>8281</v>
      </c>
      <c r="O2141" t="s">
        <v>8337</v>
      </c>
      <c r="P2141" t="s">
        <v>8338</v>
      </c>
      <c r="Q2141" s="8">
        <f t="shared" si="132"/>
        <v>5.4199999999999998E-2</v>
      </c>
      <c r="R2141" s="20">
        <f t="shared" si="133"/>
        <v>29.035714285714285</v>
      </c>
      <c r="S2141" s="15">
        <f t="shared" si="134"/>
        <v>42647.750092592592</v>
      </c>
      <c r="T2141" s="15">
        <f t="shared" si="135"/>
        <v>42677.750092592592</v>
      </c>
    </row>
    <row r="2142" spans="1:20" ht="93.75" x14ac:dyDescent="0.3">
      <c r="A2142" s="4">
        <v>2140</v>
      </c>
      <c r="B2142" s="5" t="s">
        <v>2140</v>
      </c>
      <c r="C2142" s="5" t="s">
        <v>6249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t="s">
        <v>8281</v>
      </c>
      <c r="O2142" t="s">
        <v>8337</v>
      </c>
      <c r="P2142" t="s">
        <v>8338</v>
      </c>
      <c r="Q2142" s="8">
        <f t="shared" si="132"/>
        <v>1.1199999999999999E-3</v>
      </c>
      <c r="R2142" s="20">
        <f t="shared" si="133"/>
        <v>50.909090909090907</v>
      </c>
      <c r="S2142" s="15">
        <f t="shared" si="134"/>
        <v>41255.833611111113</v>
      </c>
      <c r="T2142" s="15">
        <f t="shared" si="135"/>
        <v>41285.833611111113</v>
      </c>
    </row>
    <row r="2143" spans="1:20" ht="93.75" x14ac:dyDescent="0.3">
      <c r="A2143" s="4">
        <v>2141</v>
      </c>
      <c r="B2143" s="5" t="s">
        <v>2141</v>
      </c>
      <c r="C2143" s="5" t="s">
        <v>6250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t="s">
        <v>8281</v>
      </c>
      <c r="O2143" t="s">
        <v>8337</v>
      </c>
      <c r="P2143" t="s">
        <v>8338</v>
      </c>
      <c r="Q2143" s="8">
        <f t="shared" si="132"/>
        <v>0</v>
      </c>
      <c r="R2143" s="20" t="e">
        <f t="shared" si="133"/>
        <v>#DIV/0!</v>
      </c>
      <c r="S2143" s="15">
        <f t="shared" si="134"/>
        <v>41927.235636574071</v>
      </c>
      <c r="T2143" s="15">
        <f t="shared" si="135"/>
        <v>41957.277303240742</v>
      </c>
    </row>
    <row r="2144" spans="1:20" ht="93.75" x14ac:dyDescent="0.3">
      <c r="A2144" s="4">
        <v>2142</v>
      </c>
      <c r="B2144" s="5" t="s">
        <v>2142</v>
      </c>
      <c r="C2144" s="5" t="s">
        <v>6251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t="s">
        <v>8281</v>
      </c>
      <c r="O2144" t="s">
        <v>8337</v>
      </c>
      <c r="P2144" t="s">
        <v>8338</v>
      </c>
      <c r="Q2144" s="8">
        <f t="shared" si="132"/>
        <v>5.7238095238095241E-2</v>
      </c>
      <c r="R2144" s="20">
        <f t="shared" si="133"/>
        <v>50.083333333333336</v>
      </c>
      <c r="S2144" s="15">
        <f t="shared" si="134"/>
        <v>42340.701504629629</v>
      </c>
      <c r="T2144" s="15">
        <f t="shared" si="135"/>
        <v>42368.701504629629</v>
      </c>
    </row>
    <row r="2145" spans="1:20" ht="75" x14ac:dyDescent="0.3">
      <c r="A2145" s="4">
        <v>2143</v>
      </c>
      <c r="B2145" s="5" t="s">
        <v>2143</v>
      </c>
      <c r="C2145" s="5" t="s">
        <v>6252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t="s">
        <v>8281</v>
      </c>
      <c r="O2145" t="s">
        <v>8337</v>
      </c>
      <c r="P2145" t="s">
        <v>8338</v>
      </c>
      <c r="Q2145" s="8">
        <f t="shared" si="132"/>
        <v>0.1125</v>
      </c>
      <c r="R2145" s="20">
        <f t="shared" si="133"/>
        <v>45</v>
      </c>
      <c r="S2145" s="15">
        <f t="shared" si="134"/>
        <v>40332.886712962965</v>
      </c>
      <c r="T2145" s="15">
        <f t="shared" si="135"/>
        <v>40380.791666666664</v>
      </c>
    </row>
    <row r="2146" spans="1:20" ht="56.25" x14ac:dyDescent="0.3">
      <c r="A2146" s="4">
        <v>2144</v>
      </c>
      <c r="B2146" s="5" t="s">
        <v>2144</v>
      </c>
      <c r="C2146" s="5" t="s">
        <v>6253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t="s">
        <v>8281</v>
      </c>
      <c r="O2146" t="s">
        <v>8337</v>
      </c>
      <c r="P2146" t="s">
        <v>8338</v>
      </c>
      <c r="Q2146" s="8">
        <f t="shared" si="132"/>
        <v>1.7098591549295775E-2</v>
      </c>
      <c r="R2146" s="20">
        <f t="shared" si="133"/>
        <v>25.291666666666668</v>
      </c>
      <c r="S2146" s="15">
        <f t="shared" si="134"/>
        <v>41499.546759259261</v>
      </c>
      <c r="T2146" s="15">
        <f t="shared" si="135"/>
        <v>41531.546759259261</v>
      </c>
    </row>
    <row r="2147" spans="1:20" ht="75" x14ac:dyDescent="0.3">
      <c r="A2147" s="4">
        <v>2145</v>
      </c>
      <c r="B2147" s="5" t="s">
        <v>2145</v>
      </c>
      <c r="C2147" s="5" t="s">
        <v>6254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t="s">
        <v>8281</v>
      </c>
      <c r="O2147" t="s">
        <v>8337</v>
      </c>
      <c r="P2147" t="s">
        <v>8338</v>
      </c>
      <c r="Q2147" s="8">
        <f t="shared" si="132"/>
        <v>0.30433333333333334</v>
      </c>
      <c r="R2147" s="20">
        <f t="shared" si="133"/>
        <v>51.292134831460672</v>
      </c>
      <c r="S2147" s="15">
        <f t="shared" si="134"/>
        <v>41575.237430555557</v>
      </c>
      <c r="T2147" s="15">
        <f t="shared" si="135"/>
        <v>41605.279097222221</v>
      </c>
    </row>
    <row r="2148" spans="1:20" ht="93.75" x14ac:dyDescent="0.3">
      <c r="A2148" s="4">
        <v>2146</v>
      </c>
      <c r="B2148" s="5" t="s">
        <v>2146</v>
      </c>
      <c r="C2148" s="5" t="s">
        <v>6255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t="s">
        <v>8281</v>
      </c>
      <c r="O2148" t="s">
        <v>8337</v>
      </c>
      <c r="P2148" t="s">
        <v>8338</v>
      </c>
      <c r="Q2148" s="8">
        <f t="shared" si="132"/>
        <v>2.0000000000000001E-4</v>
      </c>
      <c r="R2148" s="20">
        <f t="shared" si="133"/>
        <v>1</v>
      </c>
      <c r="S2148" s="15">
        <f t="shared" si="134"/>
        <v>42397.679513888885</v>
      </c>
      <c r="T2148" s="15">
        <f t="shared" si="135"/>
        <v>42411.679513888885</v>
      </c>
    </row>
    <row r="2149" spans="1:20" ht="37.5" x14ac:dyDescent="0.3">
      <c r="A2149" s="4">
        <v>2147</v>
      </c>
      <c r="B2149" s="5" t="s">
        <v>2147</v>
      </c>
      <c r="C2149" s="5" t="s">
        <v>6256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t="s">
        <v>8281</v>
      </c>
      <c r="O2149" t="s">
        <v>8337</v>
      </c>
      <c r="P2149" t="s">
        <v>8338</v>
      </c>
      <c r="Q2149" s="8">
        <f t="shared" si="132"/>
        <v>6.9641025641025639E-3</v>
      </c>
      <c r="R2149" s="20">
        <f t="shared" si="133"/>
        <v>49.381818181818183</v>
      </c>
      <c r="S2149" s="15">
        <f t="shared" si="134"/>
        <v>41927.295694444445</v>
      </c>
      <c r="T2149" s="15">
        <f t="shared" si="135"/>
        <v>41959.337361111116</v>
      </c>
    </row>
    <row r="2150" spans="1:20" ht="75" x14ac:dyDescent="0.3">
      <c r="A2150" s="4">
        <v>2148</v>
      </c>
      <c r="B2150" s="5" t="s">
        <v>2148</v>
      </c>
      <c r="C2150" s="5" t="s">
        <v>6257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t="s">
        <v>8281</v>
      </c>
      <c r="O2150" t="s">
        <v>8337</v>
      </c>
      <c r="P2150" t="s">
        <v>8338</v>
      </c>
      <c r="Q2150" s="8">
        <f t="shared" si="132"/>
        <v>0.02</v>
      </c>
      <c r="R2150" s="20">
        <f t="shared" si="133"/>
        <v>1</v>
      </c>
      <c r="S2150" s="15">
        <f t="shared" si="134"/>
        <v>42066.733587962968</v>
      </c>
      <c r="T2150" s="15">
        <f t="shared" si="135"/>
        <v>42096.691921296297</v>
      </c>
    </row>
    <row r="2151" spans="1:20" ht="93.75" x14ac:dyDescent="0.3">
      <c r="A2151" s="4">
        <v>2149</v>
      </c>
      <c r="B2151" s="5" t="s">
        <v>2149</v>
      </c>
      <c r="C2151" s="5" t="s">
        <v>6258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t="s">
        <v>8281</v>
      </c>
      <c r="O2151" t="s">
        <v>8337</v>
      </c>
      <c r="P2151" t="s">
        <v>8338</v>
      </c>
      <c r="Q2151" s="8">
        <f t="shared" si="132"/>
        <v>0</v>
      </c>
      <c r="R2151" s="20" t="e">
        <f t="shared" si="133"/>
        <v>#DIV/0!</v>
      </c>
      <c r="S2151" s="15">
        <f t="shared" si="134"/>
        <v>40355.024953703702</v>
      </c>
      <c r="T2151" s="15">
        <f t="shared" si="135"/>
        <v>40390</v>
      </c>
    </row>
    <row r="2152" spans="1:20" ht="37.5" x14ac:dyDescent="0.3">
      <c r="A2152" s="4">
        <v>2150</v>
      </c>
      <c r="B2152" s="5" t="s">
        <v>2150</v>
      </c>
      <c r="C2152" s="5" t="s">
        <v>6259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t="s">
        <v>8281</v>
      </c>
      <c r="O2152" t="s">
        <v>8337</v>
      </c>
      <c r="P2152" t="s">
        <v>8338</v>
      </c>
      <c r="Q2152" s="8">
        <f t="shared" si="132"/>
        <v>8.0999999999999996E-3</v>
      </c>
      <c r="R2152" s="20">
        <f t="shared" si="133"/>
        <v>101.25</v>
      </c>
      <c r="S2152" s="15">
        <f t="shared" si="134"/>
        <v>42534.284710648149</v>
      </c>
      <c r="T2152" s="15">
        <f t="shared" si="135"/>
        <v>42564.284710648149</v>
      </c>
    </row>
    <row r="2153" spans="1:20" ht="75" x14ac:dyDescent="0.3">
      <c r="A2153" s="4">
        <v>2151</v>
      </c>
      <c r="B2153" s="5" t="s">
        <v>2151</v>
      </c>
      <c r="C2153" s="5" t="s">
        <v>6260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t="s">
        <v>8281</v>
      </c>
      <c r="O2153" t="s">
        <v>8337</v>
      </c>
      <c r="P2153" t="s">
        <v>8338</v>
      </c>
      <c r="Q2153" s="8">
        <f t="shared" si="132"/>
        <v>2.6222222222222224E-3</v>
      </c>
      <c r="R2153" s="20">
        <f t="shared" si="133"/>
        <v>19.666666666666668</v>
      </c>
      <c r="S2153" s="15">
        <f t="shared" si="134"/>
        <v>42520.847384259265</v>
      </c>
      <c r="T2153" s="15">
        <f t="shared" si="135"/>
        <v>42550.847384259265</v>
      </c>
    </row>
    <row r="2154" spans="1:20" ht="75" x14ac:dyDescent="0.3">
      <c r="A2154" s="4">
        <v>2152</v>
      </c>
      <c r="B2154" s="5" t="s">
        <v>2152</v>
      </c>
      <c r="C2154" s="5" t="s">
        <v>6261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t="s">
        <v>8281</v>
      </c>
      <c r="O2154" t="s">
        <v>8337</v>
      </c>
      <c r="P2154" t="s">
        <v>8338</v>
      </c>
      <c r="Q2154" s="8">
        <f t="shared" si="132"/>
        <v>1.6666666666666668E-3</v>
      </c>
      <c r="R2154" s="20">
        <f t="shared" si="133"/>
        <v>12.5</v>
      </c>
      <c r="S2154" s="15">
        <f t="shared" si="134"/>
        <v>41683.832280092596</v>
      </c>
      <c r="T2154" s="15">
        <f t="shared" si="135"/>
        <v>41713.790613425925</v>
      </c>
    </row>
    <row r="2155" spans="1:20" ht="93.75" x14ac:dyDescent="0.3">
      <c r="A2155" s="4">
        <v>2153</v>
      </c>
      <c r="B2155" s="5" t="s">
        <v>2153</v>
      </c>
      <c r="C2155" s="5" t="s">
        <v>6262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t="s">
        <v>8281</v>
      </c>
      <c r="O2155" t="s">
        <v>8337</v>
      </c>
      <c r="P2155" t="s">
        <v>8338</v>
      </c>
      <c r="Q2155" s="8">
        <f t="shared" si="132"/>
        <v>9.1244548809124457E-5</v>
      </c>
      <c r="R2155" s="20">
        <f t="shared" si="133"/>
        <v>8.5</v>
      </c>
      <c r="S2155" s="15">
        <f t="shared" si="134"/>
        <v>41974.911087962959</v>
      </c>
      <c r="T2155" s="15">
        <f t="shared" si="135"/>
        <v>42014.332638888889</v>
      </c>
    </row>
    <row r="2156" spans="1:20" ht="56.25" x14ac:dyDescent="0.3">
      <c r="A2156" s="4">
        <v>2154</v>
      </c>
      <c r="B2156" s="5" t="s">
        <v>2154</v>
      </c>
      <c r="C2156" s="5" t="s">
        <v>6263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t="s">
        <v>8281</v>
      </c>
      <c r="O2156" t="s">
        <v>8337</v>
      </c>
      <c r="P2156" t="s">
        <v>8338</v>
      </c>
      <c r="Q2156" s="8">
        <f t="shared" si="132"/>
        <v>8.0000000000000002E-3</v>
      </c>
      <c r="R2156" s="20">
        <f t="shared" si="133"/>
        <v>1</v>
      </c>
      <c r="S2156" s="15">
        <f t="shared" si="134"/>
        <v>41647.632256944446</v>
      </c>
      <c r="T2156" s="15">
        <f t="shared" si="135"/>
        <v>41667.632256944446</v>
      </c>
    </row>
    <row r="2157" spans="1:20" ht="75" x14ac:dyDescent="0.3">
      <c r="A2157" s="4">
        <v>2155</v>
      </c>
      <c r="B2157" s="5" t="s">
        <v>2155</v>
      </c>
      <c r="C2157" s="5" t="s">
        <v>6264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t="s">
        <v>8281</v>
      </c>
      <c r="O2157" t="s">
        <v>8337</v>
      </c>
      <c r="P2157" t="s">
        <v>8338</v>
      </c>
      <c r="Q2157" s="8">
        <f t="shared" si="132"/>
        <v>2.3E-2</v>
      </c>
      <c r="R2157" s="20">
        <f t="shared" si="133"/>
        <v>23</v>
      </c>
      <c r="S2157" s="15">
        <f t="shared" si="134"/>
        <v>42430.747511574074</v>
      </c>
      <c r="T2157" s="15">
        <f t="shared" si="135"/>
        <v>42460.70584490741</v>
      </c>
    </row>
    <row r="2158" spans="1:20" ht="56.25" x14ac:dyDescent="0.3">
      <c r="A2158" s="4">
        <v>2156</v>
      </c>
      <c r="B2158" s="5" t="s">
        <v>2156</v>
      </c>
      <c r="C2158" s="5" t="s">
        <v>6265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t="s">
        <v>8281</v>
      </c>
      <c r="O2158" t="s">
        <v>8337</v>
      </c>
      <c r="P2158" t="s">
        <v>8338</v>
      </c>
      <c r="Q2158" s="8">
        <f t="shared" si="132"/>
        <v>2.6660714285714284E-2</v>
      </c>
      <c r="R2158" s="20">
        <f t="shared" si="133"/>
        <v>17.987951807228917</v>
      </c>
      <c r="S2158" s="15">
        <f t="shared" si="134"/>
        <v>41488.85423611111</v>
      </c>
      <c r="T2158" s="15">
        <f t="shared" si="135"/>
        <v>41533.85423611111</v>
      </c>
    </row>
    <row r="2159" spans="1:20" ht="37.5" x14ac:dyDescent="0.3">
      <c r="A2159" s="4">
        <v>2157</v>
      </c>
      <c r="B2159" s="5" t="s">
        <v>2157</v>
      </c>
      <c r="C2159" s="5" t="s">
        <v>6266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t="s">
        <v>8281</v>
      </c>
      <c r="O2159" t="s">
        <v>8337</v>
      </c>
      <c r="P2159" t="s">
        <v>8338</v>
      </c>
      <c r="Q2159" s="8">
        <f t="shared" si="132"/>
        <v>0.28192</v>
      </c>
      <c r="R2159" s="20">
        <f t="shared" si="133"/>
        <v>370.94736842105266</v>
      </c>
      <c r="S2159" s="15">
        <f t="shared" si="134"/>
        <v>42694.98128472222</v>
      </c>
      <c r="T2159" s="15">
        <f t="shared" si="135"/>
        <v>42727.332638888889</v>
      </c>
    </row>
    <row r="2160" spans="1:20" ht="75" x14ac:dyDescent="0.3">
      <c r="A2160" s="4">
        <v>2158</v>
      </c>
      <c r="B2160" s="5" t="s">
        <v>2158</v>
      </c>
      <c r="C2160" s="5" t="s">
        <v>6267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t="s">
        <v>8281</v>
      </c>
      <c r="O2160" t="s">
        <v>8337</v>
      </c>
      <c r="P2160" t="s">
        <v>8338</v>
      </c>
      <c r="Q2160" s="8">
        <f t="shared" si="132"/>
        <v>6.5900366666666668E-2</v>
      </c>
      <c r="R2160" s="20">
        <f t="shared" si="133"/>
        <v>63.569485530546629</v>
      </c>
      <c r="S2160" s="15">
        <f t="shared" si="134"/>
        <v>41264.853865740741</v>
      </c>
      <c r="T2160" s="15">
        <f t="shared" si="135"/>
        <v>41309.853865740741</v>
      </c>
    </row>
    <row r="2161" spans="1:20" ht="93.75" x14ac:dyDescent="0.3">
      <c r="A2161" s="4">
        <v>2159</v>
      </c>
      <c r="B2161" s="5" t="s">
        <v>2159</v>
      </c>
      <c r="C2161" s="5" t="s">
        <v>6268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t="s">
        <v>8281</v>
      </c>
      <c r="O2161" t="s">
        <v>8337</v>
      </c>
      <c r="P2161" t="s">
        <v>8338</v>
      </c>
      <c r="Q2161" s="8">
        <f t="shared" si="132"/>
        <v>7.2222222222222219E-3</v>
      </c>
      <c r="R2161" s="20">
        <f t="shared" si="133"/>
        <v>13</v>
      </c>
      <c r="S2161" s="15">
        <f t="shared" si="134"/>
        <v>40710.731180555551</v>
      </c>
      <c r="T2161" s="15">
        <f t="shared" si="135"/>
        <v>40740.731180555551</v>
      </c>
    </row>
    <row r="2162" spans="1:20" ht="75" x14ac:dyDescent="0.3">
      <c r="A2162" s="4">
        <v>2160</v>
      </c>
      <c r="B2162" s="5" t="s">
        <v>2160</v>
      </c>
      <c r="C2162" s="5" t="s">
        <v>6269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t="s">
        <v>8281</v>
      </c>
      <c r="O2162" t="s">
        <v>8337</v>
      </c>
      <c r="P2162" t="s">
        <v>8338</v>
      </c>
      <c r="Q2162" s="8">
        <f t="shared" si="132"/>
        <v>8.5000000000000006E-3</v>
      </c>
      <c r="R2162" s="20">
        <f t="shared" si="133"/>
        <v>5.3125</v>
      </c>
      <c r="S2162" s="15">
        <f t="shared" si="134"/>
        <v>41018.711863425924</v>
      </c>
      <c r="T2162" s="15">
        <f t="shared" si="135"/>
        <v>41048.711863425924</v>
      </c>
    </row>
    <row r="2163" spans="1:20" ht="37.5" x14ac:dyDescent="0.3">
      <c r="A2163" s="4">
        <v>2161</v>
      </c>
      <c r="B2163" s="5" t="s">
        <v>2161</v>
      </c>
      <c r="C2163" s="5" t="s">
        <v>6270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t="s">
        <v>8275</v>
      </c>
      <c r="O2163" t="s">
        <v>8329</v>
      </c>
      <c r="P2163" t="s">
        <v>8330</v>
      </c>
      <c r="Q2163" s="8">
        <f t="shared" si="132"/>
        <v>1.1575</v>
      </c>
      <c r="R2163" s="20">
        <f t="shared" si="133"/>
        <v>35.615384615384613</v>
      </c>
      <c r="S2163" s="15">
        <f t="shared" si="134"/>
        <v>42240.852534722217</v>
      </c>
      <c r="T2163" s="15">
        <f t="shared" si="135"/>
        <v>42270.852534722217</v>
      </c>
    </row>
    <row r="2164" spans="1:20" ht="75" x14ac:dyDescent="0.3">
      <c r="A2164" s="4">
        <v>2162</v>
      </c>
      <c r="B2164" s="5" t="s">
        <v>2162</v>
      </c>
      <c r="C2164" s="5" t="s">
        <v>6271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t="s">
        <v>8275</v>
      </c>
      <c r="O2164" t="s">
        <v>8329</v>
      </c>
      <c r="P2164" t="s">
        <v>8330</v>
      </c>
      <c r="Q2164" s="8">
        <f t="shared" si="132"/>
        <v>1.1226666666666667</v>
      </c>
      <c r="R2164" s="20">
        <f t="shared" si="133"/>
        <v>87.103448275862064</v>
      </c>
      <c r="S2164" s="15">
        <f t="shared" si="134"/>
        <v>41813.766099537039</v>
      </c>
      <c r="T2164" s="15">
        <f t="shared" si="135"/>
        <v>41844.766099537039</v>
      </c>
    </row>
    <row r="2165" spans="1:20" ht="75" x14ac:dyDescent="0.3">
      <c r="A2165" s="4">
        <v>2163</v>
      </c>
      <c r="B2165" s="5" t="s">
        <v>2163</v>
      </c>
      <c r="C2165" s="5" t="s">
        <v>6272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t="s">
        <v>8275</v>
      </c>
      <c r="O2165" t="s">
        <v>8329</v>
      </c>
      <c r="P2165" t="s">
        <v>8330</v>
      </c>
      <c r="Q2165" s="8">
        <f t="shared" si="132"/>
        <v>1.3220000000000001</v>
      </c>
      <c r="R2165" s="20">
        <f t="shared" si="133"/>
        <v>75.11363636363636</v>
      </c>
      <c r="S2165" s="15">
        <f t="shared" si="134"/>
        <v>42111.899537037039</v>
      </c>
      <c r="T2165" s="15">
        <f t="shared" si="135"/>
        <v>42163.159722222219</v>
      </c>
    </row>
    <row r="2166" spans="1:20" ht="37.5" x14ac:dyDescent="0.3">
      <c r="A2166" s="4">
        <v>2164</v>
      </c>
      <c r="B2166" s="5" t="s">
        <v>2164</v>
      </c>
      <c r="C2166" s="5" t="s">
        <v>6273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t="s">
        <v>8275</v>
      </c>
      <c r="O2166" t="s">
        <v>8329</v>
      </c>
      <c r="P2166" t="s">
        <v>8330</v>
      </c>
      <c r="Q2166" s="8">
        <f t="shared" si="132"/>
        <v>1.0263636363636364</v>
      </c>
      <c r="R2166" s="20">
        <f t="shared" si="133"/>
        <v>68.01204819277109</v>
      </c>
      <c r="S2166" s="15">
        <f t="shared" si="134"/>
        <v>42515.71775462963</v>
      </c>
      <c r="T2166" s="15">
        <f t="shared" si="135"/>
        <v>42546.165972222225</v>
      </c>
    </row>
    <row r="2167" spans="1:20" ht="93.75" x14ac:dyDescent="0.3">
      <c r="A2167" s="4">
        <v>2165</v>
      </c>
      <c r="B2167" s="5" t="s">
        <v>2165</v>
      </c>
      <c r="C2167" s="5" t="s">
        <v>6274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t="s">
        <v>8275</v>
      </c>
      <c r="O2167" t="s">
        <v>8329</v>
      </c>
      <c r="P2167" t="s">
        <v>8330</v>
      </c>
      <c r="Q2167" s="8">
        <f t="shared" si="132"/>
        <v>1.3864000000000001</v>
      </c>
      <c r="R2167" s="20">
        <f t="shared" si="133"/>
        <v>29.623931623931625</v>
      </c>
      <c r="S2167" s="15">
        <f t="shared" si="134"/>
        <v>42438.667071759264</v>
      </c>
      <c r="T2167" s="15">
        <f t="shared" si="135"/>
        <v>42468.625405092593</v>
      </c>
    </row>
    <row r="2168" spans="1:20" ht="93.75" x14ac:dyDescent="0.3">
      <c r="A2168" s="4">
        <v>2166</v>
      </c>
      <c r="B2168" s="5" t="s">
        <v>2166</v>
      </c>
      <c r="C2168" s="5" t="s">
        <v>6275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t="s">
        <v>8275</v>
      </c>
      <c r="O2168" t="s">
        <v>8329</v>
      </c>
      <c r="P2168" t="s">
        <v>8330</v>
      </c>
      <c r="Q2168" s="8">
        <f t="shared" si="132"/>
        <v>1.466</v>
      </c>
      <c r="R2168" s="20">
        <f t="shared" si="133"/>
        <v>91.625</v>
      </c>
      <c r="S2168" s="15">
        <f t="shared" si="134"/>
        <v>41933.838171296295</v>
      </c>
      <c r="T2168" s="15">
        <f t="shared" si="135"/>
        <v>41978.879837962959</v>
      </c>
    </row>
    <row r="2169" spans="1:20" ht="56.25" x14ac:dyDescent="0.3">
      <c r="A2169" s="4">
        <v>2167</v>
      </c>
      <c r="B2169" s="5" t="s">
        <v>2167</v>
      </c>
      <c r="C2169" s="5" t="s">
        <v>6276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t="s">
        <v>8275</v>
      </c>
      <c r="O2169" t="s">
        <v>8329</v>
      </c>
      <c r="P2169" t="s">
        <v>8330</v>
      </c>
      <c r="Q2169" s="8">
        <f t="shared" si="132"/>
        <v>1.2</v>
      </c>
      <c r="R2169" s="20">
        <f t="shared" si="133"/>
        <v>22.5</v>
      </c>
      <c r="S2169" s="15">
        <f t="shared" si="134"/>
        <v>41153.066400462965</v>
      </c>
      <c r="T2169" s="15">
        <f t="shared" si="135"/>
        <v>41167.066400462965</v>
      </c>
    </row>
    <row r="2170" spans="1:20" ht="56.25" x14ac:dyDescent="0.3">
      <c r="A2170" s="4">
        <v>2168</v>
      </c>
      <c r="B2170" s="5" t="s">
        <v>2168</v>
      </c>
      <c r="C2170" s="5" t="s">
        <v>6277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t="s">
        <v>8275</v>
      </c>
      <c r="O2170" t="s">
        <v>8329</v>
      </c>
      <c r="P2170" t="s">
        <v>8330</v>
      </c>
      <c r="Q2170" s="8">
        <f t="shared" si="132"/>
        <v>1.215816111111111</v>
      </c>
      <c r="R2170" s="20">
        <f t="shared" si="133"/>
        <v>64.366735294117646</v>
      </c>
      <c r="S2170" s="15">
        <f t="shared" si="134"/>
        <v>42745.600243055553</v>
      </c>
      <c r="T2170" s="15">
        <f t="shared" si="135"/>
        <v>42776.208333333328</v>
      </c>
    </row>
    <row r="2171" spans="1:20" ht="93.75" x14ac:dyDescent="0.3">
      <c r="A2171" s="4">
        <v>2169</v>
      </c>
      <c r="B2171" s="5" t="s">
        <v>2169</v>
      </c>
      <c r="C2171" s="5" t="s">
        <v>6278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t="s">
        <v>8275</v>
      </c>
      <c r="O2171" t="s">
        <v>8329</v>
      </c>
      <c r="P2171" t="s">
        <v>8330</v>
      </c>
      <c r="Q2171" s="8">
        <f t="shared" si="132"/>
        <v>1</v>
      </c>
      <c r="R2171" s="20">
        <f t="shared" si="133"/>
        <v>21.857142857142858</v>
      </c>
      <c r="S2171" s="15">
        <f t="shared" si="134"/>
        <v>42793.700821759259</v>
      </c>
      <c r="T2171" s="15">
        <f t="shared" si="135"/>
        <v>42796.700821759259</v>
      </c>
    </row>
    <row r="2172" spans="1:20" ht="75" x14ac:dyDescent="0.3">
      <c r="A2172" s="4">
        <v>2170</v>
      </c>
      <c r="B2172" s="5" t="s">
        <v>2170</v>
      </c>
      <c r="C2172" s="5" t="s">
        <v>6279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t="s">
        <v>8275</v>
      </c>
      <c r="O2172" t="s">
        <v>8329</v>
      </c>
      <c r="P2172" t="s">
        <v>8330</v>
      </c>
      <c r="Q2172" s="8">
        <f t="shared" si="132"/>
        <v>1.8085714285714285</v>
      </c>
      <c r="R2172" s="20">
        <f t="shared" si="133"/>
        <v>33.315789473684212</v>
      </c>
      <c r="S2172" s="15">
        <f t="shared" si="134"/>
        <v>42198.750254629631</v>
      </c>
      <c r="T2172" s="15">
        <f t="shared" si="135"/>
        <v>42238.750254629631</v>
      </c>
    </row>
    <row r="2173" spans="1:20" ht="75" x14ac:dyDescent="0.3">
      <c r="A2173" s="4">
        <v>2171</v>
      </c>
      <c r="B2173" s="5" t="s">
        <v>2171</v>
      </c>
      <c r="C2173" s="5" t="s">
        <v>6280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t="s">
        <v>8275</v>
      </c>
      <c r="O2173" t="s">
        <v>8329</v>
      </c>
      <c r="P2173" t="s">
        <v>8330</v>
      </c>
      <c r="Q2173" s="8">
        <f t="shared" si="132"/>
        <v>1.0607500000000001</v>
      </c>
      <c r="R2173" s="20">
        <f t="shared" si="133"/>
        <v>90.276595744680847</v>
      </c>
      <c r="S2173" s="15">
        <f t="shared" si="134"/>
        <v>42141.95711805555</v>
      </c>
      <c r="T2173" s="15">
        <f t="shared" si="135"/>
        <v>42177.208333333328</v>
      </c>
    </row>
    <row r="2174" spans="1:20" ht="93.75" x14ac:dyDescent="0.3">
      <c r="A2174" s="4">
        <v>2172</v>
      </c>
      <c r="B2174" s="5" t="s">
        <v>2172</v>
      </c>
      <c r="C2174" s="5" t="s">
        <v>6281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t="s">
        <v>8275</v>
      </c>
      <c r="O2174" t="s">
        <v>8329</v>
      </c>
      <c r="P2174" t="s">
        <v>8330</v>
      </c>
      <c r="Q2174" s="8">
        <f t="shared" si="132"/>
        <v>1</v>
      </c>
      <c r="R2174" s="20">
        <f t="shared" si="133"/>
        <v>76.92307692307692</v>
      </c>
      <c r="S2174" s="15">
        <f t="shared" si="134"/>
        <v>42082.580092592587</v>
      </c>
      <c r="T2174" s="15">
        <f t="shared" si="135"/>
        <v>42112.580092592587</v>
      </c>
    </row>
    <row r="2175" spans="1:20" ht="93.75" x14ac:dyDescent="0.3">
      <c r="A2175" s="4">
        <v>2173</v>
      </c>
      <c r="B2175" s="5" t="s">
        <v>2173</v>
      </c>
      <c r="C2175" s="5" t="s">
        <v>6282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t="s">
        <v>8275</v>
      </c>
      <c r="O2175" t="s">
        <v>8329</v>
      </c>
      <c r="P2175" t="s">
        <v>8330</v>
      </c>
      <c r="Q2175" s="8">
        <f t="shared" si="132"/>
        <v>1.2692857142857144</v>
      </c>
      <c r="R2175" s="20">
        <f t="shared" si="133"/>
        <v>59.233333333333334</v>
      </c>
      <c r="S2175" s="15">
        <f t="shared" si="134"/>
        <v>41495.692627314813</v>
      </c>
      <c r="T2175" s="15">
        <f t="shared" si="135"/>
        <v>41527.165972222225</v>
      </c>
    </row>
    <row r="2176" spans="1:20" ht="75" x14ac:dyDescent="0.3">
      <c r="A2176" s="4">
        <v>2174</v>
      </c>
      <c r="B2176" s="5" t="s">
        <v>2174</v>
      </c>
      <c r="C2176" s="5" t="s">
        <v>6283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t="s">
        <v>8275</v>
      </c>
      <c r="O2176" t="s">
        <v>8329</v>
      </c>
      <c r="P2176" t="s">
        <v>8330</v>
      </c>
      <c r="Q2176" s="8">
        <f t="shared" si="132"/>
        <v>1.0297499999999999</v>
      </c>
      <c r="R2176" s="20">
        <f t="shared" si="133"/>
        <v>65.38095238095238</v>
      </c>
      <c r="S2176" s="15">
        <f t="shared" si="134"/>
        <v>42465.542905092589</v>
      </c>
      <c r="T2176" s="15">
        <f t="shared" si="135"/>
        <v>42495.542905092589</v>
      </c>
    </row>
    <row r="2177" spans="1:20" ht="75" x14ac:dyDescent="0.3">
      <c r="A2177" s="4">
        <v>2175</v>
      </c>
      <c r="B2177" s="5" t="s">
        <v>2175</v>
      </c>
      <c r="C2177" s="5" t="s">
        <v>6284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t="s">
        <v>8275</v>
      </c>
      <c r="O2177" t="s">
        <v>8329</v>
      </c>
      <c r="P2177" t="s">
        <v>8330</v>
      </c>
      <c r="Q2177" s="8">
        <f t="shared" si="132"/>
        <v>2.5</v>
      </c>
      <c r="R2177" s="20">
        <f t="shared" si="133"/>
        <v>67.307692307692307</v>
      </c>
      <c r="S2177" s="15">
        <f t="shared" si="134"/>
        <v>42565.009097222224</v>
      </c>
      <c r="T2177" s="15">
        <f t="shared" si="135"/>
        <v>42572.009097222224</v>
      </c>
    </row>
    <row r="2178" spans="1:20" ht="75" x14ac:dyDescent="0.3">
      <c r="A2178" s="4">
        <v>2176</v>
      </c>
      <c r="B2178" s="5" t="s">
        <v>2176</v>
      </c>
      <c r="C2178" s="5" t="s">
        <v>6285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t="s">
        <v>8275</v>
      </c>
      <c r="O2178" t="s">
        <v>8329</v>
      </c>
      <c r="P2178" t="s">
        <v>8330</v>
      </c>
      <c r="Q2178" s="8">
        <f t="shared" ref="Q2178:Q2241" si="136">E2178/D2178</f>
        <v>1.2602</v>
      </c>
      <c r="R2178" s="20">
        <f t="shared" ref="R2178:R2241" si="137">E2178/L2178</f>
        <v>88.74647887323944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93.75" x14ac:dyDescent="0.3">
      <c r="A2179" s="4">
        <v>2177</v>
      </c>
      <c r="B2179" s="5" t="s">
        <v>2177</v>
      </c>
      <c r="C2179" s="5" t="s">
        <v>6286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t="s">
        <v>8275</v>
      </c>
      <c r="O2179" t="s">
        <v>8329</v>
      </c>
      <c r="P2179" t="s">
        <v>8330</v>
      </c>
      <c r="Q2179" s="8">
        <f t="shared" si="136"/>
        <v>1.0012000000000001</v>
      </c>
      <c r="R2179" s="20">
        <f t="shared" si="137"/>
        <v>65.868421052631575</v>
      </c>
      <c r="S2179" s="15">
        <f t="shared" si="138"/>
        <v>42502.250775462962</v>
      </c>
      <c r="T2179" s="15">
        <f t="shared" si="139"/>
        <v>42527.250775462962</v>
      </c>
    </row>
    <row r="2180" spans="1:20" ht="75" x14ac:dyDescent="0.3">
      <c r="A2180" s="4">
        <v>2178</v>
      </c>
      <c r="B2180" s="5" t="s">
        <v>2178</v>
      </c>
      <c r="C2180" s="5" t="s">
        <v>6287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t="s">
        <v>8275</v>
      </c>
      <c r="O2180" t="s">
        <v>8329</v>
      </c>
      <c r="P2180" t="s">
        <v>8330</v>
      </c>
      <c r="Q2180" s="8">
        <f t="shared" si="136"/>
        <v>1.3864000000000001</v>
      </c>
      <c r="R2180" s="20">
        <f t="shared" si="137"/>
        <v>40.349243306169967</v>
      </c>
      <c r="S2180" s="15">
        <f t="shared" si="138"/>
        <v>42723.63653935185</v>
      </c>
      <c r="T2180" s="15">
        <f t="shared" si="139"/>
        <v>42753.63653935185</v>
      </c>
    </row>
    <row r="2181" spans="1:20" ht="56.25" x14ac:dyDescent="0.3">
      <c r="A2181" s="4">
        <v>2179</v>
      </c>
      <c r="B2181" s="5" t="s">
        <v>2179</v>
      </c>
      <c r="C2181" s="5" t="s">
        <v>6288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t="s">
        <v>8275</v>
      </c>
      <c r="O2181" t="s">
        <v>8329</v>
      </c>
      <c r="P2181" t="s">
        <v>8330</v>
      </c>
      <c r="Q2181" s="8">
        <f t="shared" si="136"/>
        <v>1.6140000000000001</v>
      </c>
      <c r="R2181" s="20">
        <f t="shared" si="137"/>
        <v>76.857142857142861</v>
      </c>
      <c r="S2181" s="15">
        <f t="shared" si="138"/>
        <v>42075.171203703707</v>
      </c>
      <c r="T2181" s="15">
        <f t="shared" si="139"/>
        <v>42105.171203703707</v>
      </c>
    </row>
    <row r="2182" spans="1:20" ht="56.25" x14ac:dyDescent="0.3">
      <c r="A2182" s="4">
        <v>2180</v>
      </c>
      <c r="B2182" s="5" t="s">
        <v>2180</v>
      </c>
      <c r="C2182" s="5" t="s">
        <v>6289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t="s">
        <v>8275</v>
      </c>
      <c r="O2182" t="s">
        <v>8329</v>
      </c>
      <c r="P2182" t="s">
        <v>8330</v>
      </c>
      <c r="Q2182" s="8">
        <f t="shared" si="136"/>
        <v>1.071842</v>
      </c>
      <c r="R2182" s="20">
        <f t="shared" si="137"/>
        <v>68.707820512820518</v>
      </c>
      <c r="S2182" s="15">
        <f t="shared" si="138"/>
        <v>42279.669768518521</v>
      </c>
      <c r="T2182" s="15">
        <f t="shared" si="139"/>
        <v>42321.711435185185</v>
      </c>
    </row>
    <row r="2183" spans="1:20" ht="93.75" x14ac:dyDescent="0.3">
      <c r="A2183" s="4">
        <v>2181</v>
      </c>
      <c r="B2183" s="5" t="s">
        <v>2181</v>
      </c>
      <c r="C2183" s="5" t="s">
        <v>6290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t="s">
        <v>8296</v>
      </c>
      <c r="O2183" t="s">
        <v>8337</v>
      </c>
      <c r="P2183" t="s">
        <v>8355</v>
      </c>
      <c r="Q2183" s="8">
        <f t="shared" si="136"/>
        <v>1.5309999999999999</v>
      </c>
      <c r="R2183" s="20">
        <f t="shared" si="137"/>
        <v>57.773584905660378</v>
      </c>
      <c r="S2183" s="15">
        <f t="shared" si="138"/>
        <v>42773.005243055552</v>
      </c>
      <c r="T2183" s="15">
        <f t="shared" si="139"/>
        <v>42787.005243055552</v>
      </c>
    </row>
    <row r="2184" spans="1:20" ht="75" x14ac:dyDescent="0.3">
      <c r="A2184" s="4">
        <v>2182</v>
      </c>
      <c r="B2184" s="5" t="s">
        <v>2182</v>
      </c>
      <c r="C2184" s="5" t="s">
        <v>6291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t="s">
        <v>8296</v>
      </c>
      <c r="O2184" t="s">
        <v>8337</v>
      </c>
      <c r="P2184" t="s">
        <v>8355</v>
      </c>
      <c r="Q2184" s="8">
        <f t="shared" si="136"/>
        <v>5.2416666666666663</v>
      </c>
      <c r="R2184" s="20">
        <f t="shared" si="137"/>
        <v>44.171348314606739</v>
      </c>
      <c r="S2184" s="15">
        <f t="shared" si="138"/>
        <v>41879.900752314818</v>
      </c>
      <c r="T2184" s="15">
        <f t="shared" si="139"/>
        <v>41914.900752314818</v>
      </c>
    </row>
    <row r="2185" spans="1:20" ht="75" x14ac:dyDescent="0.3">
      <c r="A2185" s="4">
        <v>2183</v>
      </c>
      <c r="B2185" s="5" t="s">
        <v>2183</v>
      </c>
      <c r="C2185" s="5" t="s">
        <v>6292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t="s">
        <v>8296</v>
      </c>
      <c r="O2185" t="s">
        <v>8337</v>
      </c>
      <c r="P2185" t="s">
        <v>8355</v>
      </c>
      <c r="Q2185" s="8">
        <f t="shared" si="136"/>
        <v>4.8927777777777779</v>
      </c>
      <c r="R2185" s="20">
        <f t="shared" si="137"/>
        <v>31.566308243727597</v>
      </c>
      <c r="S2185" s="15">
        <f t="shared" si="138"/>
        <v>42745.365474537044</v>
      </c>
      <c r="T2185" s="15">
        <f t="shared" si="139"/>
        <v>42775.208333333328</v>
      </c>
    </row>
    <row r="2186" spans="1:20" ht="93.75" x14ac:dyDescent="0.3">
      <c r="A2186" s="4">
        <v>2184</v>
      </c>
      <c r="B2186" s="5" t="s">
        <v>2184</v>
      </c>
      <c r="C2186" s="5" t="s">
        <v>6293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t="s">
        <v>8296</v>
      </c>
      <c r="O2186" t="s">
        <v>8337</v>
      </c>
      <c r="P2186" t="s">
        <v>8355</v>
      </c>
      <c r="Q2186" s="8">
        <f t="shared" si="136"/>
        <v>2.8473999999999999</v>
      </c>
      <c r="R2186" s="20">
        <f t="shared" si="137"/>
        <v>107.04511278195488</v>
      </c>
      <c r="S2186" s="15">
        <f t="shared" si="138"/>
        <v>42380.690289351856</v>
      </c>
      <c r="T2186" s="15">
        <f t="shared" si="139"/>
        <v>42394.666666666672</v>
      </c>
    </row>
    <row r="2187" spans="1:20" ht="93.75" x14ac:dyDescent="0.3">
      <c r="A2187" s="4">
        <v>2185</v>
      </c>
      <c r="B2187" s="5" t="s">
        <v>2185</v>
      </c>
      <c r="C2187" s="5" t="s">
        <v>6294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t="s">
        <v>8296</v>
      </c>
      <c r="O2187" t="s">
        <v>8337</v>
      </c>
      <c r="P2187" t="s">
        <v>8355</v>
      </c>
      <c r="Q2187" s="8">
        <f t="shared" si="136"/>
        <v>18.569700000000001</v>
      </c>
      <c r="R2187" s="20">
        <f t="shared" si="137"/>
        <v>149.03451043338683</v>
      </c>
      <c r="S2187" s="15">
        <f t="shared" si="138"/>
        <v>41319.349988425929</v>
      </c>
      <c r="T2187" s="15">
        <f t="shared" si="139"/>
        <v>41359.349988425929</v>
      </c>
    </row>
    <row r="2188" spans="1:20" ht="75" x14ac:dyDescent="0.3">
      <c r="A2188" s="4">
        <v>2186</v>
      </c>
      <c r="B2188" s="5" t="s">
        <v>2186</v>
      </c>
      <c r="C2188" s="5" t="s">
        <v>6295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t="s">
        <v>8296</v>
      </c>
      <c r="O2188" t="s">
        <v>8337</v>
      </c>
      <c r="P2188" t="s">
        <v>8355</v>
      </c>
      <c r="Q2188" s="8">
        <f t="shared" si="136"/>
        <v>1.0967499999999999</v>
      </c>
      <c r="R2188" s="20">
        <f t="shared" si="137"/>
        <v>55.956632653061227</v>
      </c>
      <c r="S2188" s="15">
        <f t="shared" si="138"/>
        <v>42583.615081018521</v>
      </c>
      <c r="T2188" s="15">
        <f t="shared" si="139"/>
        <v>42620.083333333328</v>
      </c>
    </row>
    <row r="2189" spans="1:20" ht="93.75" x14ac:dyDescent="0.3">
      <c r="A2189" s="4">
        <v>2187</v>
      </c>
      <c r="B2189" s="5" t="s">
        <v>2187</v>
      </c>
      <c r="C2189" s="5" t="s">
        <v>6296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t="s">
        <v>8296</v>
      </c>
      <c r="O2189" t="s">
        <v>8337</v>
      </c>
      <c r="P2189" t="s">
        <v>8355</v>
      </c>
      <c r="Q2189" s="8">
        <f t="shared" si="136"/>
        <v>10.146425000000001</v>
      </c>
      <c r="R2189" s="20">
        <f t="shared" si="137"/>
        <v>56.970381807973048</v>
      </c>
      <c r="S2189" s="15">
        <f t="shared" si="138"/>
        <v>42068.209097222221</v>
      </c>
      <c r="T2189" s="15">
        <f t="shared" si="139"/>
        <v>42097.165972222225</v>
      </c>
    </row>
    <row r="2190" spans="1:20" ht="75" x14ac:dyDescent="0.3">
      <c r="A2190" s="4">
        <v>2188</v>
      </c>
      <c r="B2190" s="5" t="s">
        <v>2188</v>
      </c>
      <c r="C2190" s="5" t="s">
        <v>6297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t="s">
        <v>8296</v>
      </c>
      <c r="O2190" t="s">
        <v>8337</v>
      </c>
      <c r="P2190" t="s">
        <v>8355</v>
      </c>
      <c r="Q2190" s="8">
        <f t="shared" si="136"/>
        <v>4.1217692027666546</v>
      </c>
      <c r="R2190" s="20">
        <f t="shared" si="137"/>
        <v>44.056420233463037</v>
      </c>
      <c r="S2190" s="15">
        <f t="shared" si="138"/>
        <v>42633.586122685185</v>
      </c>
      <c r="T2190" s="15">
        <f t="shared" si="139"/>
        <v>42668.708333333328</v>
      </c>
    </row>
    <row r="2191" spans="1:20" ht="75" x14ac:dyDescent="0.3">
      <c r="A2191" s="4">
        <v>2189</v>
      </c>
      <c r="B2191" s="5" t="s">
        <v>2189</v>
      </c>
      <c r="C2191" s="5" t="s">
        <v>6298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t="s">
        <v>8296</v>
      </c>
      <c r="O2191" t="s">
        <v>8337</v>
      </c>
      <c r="P2191" t="s">
        <v>8355</v>
      </c>
      <c r="Q2191" s="8">
        <f t="shared" si="136"/>
        <v>5.0324999999999998</v>
      </c>
      <c r="R2191" s="20">
        <f t="shared" si="137"/>
        <v>68.625</v>
      </c>
      <c r="S2191" s="15">
        <f t="shared" si="138"/>
        <v>42467.788194444445</v>
      </c>
      <c r="T2191" s="15">
        <f t="shared" si="139"/>
        <v>42481.916666666672</v>
      </c>
    </row>
    <row r="2192" spans="1:20" ht="75" x14ac:dyDescent="0.3">
      <c r="A2192" s="4">
        <v>2190</v>
      </c>
      <c r="B2192" s="5" t="s">
        <v>2190</v>
      </c>
      <c r="C2192" s="5" t="s">
        <v>6299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t="s">
        <v>8296</v>
      </c>
      <c r="O2192" t="s">
        <v>8337</v>
      </c>
      <c r="P2192" t="s">
        <v>8355</v>
      </c>
      <c r="Q2192" s="8">
        <f t="shared" si="136"/>
        <v>1.8461052631578947</v>
      </c>
      <c r="R2192" s="20">
        <f t="shared" si="137"/>
        <v>65.318435754189949</v>
      </c>
      <c r="S2192" s="15">
        <f t="shared" si="138"/>
        <v>42417.625046296293</v>
      </c>
      <c r="T2192" s="15">
        <f t="shared" si="139"/>
        <v>42452.290972222225</v>
      </c>
    </row>
    <row r="2193" spans="1:20" ht="93.75" x14ac:dyDescent="0.3">
      <c r="A2193" s="4">
        <v>2191</v>
      </c>
      <c r="B2193" s="5" t="s">
        <v>2191</v>
      </c>
      <c r="C2193" s="5" t="s">
        <v>6300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t="s">
        <v>8296</v>
      </c>
      <c r="O2193" t="s">
        <v>8337</v>
      </c>
      <c r="P2193" t="s">
        <v>8355</v>
      </c>
      <c r="Q2193" s="8">
        <f t="shared" si="136"/>
        <v>1.1973333333333334</v>
      </c>
      <c r="R2193" s="20">
        <f t="shared" si="137"/>
        <v>35.92</v>
      </c>
      <c r="S2193" s="15">
        <f t="shared" si="138"/>
        <v>42768.833645833336</v>
      </c>
      <c r="T2193" s="15">
        <f t="shared" si="139"/>
        <v>42780.833645833336</v>
      </c>
    </row>
    <row r="2194" spans="1:20" ht="93.75" x14ac:dyDescent="0.3">
      <c r="A2194" s="4">
        <v>2192</v>
      </c>
      <c r="B2194" s="5" t="s">
        <v>2192</v>
      </c>
      <c r="C2194" s="5" t="s">
        <v>6301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t="s">
        <v>8296</v>
      </c>
      <c r="O2194" t="s">
        <v>8337</v>
      </c>
      <c r="P2194" t="s">
        <v>8355</v>
      </c>
      <c r="Q2194" s="8">
        <f t="shared" si="136"/>
        <v>10.812401666666668</v>
      </c>
      <c r="R2194" s="20">
        <f t="shared" si="137"/>
        <v>40.070667078443485</v>
      </c>
      <c r="S2194" s="15">
        <f t="shared" si="138"/>
        <v>42691.8512037037</v>
      </c>
      <c r="T2194" s="15">
        <f t="shared" si="139"/>
        <v>42719.958333333328</v>
      </c>
    </row>
    <row r="2195" spans="1:20" ht="93.75" x14ac:dyDescent="0.3">
      <c r="A2195" s="4">
        <v>2193</v>
      </c>
      <c r="B2195" s="5" t="s">
        <v>2193</v>
      </c>
      <c r="C2195" s="5" t="s">
        <v>6302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t="s">
        <v>8296</v>
      </c>
      <c r="O2195" t="s">
        <v>8337</v>
      </c>
      <c r="P2195" t="s">
        <v>8355</v>
      </c>
      <c r="Q2195" s="8">
        <f t="shared" si="136"/>
        <v>4.5237333333333334</v>
      </c>
      <c r="R2195" s="20">
        <f t="shared" si="137"/>
        <v>75.647714604236342</v>
      </c>
      <c r="S2195" s="15">
        <f t="shared" si="138"/>
        <v>42664.405925925923</v>
      </c>
      <c r="T2195" s="15">
        <f t="shared" si="139"/>
        <v>42695.207638888889</v>
      </c>
    </row>
    <row r="2196" spans="1:20" ht="93.75" x14ac:dyDescent="0.3">
      <c r="A2196" s="4">
        <v>2194</v>
      </c>
      <c r="B2196" s="5" t="s">
        <v>2194</v>
      </c>
      <c r="C2196" s="5" t="s">
        <v>6303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t="s">
        <v>8296</v>
      </c>
      <c r="O2196" t="s">
        <v>8337</v>
      </c>
      <c r="P2196" t="s">
        <v>8355</v>
      </c>
      <c r="Q2196" s="8">
        <f t="shared" si="136"/>
        <v>5.3737000000000004</v>
      </c>
      <c r="R2196" s="20">
        <f t="shared" si="137"/>
        <v>61.203872437357631</v>
      </c>
      <c r="S2196" s="15">
        <f t="shared" si="138"/>
        <v>42425.757986111115</v>
      </c>
      <c r="T2196" s="15">
        <f t="shared" si="139"/>
        <v>42455.716319444444</v>
      </c>
    </row>
    <row r="2197" spans="1:20" ht="56.25" x14ac:dyDescent="0.3">
      <c r="A2197" s="4">
        <v>2195</v>
      </c>
      <c r="B2197" s="5" t="s">
        <v>2195</v>
      </c>
      <c r="C2197" s="5" t="s">
        <v>6304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t="s">
        <v>8296</v>
      </c>
      <c r="O2197" t="s">
        <v>8337</v>
      </c>
      <c r="P2197" t="s">
        <v>8355</v>
      </c>
      <c r="Q2197" s="8">
        <f t="shared" si="136"/>
        <v>1.2032608695652174</v>
      </c>
      <c r="R2197" s="20">
        <f t="shared" si="137"/>
        <v>48.130434782608695</v>
      </c>
      <c r="S2197" s="15">
        <f t="shared" si="138"/>
        <v>42197.771990740745</v>
      </c>
      <c r="T2197" s="15">
        <f t="shared" si="139"/>
        <v>42227.771990740745</v>
      </c>
    </row>
    <row r="2198" spans="1:20" ht="37.5" x14ac:dyDescent="0.3">
      <c r="A2198" s="4">
        <v>2196</v>
      </c>
      <c r="B2198" s="5" t="s">
        <v>2196</v>
      </c>
      <c r="C2198" s="5" t="s">
        <v>6305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t="s">
        <v>8296</v>
      </c>
      <c r="O2198" t="s">
        <v>8337</v>
      </c>
      <c r="P2198" t="s">
        <v>8355</v>
      </c>
      <c r="Q2198" s="8">
        <f t="shared" si="136"/>
        <v>1.1383571428571428</v>
      </c>
      <c r="R2198" s="20">
        <f t="shared" si="137"/>
        <v>68.106837606837601</v>
      </c>
      <c r="S2198" s="15">
        <f t="shared" si="138"/>
        <v>42675.487291666665</v>
      </c>
      <c r="T2198" s="15">
        <f t="shared" si="139"/>
        <v>42706.291666666672</v>
      </c>
    </row>
    <row r="2199" spans="1:20" ht="75" x14ac:dyDescent="0.3">
      <c r="A2199" s="4">
        <v>2197</v>
      </c>
      <c r="B2199" s="5" t="s">
        <v>2197</v>
      </c>
      <c r="C2199" s="5" t="s">
        <v>6306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t="s">
        <v>8296</v>
      </c>
      <c r="O2199" t="s">
        <v>8337</v>
      </c>
      <c r="P2199" t="s">
        <v>8355</v>
      </c>
      <c r="Q2199" s="8">
        <f t="shared" si="136"/>
        <v>9.5103109999999997</v>
      </c>
      <c r="R2199" s="20">
        <f t="shared" si="137"/>
        <v>65.891300230946882</v>
      </c>
      <c r="S2199" s="15">
        <f t="shared" si="138"/>
        <v>42033.584016203706</v>
      </c>
      <c r="T2199" s="15">
        <f t="shared" si="139"/>
        <v>42063.584016203706</v>
      </c>
    </row>
    <row r="2200" spans="1:20" ht="75" x14ac:dyDescent="0.3">
      <c r="A2200" s="4">
        <v>2198</v>
      </c>
      <c r="B2200" s="5" t="s">
        <v>2198</v>
      </c>
      <c r="C2200" s="5" t="s">
        <v>6307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t="s">
        <v>8296</v>
      </c>
      <c r="O2200" t="s">
        <v>8337</v>
      </c>
      <c r="P2200" t="s">
        <v>8355</v>
      </c>
      <c r="Q2200" s="8">
        <f t="shared" si="136"/>
        <v>1.3289249999999999</v>
      </c>
      <c r="R2200" s="20">
        <f t="shared" si="137"/>
        <v>81.654377880184327</v>
      </c>
      <c r="S2200" s="15">
        <f t="shared" si="138"/>
        <v>42292.513888888891</v>
      </c>
      <c r="T2200" s="15">
        <f t="shared" si="139"/>
        <v>42322.555555555555</v>
      </c>
    </row>
    <row r="2201" spans="1:20" ht="56.25" x14ac:dyDescent="0.3">
      <c r="A2201" s="4">
        <v>2199</v>
      </c>
      <c r="B2201" s="5" t="s">
        <v>2199</v>
      </c>
      <c r="C2201" s="5" t="s">
        <v>6308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t="s">
        <v>8296</v>
      </c>
      <c r="O2201" t="s">
        <v>8337</v>
      </c>
      <c r="P2201" t="s">
        <v>8355</v>
      </c>
      <c r="Q2201" s="8">
        <f t="shared" si="136"/>
        <v>1.4697777777777778</v>
      </c>
      <c r="R2201" s="20">
        <f t="shared" si="137"/>
        <v>52.701195219123505</v>
      </c>
      <c r="S2201" s="15">
        <f t="shared" si="138"/>
        <v>42262.416643518518</v>
      </c>
      <c r="T2201" s="15">
        <f t="shared" si="139"/>
        <v>42292.416643518518</v>
      </c>
    </row>
    <row r="2202" spans="1:20" ht="75" x14ac:dyDescent="0.3">
      <c r="A2202" s="4">
        <v>2200</v>
      </c>
      <c r="B2202" s="5" t="s">
        <v>2200</v>
      </c>
      <c r="C2202" s="5" t="s">
        <v>6309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t="s">
        <v>8296</v>
      </c>
      <c r="O2202" t="s">
        <v>8337</v>
      </c>
      <c r="P2202" t="s">
        <v>8355</v>
      </c>
      <c r="Q2202" s="8">
        <f t="shared" si="136"/>
        <v>5.4215</v>
      </c>
      <c r="R2202" s="20">
        <f t="shared" si="137"/>
        <v>41.228136882129277</v>
      </c>
      <c r="S2202" s="15">
        <f t="shared" si="138"/>
        <v>42163.625787037032</v>
      </c>
      <c r="T2202" s="15">
        <f t="shared" si="139"/>
        <v>42191.125</v>
      </c>
    </row>
    <row r="2203" spans="1:20" ht="93.75" x14ac:dyDescent="0.3">
      <c r="A2203" s="4">
        <v>2201</v>
      </c>
      <c r="B2203" s="5" t="s">
        <v>2201</v>
      </c>
      <c r="C2203" s="5" t="s">
        <v>6310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t="s">
        <v>8279</v>
      </c>
      <c r="O2203" t="s">
        <v>8329</v>
      </c>
      <c r="P2203" t="s">
        <v>8334</v>
      </c>
      <c r="Q2203" s="8">
        <f t="shared" si="136"/>
        <v>3.8271818181818182</v>
      </c>
      <c r="R2203" s="20">
        <f t="shared" si="137"/>
        <v>15.035357142857142</v>
      </c>
      <c r="S2203" s="15">
        <f t="shared" si="138"/>
        <v>41276.846817129634</v>
      </c>
      <c r="T2203" s="15">
        <f t="shared" si="139"/>
        <v>41290.846817129634</v>
      </c>
    </row>
    <row r="2204" spans="1:20" ht="56.25" x14ac:dyDescent="0.3">
      <c r="A2204" s="4">
        <v>2202</v>
      </c>
      <c r="B2204" s="5" t="s">
        <v>2202</v>
      </c>
      <c r="C2204" s="5" t="s">
        <v>6311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t="s">
        <v>8279</v>
      </c>
      <c r="O2204" t="s">
        <v>8329</v>
      </c>
      <c r="P2204" t="s">
        <v>8334</v>
      </c>
      <c r="Q2204" s="8">
        <f t="shared" si="136"/>
        <v>7.0418124999999998</v>
      </c>
      <c r="R2204" s="20">
        <f t="shared" si="137"/>
        <v>39.066920943134534</v>
      </c>
      <c r="S2204" s="15">
        <f t="shared" si="138"/>
        <v>41184.849166666667</v>
      </c>
      <c r="T2204" s="15">
        <f t="shared" si="139"/>
        <v>41214.849166666667</v>
      </c>
    </row>
    <row r="2205" spans="1:20" ht="75" x14ac:dyDescent="0.3">
      <c r="A2205" s="4">
        <v>2203</v>
      </c>
      <c r="B2205" s="5" t="s">
        <v>2203</v>
      </c>
      <c r="C2205" s="5" t="s">
        <v>6312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t="s">
        <v>8279</v>
      </c>
      <c r="O2205" t="s">
        <v>8329</v>
      </c>
      <c r="P2205" t="s">
        <v>8334</v>
      </c>
      <c r="Q2205" s="8">
        <f t="shared" si="136"/>
        <v>1.0954999999999999</v>
      </c>
      <c r="R2205" s="20">
        <f t="shared" si="137"/>
        <v>43.82</v>
      </c>
      <c r="S2205" s="15">
        <f t="shared" si="138"/>
        <v>42241.85974537037</v>
      </c>
      <c r="T2205" s="15">
        <f t="shared" si="139"/>
        <v>42271.85974537037</v>
      </c>
    </row>
    <row r="2206" spans="1:20" ht="75" x14ac:dyDescent="0.3">
      <c r="A2206" s="4">
        <v>2204</v>
      </c>
      <c r="B2206" s="5" t="s">
        <v>2204</v>
      </c>
      <c r="C2206" s="5" t="s">
        <v>6313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t="s">
        <v>8279</v>
      </c>
      <c r="O2206" t="s">
        <v>8329</v>
      </c>
      <c r="P2206" t="s">
        <v>8334</v>
      </c>
      <c r="Q2206" s="8">
        <f t="shared" si="136"/>
        <v>1.3286666666666667</v>
      </c>
      <c r="R2206" s="20">
        <f t="shared" si="137"/>
        <v>27.301369863013697</v>
      </c>
      <c r="S2206" s="15">
        <f t="shared" si="138"/>
        <v>41312.311562499999</v>
      </c>
      <c r="T2206" s="15">
        <f t="shared" si="139"/>
        <v>41342.311562499999</v>
      </c>
    </row>
    <row r="2207" spans="1:20" ht="75" x14ac:dyDescent="0.3">
      <c r="A2207" s="4">
        <v>2205</v>
      </c>
      <c r="B2207" s="5" t="s">
        <v>2205</v>
      </c>
      <c r="C2207" s="5" t="s">
        <v>6314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t="s">
        <v>8279</v>
      </c>
      <c r="O2207" t="s">
        <v>8329</v>
      </c>
      <c r="P2207" t="s">
        <v>8334</v>
      </c>
      <c r="Q2207" s="8">
        <f t="shared" si="136"/>
        <v>1.52</v>
      </c>
      <c r="R2207" s="20">
        <f t="shared" si="137"/>
        <v>42.222222222222221</v>
      </c>
      <c r="S2207" s="15">
        <f t="shared" si="138"/>
        <v>41031.82163194444</v>
      </c>
      <c r="T2207" s="15">
        <f t="shared" si="139"/>
        <v>41061.82163194444</v>
      </c>
    </row>
    <row r="2208" spans="1:20" ht="75" x14ac:dyDescent="0.3">
      <c r="A2208" s="4">
        <v>2206</v>
      </c>
      <c r="B2208" s="5" t="s">
        <v>2206</v>
      </c>
      <c r="C2208" s="5" t="s">
        <v>6315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t="s">
        <v>8279</v>
      </c>
      <c r="O2208" t="s">
        <v>8329</v>
      </c>
      <c r="P2208" t="s">
        <v>8334</v>
      </c>
      <c r="Q2208" s="8">
        <f t="shared" si="136"/>
        <v>1.0272727272727273</v>
      </c>
      <c r="R2208" s="20">
        <f t="shared" si="137"/>
        <v>33.235294117647058</v>
      </c>
      <c r="S2208" s="15">
        <f t="shared" si="138"/>
        <v>40997.257222222222</v>
      </c>
      <c r="T2208" s="15">
        <f t="shared" si="139"/>
        <v>41015.257222222222</v>
      </c>
    </row>
    <row r="2209" spans="1:20" ht="75" x14ac:dyDescent="0.3">
      <c r="A2209" s="4">
        <v>2207</v>
      </c>
      <c r="B2209" s="5" t="s">
        <v>2207</v>
      </c>
      <c r="C2209" s="5" t="s">
        <v>6316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t="s">
        <v>8279</v>
      </c>
      <c r="O2209" t="s">
        <v>8329</v>
      </c>
      <c r="P2209" t="s">
        <v>8334</v>
      </c>
      <c r="Q2209" s="8">
        <f t="shared" si="136"/>
        <v>1</v>
      </c>
      <c r="R2209" s="20">
        <f t="shared" si="137"/>
        <v>285.71428571428572</v>
      </c>
      <c r="S2209" s="15">
        <f t="shared" si="138"/>
        <v>41564.194131944445</v>
      </c>
      <c r="T2209" s="15">
        <f t="shared" si="139"/>
        <v>41594.235798611109</v>
      </c>
    </row>
    <row r="2210" spans="1:20" ht="75" x14ac:dyDescent="0.3">
      <c r="A2210" s="4">
        <v>2208</v>
      </c>
      <c r="B2210" s="5" t="s">
        <v>2208</v>
      </c>
      <c r="C2210" s="5" t="s">
        <v>6317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t="s">
        <v>8279</v>
      </c>
      <c r="O2210" t="s">
        <v>8329</v>
      </c>
      <c r="P2210" t="s">
        <v>8334</v>
      </c>
      <c r="Q2210" s="8">
        <f t="shared" si="136"/>
        <v>1.016</v>
      </c>
      <c r="R2210" s="20">
        <f t="shared" si="137"/>
        <v>42.333333333333336</v>
      </c>
      <c r="S2210" s="15">
        <f t="shared" si="138"/>
        <v>40946.882245370369</v>
      </c>
      <c r="T2210" s="15">
        <f t="shared" si="139"/>
        <v>41006.166666666664</v>
      </c>
    </row>
    <row r="2211" spans="1:20" ht="56.25" x14ac:dyDescent="0.3">
      <c r="A2211" s="4">
        <v>2209</v>
      </c>
      <c r="B2211" s="5" t="s">
        <v>2209</v>
      </c>
      <c r="C2211" s="5" t="s">
        <v>6318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t="s">
        <v>8279</v>
      </c>
      <c r="O2211" t="s">
        <v>8329</v>
      </c>
      <c r="P2211" t="s">
        <v>8334</v>
      </c>
      <c r="Q2211" s="8">
        <f t="shared" si="136"/>
        <v>1.508</v>
      </c>
      <c r="R2211" s="20">
        <f t="shared" si="137"/>
        <v>50.266666666666666</v>
      </c>
      <c r="S2211" s="15">
        <f t="shared" si="138"/>
        <v>41732.479675925926</v>
      </c>
      <c r="T2211" s="15">
        <f t="shared" si="139"/>
        <v>41743.958333333336</v>
      </c>
    </row>
    <row r="2212" spans="1:20" ht="75" x14ac:dyDescent="0.3">
      <c r="A2212" s="4">
        <v>2210</v>
      </c>
      <c r="B2212" s="5" t="s">
        <v>2210</v>
      </c>
      <c r="C2212" s="5" t="s">
        <v>6319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t="s">
        <v>8279</v>
      </c>
      <c r="O2212" t="s">
        <v>8329</v>
      </c>
      <c r="P2212" t="s">
        <v>8334</v>
      </c>
      <c r="Q2212" s="8">
        <f t="shared" si="136"/>
        <v>1.11425</v>
      </c>
      <c r="R2212" s="20">
        <f t="shared" si="137"/>
        <v>61.902777777777779</v>
      </c>
      <c r="S2212" s="15">
        <f t="shared" si="138"/>
        <v>40956.066087962965</v>
      </c>
      <c r="T2212" s="15">
        <f t="shared" si="139"/>
        <v>41013.73333333333</v>
      </c>
    </row>
    <row r="2213" spans="1:20" ht="93.75" x14ac:dyDescent="0.3">
      <c r="A2213" s="4">
        <v>2211</v>
      </c>
      <c r="B2213" s="5" t="s">
        <v>2211</v>
      </c>
      <c r="C2213" s="5" t="s">
        <v>6320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t="s">
        <v>8279</v>
      </c>
      <c r="O2213" t="s">
        <v>8329</v>
      </c>
      <c r="P2213" t="s">
        <v>8334</v>
      </c>
      <c r="Q2213" s="8">
        <f t="shared" si="136"/>
        <v>1.956</v>
      </c>
      <c r="R2213" s="20">
        <f t="shared" si="137"/>
        <v>40.75</v>
      </c>
      <c r="S2213" s="15">
        <f t="shared" si="138"/>
        <v>41716.785011574073</v>
      </c>
      <c r="T2213" s="15">
        <f t="shared" si="139"/>
        <v>41739.290972222225</v>
      </c>
    </row>
    <row r="2214" spans="1:20" ht="93.75" x14ac:dyDescent="0.3">
      <c r="A2214" s="4">
        <v>2212</v>
      </c>
      <c r="B2214" s="5" t="s">
        <v>2212</v>
      </c>
      <c r="C2214" s="5" t="s">
        <v>6321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t="s">
        <v>8279</v>
      </c>
      <c r="O2214" t="s">
        <v>8329</v>
      </c>
      <c r="P2214" t="s">
        <v>8334</v>
      </c>
      <c r="Q2214" s="8">
        <f t="shared" si="136"/>
        <v>1.1438333333333333</v>
      </c>
      <c r="R2214" s="20">
        <f t="shared" si="137"/>
        <v>55.796747967479675</v>
      </c>
      <c r="S2214" s="15">
        <f t="shared" si="138"/>
        <v>41548.747418981482</v>
      </c>
      <c r="T2214" s="15">
        <f t="shared" si="139"/>
        <v>41582.041666666664</v>
      </c>
    </row>
    <row r="2215" spans="1:20" ht="93.75" x14ac:dyDescent="0.3">
      <c r="A2215" s="4">
        <v>2213</v>
      </c>
      <c r="B2215" s="5" t="s">
        <v>2213</v>
      </c>
      <c r="C2215" s="5" t="s">
        <v>6322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t="s">
        <v>8279</v>
      </c>
      <c r="O2215" t="s">
        <v>8329</v>
      </c>
      <c r="P2215" t="s">
        <v>8334</v>
      </c>
      <c r="Q2215" s="8">
        <f t="shared" si="136"/>
        <v>2</v>
      </c>
      <c r="R2215" s="20">
        <f t="shared" si="137"/>
        <v>10</v>
      </c>
      <c r="S2215" s="15">
        <f t="shared" si="138"/>
        <v>42109.826145833329</v>
      </c>
      <c r="T2215" s="15">
        <f t="shared" si="139"/>
        <v>42139.826145833329</v>
      </c>
    </row>
    <row r="2216" spans="1:20" ht="75" x14ac:dyDescent="0.3">
      <c r="A2216" s="4">
        <v>2214</v>
      </c>
      <c r="B2216" s="5" t="s">
        <v>2214</v>
      </c>
      <c r="C2216" s="5" t="s">
        <v>6323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t="s">
        <v>8279</v>
      </c>
      <c r="O2216" t="s">
        <v>8329</v>
      </c>
      <c r="P2216" t="s">
        <v>8334</v>
      </c>
      <c r="Q2216" s="8">
        <f t="shared" si="136"/>
        <v>2.9250166666666666</v>
      </c>
      <c r="R2216" s="20">
        <f t="shared" si="137"/>
        <v>73.125416666666666</v>
      </c>
      <c r="S2216" s="15">
        <f t="shared" si="138"/>
        <v>41646.792222222226</v>
      </c>
      <c r="T2216" s="15">
        <f t="shared" si="139"/>
        <v>41676.792222222226</v>
      </c>
    </row>
    <row r="2217" spans="1:20" ht="37.5" x14ac:dyDescent="0.3">
      <c r="A2217" s="4">
        <v>2215</v>
      </c>
      <c r="B2217" s="5" t="s">
        <v>2215</v>
      </c>
      <c r="C2217" s="5" t="s">
        <v>6324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t="s">
        <v>8279</v>
      </c>
      <c r="O2217" t="s">
        <v>8329</v>
      </c>
      <c r="P2217" t="s">
        <v>8334</v>
      </c>
      <c r="Q2217" s="8">
        <f t="shared" si="136"/>
        <v>1.5636363636363637</v>
      </c>
      <c r="R2217" s="20">
        <f t="shared" si="137"/>
        <v>26.060606060606062</v>
      </c>
      <c r="S2217" s="15">
        <f t="shared" si="138"/>
        <v>40958.717268518521</v>
      </c>
      <c r="T2217" s="15">
        <f t="shared" si="139"/>
        <v>40981.290972222225</v>
      </c>
    </row>
    <row r="2218" spans="1:20" ht="75" x14ac:dyDescent="0.3">
      <c r="A2218" s="4">
        <v>2216</v>
      </c>
      <c r="B2218" s="5" t="s">
        <v>2216</v>
      </c>
      <c r="C2218" s="5" t="s">
        <v>6325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t="s">
        <v>8279</v>
      </c>
      <c r="O2218" t="s">
        <v>8329</v>
      </c>
      <c r="P2218" t="s">
        <v>8334</v>
      </c>
      <c r="Q2218" s="8">
        <f t="shared" si="136"/>
        <v>1.0566666666666666</v>
      </c>
      <c r="R2218" s="20">
        <f t="shared" si="137"/>
        <v>22.642857142857142</v>
      </c>
      <c r="S2218" s="15">
        <f t="shared" si="138"/>
        <v>42194.751678240747</v>
      </c>
      <c r="T2218" s="15">
        <f t="shared" si="139"/>
        <v>42208.751678240747</v>
      </c>
    </row>
    <row r="2219" spans="1:20" ht="75" x14ac:dyDescent="0.3">
      <c r="A2219" s="4">
        <v>2217</v>
      </c>
      <c r="B2219" s="5" t="s">
        <v>2217</v>
      </c>
      <c r="C2219" s="5" t="s">
        <v>6326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t="s">
        <v>8279</v>
      </c>
      <c r="O2219" t="s">
        <v>8329</v>
      </c>
      <c r="P2219" t="s">
        <v>8334</v>
      </c>
      <c r="Q2219" s="8">
        <f t="shared" si="136"/>
        <v>1.0119047619047619</v>
      </c>
      <c r="R2219" s="20">
        <f t="shared" si="137"/>
        <v>47.222222222222221</v>
      </c>
      <c r="S2219" s="15">
        <f t="shared" si="138"/>
        <v>42299.776770833334</v>
      </c>
      <c r="T2219" s="15">
        <f t="shared" si="139"/>
        <v>42310.333333333328</v>
      </c>
    </row>
    <row r="2220" spans="1:20" ht="75" x14ac:dyDescent="0.3">
      <c r="A2220" s="4">
        <v>2218</v>
      </c>
      <c r="B2220" s="5" t="s">
        <v>2218</v>
      </c>
      <c r="C2220" s="5" t="s">
        <v>6327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t="s">
        <v>8279</v>
      </c>
      <c r="O2220" t="s">
        <v>8329</v>
      </c>
      <c r="P2220" t="s">
        <v>8334</v>
      </c>
      <c r="Q2220" s="8">
        <f t="shared" si="136"/>
        <v>1.2283299999999999</v>
      </c>
      <c r="R2220" s="20">
        <f t="shared" si="137"/>
        <v>32.324473684210524</v>
      </c>
      <c r="S2220" s="15">
        <f t="shared" si="138"/>
        <v>41127.812303240738</v>
      </c>
      <c r="T2220" s="15">
        <f t="shared" si="139"/>
        <v>41150</v>
      </c>
    </row>
    <row r="2221" spans="1:20" ht="75" x14ac:dyDescent="0.3">
      <c r="A2221" s="4">
        <v>2219</v>
      </c>
      <c r="B2221" s="5" t="s">
        <v>2219</v>
      </c>
      <c r="C2221" s="5" t="s">
        <v>6328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t="s">
        <v>8279</v>
      </c>
      <c r="O2221" t="s">
        <v>8329</v>
      </c>
      <c r="P2221" t="s">
        <v>8334</v>
      </c>
      <c r="Q2221" s="8">
        <f t="shared" si="136"/>
        <v>1.0149999999999999</v>
      </c>
      <c r="R2221" s="20">
        <f t="shared" si="137"/>
        <v>53.421052631578945</v>
      </c>
      <c r="S2221" s="15">
        <f t="shared" si="138"/>
        <v>42205.718888888892</v>
      </c>
      <c r="T2221" s="15">
        <f t="shared" si="139"/>
        <v>42235.718888888892</v>
      </c>
    </row>
    <row r="2222" spans="1:20" ht="75" x14ac:dyDescent="0.3">
      <c r="A2222" s="4">
        <v>2220</v>
      </c>
      <c r="B2222" s="5" t="s">
        <v>2220</v>
      </c>
      <c r="C2222" s="5" t="s">
        <v>6329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t="s">
        <v>8279</v>
      </c>
      <c r="O2222" t="s">
        <v>8329</v>
      </c>
      <c r="P2222" t="s">
        <v>8334</v>
      </c>
      <c r="Q2222" s="8">
        <f t="shared" si="136"/>
        <v>1.0114285714285713</v>
      </c>
      <c r="R2222" s="20">
        <f t="shared" si="137"/>
        <v>51.304347826086953</v>
      </c>
      <c r="S2222" s="15">
        <f t="shared" si="138"/>
        <v>41452.060601851852</v>
      </c>
      <c r="T2222" s="15">
        <f t="shared" si="139"/>
        <v>41482.060601851852</v>
      </c>
    </row>
    <row r="2223" spans="1:20" ht="75" x14ac:dyDescent="0.3">
      <c r="A2223" s="4">
        <v>2221</v>
      </c>
      <c r="B2223" s="5" t="s">
        <v>2221</v>
      </c>
      <c r="C2223" s="5" t="s">
        <v>6330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t="s">
        <v>8296</v>
      </c>
      <c r="O2223" t="s">
        <v>8337</v>
      </c>
      <c r="P2223" t="s">
        <v>8355</v>
      </c>
      <c r="Q2223" s="8">
        <f t="shared" si="136"/>
        <v>1.0811999999999999</v>
      </c>
      <c r="R2223" s="20">
        <f t="shared" si="137"/>
        <v>37.197247706422019</v>
      </c>
      <c r="S2223" s="15">
        <f t="shared" si="138"/>
        <v>42452.666770833333</v>
      </c>
      <c r="T2223" s="15">
        <f t="shared" si="139"/>
        <v>42483</v>
      </c>
    </row>
    <row r="2224" spans="1:20" ht="75" x14ac:dyDescent="0.3">
      <c r="A2224" s="4">
        <v>2222</v>
      </c>
      <c r="B2224" s="5" t="s">
        <v>2222</v>
      </c>
      <c r="C2224" s="5" t="s">
        <v>6331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t="s">
        <v>8296</v>
      </c>
      <c r="O2224" t="s">
        <v>8337</v>
      </c>
      <c r="P2224" t="s">
        <v>8355</v>
      </c>
      <c r="Q2224" s="8">
        <f t="shared" si="136"/>
        <v>1.6259999999999999</v>
      </c>
      <c r="R2224" s="20">
        <f t="shared" si="137"/>
        <v>27.1</v>
      </c>
      <c r="S2224" s="15">
        <f t="shared" si="138"/>
        <v>40906.787581018521</v>
      </c>
      <c r="T2224" s="15">
        <f t="shared" si="139"/>
        <v>40936.787581018521</v>
      </c>
    </row>
    <row r="2225" spans="1:20" ht="93.75" x14ac:dyDescent="0.3">
      <c r="A2225" s="4">
        <v>2223</v>
      </c>
      <c r="B2225" s="5" t="s">
        <v>2223</v>
      </c>
      <c r="C2225" s="5" t="s">
        <v>6332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t="s">
        <v>8296</v>
      </c>
      <c r="O2225" t="s">
        <v>8337</v>
      </c>
      <c r="P2225" t="s">
        <v>8355</v>
      </c>
      <c r="Q2225" s="8">
        <f t="shared" si="136"/>
        <v>1.0580000000000001</v>
      </c>
      <c r="R2225" s="20">
        <f t="shared" si="137"/>
        <v>206.31</v>
      </c>
      <c r="S2225" s="15">
        <f t="shared" si="138"/>
        <v>42152.640833333338</v>
      </c>
      <c r="T2225" s="15">
        <f t="shared" si="139"/>
        <v>42182.640833333338</v>
      </c>
    </row>
    <row r="2226" spans="1:20" ht="93.75" x14ac:dyDescent="0.3">
      <c r="A2226" s="4">
        <v>2224</v>
      </c>
      <c r="B2226" s="5" t="s">
        <v>2224</v>
      </c>
      <c r="C2226" s="5" t="s">
        <v>6333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t="s">
        <v>8296</v>
      </c>
      <c r="O2226" t="s">
        <v>8337</v>
      </c>
      <c r="P2226" t="s">
        <v>8355</v>
      </c>
      <c r="Q2226" s="8">
        <f t="shared" si="136"/>
        <v>2.4315000000000002</v>
      </c>
      <c r="R2226" s="20">
        <f t="shared" si="137"/>
        <v>82.145270270270274</v>
      </c>
      <c r="S2226" s="15">
        <f t="shared" si="138"/>
        <v>42644.667534722219</v>
      </c>
      <c r="T2226" s="15">
        <f t="shared" si="139"/>
        <v>42672.791666666672</v>
      </c>
    </row>
    <row r="2227" spans="1:20" ht="93.75" x14ac:dyDescent="0.3">
      <c r="A2227" s="4">
        <v>2225</v>
      </c>
      <c r="B2227" s="5" t="s">
        <v>2225</v>
      </c>
      <c r="C2227" s="5" t="s">
        <v>6334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t="s">
        <v>8296</v>
      </c>
      <c r="O2227" t="s">
        <v>8337</v>
      </c>
      <c r="P2227" t="s">
        <v>8355</v>
      </c>
      <c r="Q2227" s="8">
        <f t="shared" si="136"/>
        <v>9.4483338095238096</v>
      </c>
      <c r="R2227" s="20">
        <f t="shared" si="137"/>
        <v>164.79651993355483</v>
      </c>
      <c r="S2227" s="15">
        <f t="shared" si="138"/>
        <v>41873.79184027778</v>
      </c>
      <c r="T2227" s="15">
        <f t="shared" si="139"/>
        <v>41903.79184027778</v>
      </c>
    </row>
    <row r="2228" spans="1:20" ht="75" x14ac:dyDescent="0.3">
      <c r="A2228" s="4">
        <v>2226</v>
      </c>
      <c r="B2228" s="5" t="s">
        <v>2226</v>
      </c>
      <c r="C2228" s="5" t="s">
        <v>6335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t="s">
        <v>8296</v>
      </c>
      <c r="O2228" t="s">
        <v>8337</v>
      </c>
      <c r="P2228" t="s">
        <v>8355</v>
      </c>
      <c r="Q2228" s="8">
        <f t="shared" si="136"/>
        <v>1.0846283333333333</v>
      </c>
      <c r="R2228" s="20">
        <f t="shared" si="137"/>
        <v>60.820280373831778</v>
      </c>
      <c r="S2228" s="15">
        <f t="shared" si="138"/>
        <v>42381.79886574074</v>
      </c>
      <c r="T2228" s="15">
        <f t="shared" si="139"/>
        <v>42412.207638888889</v>
      </c>
    </row>
    <row r="2229" spans="1:20" ht="93.75" x14ac:dyDescent="0.3">
      <c r="A2229" s="4">
        <v>2227</v>
      </c>
      <c r="B2229" s="5" t="s">
        <v>2227</v>
      </c>
      <c r="C2229" s="5" t="s">
        <v>6336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t="s">
        <v>8296</v>
      </c>
      <c r="O2229" t="s">
        <v>8337</v>
      </c>
      <c r="P2229" t="s">
        <v>8355</v>
      </c>
      <c r="Q2229" s="8">
        <f t="shared" si="136"/>
        <v>1.5737692307692308</v>
      </c>
      <c r="R2229" s="20">
        <f t="shared" si="137"/>
        <v>67.970099667774093</v>
      </c>
      <c r="S2229" s="15">
        <f t="shared" si="138"/>
        <v>41561.807349537034</v>
      </c>
      <c r="T2229" s="15">
        <f t="shared" si="139"/>
        <v>41591.849016203705</v>
      </c>
    </row>
    <row r="2230" spans="1:20" ht="93.75" x14ac:dyDescent="0.3">
      <c r="A2230" s="4">
        <v>2228</v>
      </c>
      <c r="B2230" s="5" t="s">
        <v>2228</v>
      </c>
      <c r="C2230" s="5" t="s">
        <v>6337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t="s">
        <v>8296</v>
      </c>
      <c r="O2230" t="s">
        <v>8337</v>
      </c>
      <c r="P2230" t="s">
        <v>8355</v>
      </c>
      <c r="Q2230" s="8">
        <f t="shared" si="136"/>
        <v>11.744899999999999</v>
      </c>
      <c r="R2230" s="20">
        <f t="shared" si="137"/>
        <v>81.561805555555551</v>
      </c>
      <c r="S2230" s="15">
        <f t="shared" si="138"/>
        <v>42202.278194444443</v>
      </c>
      <c r="T2230" s="15">
        <f t="shared" si="139"/>
        <v>42232.278194444443</v>
      </c>
    </row>
    <row r="2231" spans="1:20" ht="93.75" x14ac:dyDescent="0.3">
      <c r="A2231" s="4">
        <v>2229</v>
      </c>
      <c r="B2231" s="5" t="s">
        <v>2229</v>
      </c>
      <c r="C2231" s="5" t="s">
        <v>6338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t="s">
        <v>8296</v>
      </c>
      <c r="O2231" t="s">
        <v>8337</v>
      </c>
      <c r="P2231" t="s">
        <v>8355</v>
      </c>
      <c r="Q2231" s="8">
        <f t="shared" si="136"/>
        <v>1.7104755366949576</v>
      </c>
      <c r="R2231" s="20">
        <f t="shared" si="137"/>
        <v>25.42547309833024</v>
      </c>
      <c r="S2231" s="15">
        <f t="shared" si="138"/>
        <v>41484.664247685185</v>
      </c>
      <c r="T2231" s="15">
        <f t="shared" si="139"/>
        <v>41520.166666666664</v>
      </c>
    </row>
    <row r="2232" spans="1:20" ht="93.75" x14ac:dyDescent="0.3">
      <c r="A2232" s="4">
        <v>2230</v>
      </c>
      <c r="B2232" s="5" t="s">
        <v>2230</v>
      </c>
      <c r="C2232" s="5" t="s">
        <v>6339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t="s">
        <v>8296</v>
      </c>
      <c r="O2232" t="s">
        <v>8337</v>
      </c>
      <c r="P2232" t="s">
        <v>8355</v>
      </c>
      <c r="Q2232" s="8">
        <f t="shared" si="136"/>
        <v>1.2595294117647058</v>
      </c>
      <c r="R2232" s="20">
        <f t="shared" si="137"/>
        <v>21.497991967871485</v>
      </c>
      <c r="S2232" s="15">
        <f t="shared" si="138"/>
        <v>41724.881099537037</v>
      </c>
      <c r="T2232" s="15">
        <f t="shared" si="139"/>
        <v>41754.881099537037</v>
      </c>
    </row>
    <row r="2233" spans="1:20" ht="75" x14ac:dyDescent="0.3">
      <c r="A2233" s="4">
        <v>2231</v>
      </c>
      <c r="B2233" s="5" t="s">
        <v>2231</v>
      </c>
      <c r="C2233" s="5" t="s">
        <v>6340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t="s">
        <v>8296</v>
      </c>
      <c r="O2233" t="s">
        <v>8337</v>
      </c>
      <c r="P2233" t="s">
        <v>8355</v>
      </c>
      <c r="Q2233" s="8">
        <f t="shared" si="136"/>
        <v>12.121296000000001</v>
      </c>
      <c r="R2233" s="20">
        <f t="shared" si="137"/>
        <v>27.226630727762803</v>
      </c>
      <c r="S2233" s="15">
        <f t="shared" si="138"/>
        <v>41423.910891203705</v>
      </c>
      <c r="T2233" s="15">
        <f t="shared" si="139"/>
        <v>41450.208333333336</v>
      </c>
    </row>
    <row r="2234" spans="1:20" ht="75" x14ac:dyDescent="0.3">
      <c r="A2234" s="4">
        <v>2232</v>
      </c>
      <c r="B2234" s="5" t="s">
        <v>2232</v>
      </c>
      <c r="C2234" s="5" t="s">
        <v>6341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t="s">
        <v>8296</v>
      </c>
      <c r="O2234" t="s">
        <v>8337</v>
      </c>
      <c r="P2234" t="s">
        <v>8355</v>
      </c>
      <c r="Q2234" s="8">
        <f t="shared" si="136"/>
        <v>4.9580000000000002</v>
      </c>
      <c r="R2234" s="20">
        <f t="shared" si="137"/>
        <v>25.091093117408906</v>
      </c>
      <c r="S2234" s="15">
        <f t="shared" si="138"/>
        <v>41806.794074074074</v>
      </c>
      <c r="T2234" s="15">
        <f t="shared" si="139"/>
        <v>41839.125</v>
      </c>
    </row>
    <row r="2235" spans="1:20" ht="75" x14ac:dyDescent="0.3">
      <c r="A2235" s="4">
        <v>2233</v>
      </c>
      <c r="B2235" s="5" t="s">
        <v>2233</v>
      </c>
      <c r="C2235" s="5" t="s">
        <v>6342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t="s">
        <v>8296</v>
      </c>
      <c r="O2235" t="s">
        <v>8337</v>
      </c>
      <c r="P2235" t="s">
        <v>8355</v>
      </c>
      <c r="Q2235" s="8">
        <f t="shared" si="136"/>
        <v>3.3203999999999998</v>
      </c>
      <c r="R2235" s="20">
        <f t="shared" si="137"/>
        <v>21.230179028132991</v>
      </c>
      <c r="S2235" s="15">
        <f t="shared" si="138"/>
        <v>42331.378923611104</v>
      </c>
      <c r="T2235" s="15">
        <f t="shared" si="139"/>
        <v>42352</v>
      </c>
    </row>
    <row r="2236" spans="1:20" ht="75" x14ac:dyDescent="0.3">
      <c r="A2236" s="4">
        <v>2234</v>
      </c>
      <c r="B2236" s="5" t="s">
        <v>2234</v>
      </c>
      <c r="C2236" s="5" t="s">
        <v>6343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t="s">
        <v>8296</v>
      </c>
      <c r="O2236" t="s">
        <v>8337</v>
      </c>
      <c r="P2236" t="s">
        <v>8355</v>
      </c>
      <c r="Q2236" s="8">
        <f t="shared" si="136"/>
        <v>11.65</v>
      </c>
      <c r="R2236" s="20">
        <f t="shared" si="137"/>
        <v>41.607142857142854</v>
      </c>
      <c r="S2236" s="15">
        <f t="shared" si="138"/>
        <v>42710.824618055558</v>
      </c>
      <c r="T2236" s="15">
        <f t="shared" si="139"/>
        <v>42740.824618055558</v>
      </c>
    </row>
    <row r="2237" spans="1:20" ht="56.25" x14ac:dyDescent="0.3">
      <c r="A2237" s="4">
        <v>2235</v>
      </c>
      <c r="B2237" s="5" t="s">
        <v>2235</v>
      </c>
      <c r="C2237" s="5" t="s">
        <v>6344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t="s">
        <v>8296</v>
      </c>
      <c r="O2237" t="s">
        <v>8337</v>
      </c>
      <c r="P2237" t="s">
        <v>8355</v>
      </c>
      <c r="Q2237" s="8">
        <f t="shared" si="136"/>
        <v>1.5331538461538461</v>
      </c>
      <c r="R2237" s="20">
        <f t="shared" si="137"/>
        <v>135.58503401360545</v>
      </c>
      <c r="S2237" s="15">
        <f t="shared" si="138"/>
        <v>42062.022118055553</v>
      </c>
      <c r="T2237" s="15">
        <f t="shared" si="139"/>
        <v>42091.980451388896</v>
      </c>
    </row>
    <row r="2238" spans="1:20" ht="56.25" x14ac:dyDescent="0.3">
      <c r="A2238" s="4">
        <v>2236</v>
      </c>
      <c r="B2238" s="5" t="s">
        <v>2236</v>
      </c>
      <c r="C2238" s="5" t="s">
        <v>6345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t="s">
        <v>8296</v>
      </c>
      <c r="O2238" t="s">
        <v>8337</v>
      </c>
      <c r="P2238" t="s">
        <v>8355</v>
      </c>
      <c r="Q2238" s="8">
        <f t="shared" si="136"/>
        <v>5.3710714285714287</v>
      </c>
      <c r="R2238" s="20">
        <f t="shared" si="137"/>
        <v>22.116176470588236</v>
      </c>
      <c r="S2238" s="15">
        <f t="shared" si="138"/>
        <v>42371.617164351846</v>
      </c>
      <c r="T2238" s="15">
        <f t="shared" si="139"/>
        <v>42401.617164351846</v>
      </c>
    </row>
    <row r="2239" spans="1:20" ht="75" x14ac:dyDescent="0.3">
      <c r="A2239" s="4">
        <v>2237</v>
      </c>
      <c r="B2239" s="5" t="s">
        <v>2237</v>
      </c>
      <c r="C2239" s="5" t="s">
        <v>6346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t="s">
        <v>8296</v>
      </c>
      <c r="O2239" t="s">
        <v>8337</v>
      </c>
      <c r="P2239" t="s">
        <v>8355</v>
      </c>
      <c r="Q2239" s="8">
        <f t="shared" si="136"/>
        <v>3.5292777777777777</v>
      </c>
      <c r="R2239" s="20">
        <f t="shared" si="137"/>
        <v>64.625635808748726</v>
      </c>
      <c r="S2239" s="15">
        <f t="shared" si="138"/>
        <v>41915.003275462965</v>
      </c>
      <c r="T2239" s="15">
        <f t="shared" si="139"/>
        <v>41955.332638888889</v>
      </c>
    </row>
    <row r="2240" spans="1:20" ht="56.25" x14ac:dyDescent="0.3">
      <c r="A2240" s="4">
        <v>2238</v>
      </c>
      <c r="B2240" s="5" t="s">
        <v>2238</v>
      </c>
      <c r="C2240" s="5" t="s">
        <v>6347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t="s">
        <v>8296</v>
      </c>
      <c r="O2240" t="s">
        <v>8337</v>
      </c>
      <c r="P2240" t="s">
        <v>8355</v>
      </c>
      <c r="Q2240" s="8">
        <f t="shared" si="136"/>
        <v>1.3740000000000001</v>
      </c>
      <c r="R2240" s="20">
        <f t="shared" si="137"/>
        <v>69.569620253164558</v>
      </c>
      <c r="S2240" s="15">
        <f t="shared" si="138"/>
        <v>42774.621712962966</v>
      </c>
      <c r="T2240" s="15">
        <f t="shared" si="139"/>
        <v>42804.621712962966</v>
      </c>
    </row>
    <row r="2241" spans="1:20" ht="56.25" x14ac:dyDescent="0.3">
      <c r="A2241" s="4">
        <v>2239</v>
      </c>
      <c r="B2241" s="5" t="s">
        <v>2239</v>
      </c>
      <c r="C2241" s="5" t="s">
        <v>6348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t="s">
        <v>8296</v>
      </c>
      <c r="O2241" t="s">
        <v>8337</v>
      </c>
      <c r="P2241" t="s">
        <v>8355</v>
      </c>
      <c r="Q2241" s="8">
        <f t="shared" si="136"/>
        <v>1.2802667999999999</v>
      </c>
      <c r="R2241" s="20">
        <f t="shared" si="137"/>
        <v>75.133028169014082</v>
      </c>
      <c r="S2241" s="15">
        <f t="shared" si="138"/>
        <v>41572.958495370374</v>
      </c>
      <c r="T2241" s="15">
        <f t="shared" si="139"/>
        <v>41609.168055555558</v>
      </c>
    </row>
    <row r="2242" spans="1:20" ht="75" x14ac:dyDescent="0.3">
      <c r="A2242" s="4">
        <v>2240</v>
      </c>
      <c r="B2242" s="5" t="s">
        <v>2240</v>
      </c>
      <c r="C2242" s="5" t="s">
        <v>6349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t="s">
        <v>8296</v>
      </c>
      <c r="O2242" t="s">
        <v>8337</v>
      </c>
      <c r="P2242" t="s">
        <v>8355</v>
      </c>
      <c r="Q2242" s="8">
        <f t="shared" ref="Q2242:Q2305" si="140">E2242/D2242</f>
        <v>2.7067999999999999</v>
      </c>
      <c r="R2242" s="20">
        <f t="shared" ref="R2242:R2305" si="141">E2242/L2242</f>
        <v>140.97916666666666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75" x14ac:dyDescent="0.3">
      <c r="A2243" s="4">
        <v>2241</v>
      </c>
      <c r="B2243" s="5" t="s">
        <v>2241</v>
      </c>
      <c r="C2243" s="5" t="s">
        <v>6350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t="s">
        <v>8296</v>
      </c>
      <c r="O2243" t="s">
        <v>8337</v>
      </c>
      <c r="P2243" t="s">
        <v>8355</v>
      </c>
      <c r="Q2243" s="8">
        <f t="shared" si="140"/>
        <v>8.0640000000000001</v>
      </c>
      <c r="R2243" s="20">
        <f t="shared" si="141"/>
        <v>49.472392638036808</v>
      </c>
      <c r="S2243" s="15">
        <f t="shared" si="142"/>
        <v>42766.827546296292</v>
      </c>
      <c r="T2243" s="15">
        <f t="shared" si="143"/>
        <v>42796.827546296292</v>
      </c>
    </row>
    <row r="2244" spans="1:20" ht="56.25" x14ac:dyDescent="0.3">
      <c r="A2244" s="4">
        <v>2242</v>
      </c>
      <c r="B2244" s="5" t="s">
        <v>2242</v>
      </c>
      <c r="C2244" s="5" t="s">
        <v>6351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t="s">
        <v>8296</v>
      </c>
      <c r="O2244" t="s">
        <v>8337</v>
      </c>
      <c r="P2244" t="s">
        <v>8355</v>
      </c>
      <c r="Q2244" s="8">
        <f t="shared" si="140"/>
        <v>13.600976000000001</v>
      </c>
      <c r="R2244" s="20">
        <f t="shared" si="141"/>
        <v>53.865251485148519</v>
      </c>
      <c r="S2244" s="15">
        <f t="shared" si="142"/>
        <v>41569.575613425928</v>
      </c>
      <c r="T2244" s="15">
        <f t="shared" si="143"/>
        <v>41605.126388888886</v>
      </c>
    </row>
    <row r="2245" spans="1:20" ht="93.75" x14ac:dyDescent="0.3">
      <c r="A2245" s="4">
        <v>2243</v>
      </c>
      <c r="B2245" s="5" t="s">
        <v>2243</v>
      </c>
      <c r="C2245" s="5" t="s">
        <v>6352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t="s">
        <v>8296</v>
      </c>
      <c r="O2245" t="s">
        <v>8337</v>
      </c>
      <c r="P2245" t="s">
        <v>8355</v>
      </c>
      <c r="Q2245" s="8">
        <f t="shared" si="140"/>
        <v>9302.5</v>
      </c>
      <c r="R2245" s="20">
        <f t="shared" si="141"/>
        <v>4.5712530712530715</v>
      </c>
      <c r="S2245" s="15">
        <f t="shared" si="142"/>
        <v>42800.751041666663</v>
      </c>
      <c r="T2245" s="15">
        <f t="shared" si="143"/>
        <v>42807.125</v>
      </c>
    </row>
    <row r="2246" spans="1:20" ht="93.75" x14ac:dyDescent="0.3">
      <c r="A2246" s="4">
        <v>2244</v>
      </c>
      <c r="B2246" s="5" t="s">
        <v>2244</v>
      </c>
      <c r="C2246" s="5" t="s">
        <v>6353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t="s">
        <v>8296</v>
      </c>
      <c r="O2246" t="s">
        <v>8337</v>
      </c>
      <c r="P2246" t="s">
        <v>8355</v>
      </c>
      <c r="Q2246" s="8">
        <f t="shared" si="140"/>
        <v>3.7702</v>
      </c>
      <c r="R2246" s="20">
        <f t="shared" si="141"/>
        <v>65.00344827586207</v>
      </c>
      <c r="S2246" s="15">
        <f t="shared" si="142"/>
        <v>42647.818819444445</v>
      </c>
      <c r="T2246" s="15">
        <f t="shared" si="143"/>
        <v>42659.854166666672</v>
      </c>
    </row>
    <row r="2247" spans="1:20" ht="75" x14ac:dyDescent="0.3">
      <c r="A2247" s="4">
        <v>2245</v>
      </c>
      <c r="B2247" s="5" t="s">
        <v>2245</v>
      </c>
      <c r="C2247" s="5" t="s">
        <v>6354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t="s">
        <v>8296</v>
      </c>
      <c r="O2247" t="s">
        <v>8337</v>
      </c>
      <c r="P2247" t="s">
        <v>8355</v>
      </c>
      <c r="Q2247" s="8">
        <f t="shared" si="140"/>
        <v>26.47025</v>
      </c>
      <c r="R2247" s="20">
        <f t="shared" si="141"/>
        <v>53.475252525252522</v>
      </c>
      <c r="S2247" s="15">
        <f t="shared" si="142"/>
        <v>41660.708530092597</v>
      </c>
      <c r="T2247" s="15">
        <f t="shared" si="143"/>
        <v>41691.75</v>
      </c>
    </row>
    <row r="2248" spans="1:20" ht="75" x14ac:dyDescent="0.3">
      <c r="A2248" s="4">
        <v>2246</v>
      </c>
      <c r="B2248" s="5" t="s">
        <v>2246</v>
      </c>
      <c r="C2248" s="5" t="s">
        <v>6355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t="s">
        <v>8296</v>
      </c>
      <c r="O2248" t="s">
        <v>8337</v>
      </c>
      <c r="P2248" t="s">
        <v>8355</v>
      </c>
      <c r="Q2248" s="8">
        <f t="shared" si="140"/>
        <v>1.0012000000000001</v>
      </c>
      <c r="R2248" s="20">
        <f t="shared" si="141"/>
        <v>43.912280701754383</v>
      </c>
      <c r="S2248" s="15">
        <f t="shared" si="142"/>
        <v>42221.79178240741</v>
      </c>
      <c r="T2248" s="15">
        <f t="shared" si="143"/>
        <v>42251.79178240741</v>
      </c>
    </row>
    <row r="2249" spans="1:20" ht="56.25" x14ac:dyDescent="0.3">
      <c r="A2249" s="4">
        <v>2247</v>
      </c>
      <c r="B2249" s="5" t="s">
        <v>2247</v>
      </c>
      <c r="C2249" s="5" t="s">
        <v>6356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t="s">
        <v>8296</v>
      </c>
      <c r="O2249" t="s">
        <v>8337</v>
      </c>
      <c r="P2249" t="s">
        <v>8355</v>
      </c>
      <c r="Q2249" s="8">
        <f t="shared" si="140"/>
        <v>1.0445405405405406</v>
      </c>
      <c r="R2249" s="20">
        <f t="shared" si="141"/>
        <v>50.852631578947367</v>
      </c>
      <c r="S2249" s="15">
        <f t="shared" si="142"/>
        <v>42200.666261574079</v>
      </c>
      <c r="T2249" s="15">
        <f t="shared" si="143"/>
        <v>42214.666261574079</v>
      </c>
    </row>
    <row r="2250" spans="1:20" ht="93.75" x14ac:dyDescent="0.3">
      <c r="A2250" s="4">
        <v>2248</v>
      </c>
      <c r="B2250" s="5" t="s">
        <v>2248</v>
      </c>
      <c r="C2250" s="5" t="s">
        <v>6357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t="s">
        <v>8296</v>
      </c>
      <c r="O2250" t="s">
        <v>8337</v>
      </c>
      <c r="P2250" t="s">
        <v>8355</v>
      </c>
      <c r="Q2250" s="8">
        <f t="shared" si="140"/>
        <v>1.0721428571428571</v>
      </c>
      <c r="R2250" s="20">
        <f t="shared" si="141"/>
        <v>58.6328125</v>
      </c>
      <c r="S2250" s="15">
        <f t="shared" si="142"/>
        <v>42688.875902777778</v>
      </c>
      <c r="T2250" s="15">
        <f t="shared" si="143"/>
        <v>42718.875902777778</v>
      </c>
    </row>
    <row r="2251" spans="1:20" ht="75" x14ac:dyDescent="0.3">
      <c r="A2251" s="4">
        <v>2249</v>
      </c>
      <c r="B2251" s="5" t="s">
        <v>2249</v>
      </c>
      <c r="C2251" s="5" t="s">
        <v>6358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t="s">
        <v>8296</v>
      </c>
      <c r="O2251" t="s">
        <v>8337</v>
      </c>
      <c r="P2251" t="s">
        <v>8355</v>
      </c>
      <c r="Q2251" s="8">
        <f t="shared" si="140"/>
        <v>1.6877142857142857</v>
      </c>
      <c r="R2251" s="20">
        <f t="shared" si="141"/>
        <v>32.81666666666667</v>
      </c>
      <c r="S2251" s="15">
        <f t="shared" si="142"/>
        <v>41336.703298611108</v>
      </c>
      <c r="T2251" s="15">
        <f t="shared" si="143"/>
        <v>41366.661631944444</v>
      </c>
    </row>
    <row r="2252" spans="1:20" ht="75" x14ac:dyDescent="0.3">
      <c r="A2252" s="4">
        <v>2250</v>
      </c>
      <c r="B2252" s="5" t="s">
        <v>2250</v>
      </c>
      <c r="C2252" s="5" t="s">
        <v>6359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t="s">
        <v>8296</v>
      </c>
      <c r="O2252" t="s">
        <v>8337</v>
      </c>
      <c r="P2252" t="s">
        <v>8355</v>
      </c>
      <c r="Q2252" s="8">
        <f t="shared" si="140"/>
        <v>9.7511200000000002</v>
      </c>
      <c r="R2252" s="20">
        <f t="shared" si="141"/>
        <v>426.93169877408059</v>
      </c>
      <c r="S2252" s="15">
        <f t="shared" si="142"/>
        <v>42677.005474537036</v>
      </c>
      <c r="T2252" s="15">
        <f t="shared" si="143"/>
        <v>42707.0471412037</v>
      </c>
    </row>
    <row r="2253" spans="1:20" ht="75" x14ac:dyDescent="0.3">
      <c r="A2253" s="4">
        <v>2251</v>
      </c>
      <c r="B2253" s="5" t="s">
        <v>2251</v>
      </c>
      <c r="C2253" s="5" t="s">
        <v>6360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t="s">
        <v>8296</v>
      </c>
      <c r="O2253" t="s">
        <v>8337</v>
      </c>
      <c r="P2253" t="s">
        <v>8355</v>
      </c>
      <c r="Q2253" s="8">
        <f t="shared" si="140"/>
        <v>1.3444929411764706</v>
      </c>
      <c r="R2253" s="20">
        <f t="shared" si="141"/>
        <v>23.808729166666669</v>
      </c>
      <c r="S2253" s="15">
        <f t="shared" si="142"/>
        <v>41846.34579861111</v>
      </c>
      <c r="T2253" s="15">
        <f t="shared" si="143"/>
        <v>41867.34579861111</v>
      </c>
    </row>
    <row r="2254" spans="1:20" ht="75" x14ac:dyDescent="0.3">
      <c r="A2254" s="4">
        <v>2252</v>
      </c>
      <c r="B2254" s="5" t="s">
        <v>2252</v>
      </c>
      <c r="C2254" s="5" t="s">
        <v>6361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t="s">
        <v>8296</v>
      </c>
      <c r="O2254" t="s">
        <v>8337</v>
      </c>
      <c r="P2254" t="s">
        <v>8355</v>
      </c>
      <c r="Q2254" s="8">
        <f t="shared" si="140"/>
        <v>2.722777777777778</v>
      </c>
      <c r="R2254" s="20">
        <f t="shared" si="141"/>
        <v>98.413654618473899</v>
      </c>
      <c r="S2254" s="15">
        <f t="shared" si="142"/>
        <v>42573.327986111108</v>
      </c>
      <c r="T2254" s="15">
        <f t="shared" si="143"/>
        <v>42588.327986111108</v>
      </c>
    </row>
    <row r="2255" spans="1:20" ht="93.75" x14ac:dyDescent="0.3">
      <c r="A2255" s="4">
        <v>2253</v>
      </c>
      <c r="B2255" s="5" t="s">
        <v>2253</v>
      </c>
      <c r="C2255" s="5" t="s">
        <v>6362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t="s">
        <v>8296</v>
      </c>
      <c r="O2255" t="s">
        <v>8337</v>
      </c>
      <c r="P2255" t="s">
        <v>8355</v>
      </c>
      <c r="Q2255" s="8">
        <f t="shared" si="140"/>
        <v>1.1268750000000001</v>
      </c>
      <c r="R2255" s="20">
        <f t="shared" si="141"/>
        <v>107.32142857142857</v>
      </c>
      <c r="S2255" s="15">
        <f t="shared" si="142"/>
        <v>42296.631331018521</v>
      </c>
      <c r="T2255" s="15">
        <f t="shared" si="143"/>
        <v>42326.672997685186</v>
      </c>
    </row>
    <row r="2256" spans="1:20" ht="56.25" x14ac:dyDescent="0.3">
      <c r="A2256" s="4">
        <v>2254</v>
      </c>
      <c r="B2256" s="5" t="s">
        <v>2254</v>
      </c>
      <c r="C2256" s="5" t="s">
        <v>6363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t="s">
        <v>8296</v>
      </c>
      <c r="O2256" t="s">
        <v>8337</v>
      </c>
      <c r="P2256" t="s">
        <v>8355</v>
      </c>
      <c r="Q2256" s="8">
        <f t="shared" si="140"/>
        <v>4.5979999999999999</v>
      </c>
      <c r="R2256" s="20">
        <f t="shared" si="141"/>
        <v>11.67005076142132</v>
      </c>
      <c r="S2256" s="15">
        <f t="shared" si="142"/>
        <v>42752.647777777776</v>
      </c>
      <c r="T2256" s="15">
        <f t="shared" si="143"/>
        <v>42759.647777777776</v>
      </c>
    </row>
    <row r="2257" spans="1:20" ht="56.25" x14ac:dyDescent="0.3">
      <c r="A2257" s="4">
        <v>2255</v>
      </c>
      <c r="B2257" s="5" t="s">
        <v>2255</v>
      </c>
      <c r="C2257" s="5" t="s">
        <v>6364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t="s">
        <v>8296</v>
      </c>
      <c r="O2257" t="s">
        <v>8337</v>
      </c>
      <c r="P2257" t="s">
        <v>8355</v>
      </c>
      <c r="Q2257" s="8">
        <f t="shared" si="140"/>
        <v>2.8665822784810127</v>
      </c>
      <c r="R2257" s="20">
        <f t="shared" si="141"/>
        <v>41.782287822878232</v>
      </c>
      <c r="S2257" s="15">
        <f t="shared" si="142"/>
        <v>42467.951979166668</v>
      </c>
      <c r="T2257" s="15">
        <f t="shared" si="143"/>
        <v>42497.951979166668</v>
      </c>
    </row>
    <row r="2258" spans="1:20" ht="75" x14ac:dyDescent="0.3">
      <c r="A2258" s="4">
        <v>2256</v>
      </c>
      <c r="B2258" s="5" t="s">
        <v>2256</v>
      </c>
      <c r="C2258" s="5" t="s">
        <v>6365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t="s">
        <v>8296</v>
      </c>
      <c r="O2258" t="s">
        <v>8337</v>
      </c>
      <c r="P2258" t="s">
        <v>8355</v>
      </c>
      <c r="Q2258" s="8">
        <f t="shared" si="140"/>
        <v>2.2270833333333333</v>
      </c>
      <c r="R2258" s="20">
        <f t="shared" si="141"/>
        <v>21.38</v>
      </c>
      <c r="S2258" s="15">
        <f t="shared" si="142"/>
        <v>42682.451921296291</v>
      </c>
      <c r="T2258" s="15">
        <f t="shared" si="143"/>
        <v>42696.451921296291</v>
      </c>
    </row>
    <row r="2259" spans="1:20" ht="93.75" x14ac:dyDescent="0.3">
      <c r="A2259" s="4">
        <v>2257</v>
      </c>
      <c r="B2259" s="5" t="s">
        <v>2257</v>
      </c>
      <c r="C2259" s="5" t="s">
        <v>6366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t="s">
        <v>8296</v>
      </c>
      <c r="O2259" t="s">
        <v>8337</v>
      </c>
      <c r="P2259" t="s">
        <v>8355</v>
      </c>
      <c r="Q2259" s="8">
        <f t="shared" si="140"/>
        <v>6.3613999999999997</v>
      </c>
      <c r="R2259" s="20">
        <f t="shared" si="141"/>
        <v>94.103550295857985</v>
      </c>
      <c r="S2259" s="15">
        <f t="shared" si="142"/>
        <v>42505.936678240745</v>
      </c>
      <c r="T2259" s="15">
        <f t="shared" si="143"/>
        <v>42540.958333333328</v>
      </c>
    </row>
    <row r="2260" spans="1:20" ht="56.25" x14ac:dyDescent="0.3">
      <c r="A2260" s="4">
        <v>2258</v>
      </c>
      <c r="B2260" s="5" t="s">
        <v>2258</v>
      </c>
      <c r="C2260" s="5" t="s">
        <v>6367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t="s">
        <v>8296</v>
      </c>
      <c r="O2260" t="s">
        <v>8337</v>
      </c>
      <c r="P2260" t="s">
        <v>8355</v>
      </c>
      <c r="Q2260" s="8">
        <f t="shared" si="140"/>
        <v>1.4650000000000001</v>
      </c>
      <c r="R2260" s="20">
        <f t="shared" si="141"/>
        <v>15.721951219512196</v>
      </c>
      <c r="S2260" s="15">
        <f t="shared" si="142"/>
        <v>42136.75100694444</v>
      </c>
      <c r="T2260" s="15">
        <f t="shared" si="143"/>
        <v>42166.75100694444</v>
      </c>
    </row>
    <row r="2261" spans="1:20" ht="75" x14ac:dyDescent="0.3">
      <c r="A2261" s="4">
        <v>2259</v>
      </c>
      <c r="B2261" s="5" t="s">
        <v>2259</v>
      </c>
      <c r="C2261" s="5" t="s">
        <v>6368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t="s">
        <v>8296</v>
      </c>
      <c r="O2261" t="s">
        <v>8337</v>
      </c>
      <c r="P2261" t="s">
        <v>8355</v>
      </c>
      <c r="Q2261" s="8">
        <f t="shared" si="140"/>
        <v>18.670999999999999</v>
      </c>
      <c r="R2261" s="20">
        <f t="shared" si="141"/>
        <v>90.635922330097088</v>
      </c>
      <c r="S2261" s="15">
        <f t="shared" si="142"/>
        <v>42702.804814814815</v>
      </c>
      <c r="T2261" s="15">
        <f t="shared" si="143"/>
        <v>42712.804814814815</v>
      </c>
    </row>
    <row r="2262" spans="1:20" ht="75" x14ac:dyDescent="0.3">
      <c r="A2262" s="4">
        <v>2260</v>
      </c>
      <c r="B2262" s="5" t="s">
        <v>2260</v>
      </c>
      <c r="C2262" s="5" t="s">
        <v>6369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t="s">
        <v>8296</v>
      </c>
      <c r="O2262" t="s">
        <v>8337</v>
      </c>
      <c r="P2262" t="s">
        <v>8355</v>
      </c>
      <c r="Q2262" s="8">
        <f t="shared" si="140"/>
        <v>3.2692000000000001</v>
      </c>
      <c r="R2262" s="20">
        <f t="shared" si="141"/>
        <v>97.297619047619051</v>
      </c>
      <c r="S2262" s="15">
        <f t="shared" si="142"/>
        <v>41695.016782407409</v>
      </c>
      <c r="T2262" s="15">
        <f t="shared" si="143"/>
        <v>41724.975115740745</v>
      </c>
    </row>
    <row r="2263" spans="1:20" ht="93.75" x14ac:dyDescent="0.3">
      <c r="A2263" s="4">
        <v>2261</v>
      </c>
      <c r="B2263" s="5" t="s">
        <v>2261</v>
      </c>
      <c r="C2263" s="5" t="s">
        <v>6370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t="s">
        <v>8296</v>
      </c>
      <c r="O2263" t="s">
        <v>8337</v>
      </c>
      <c r="P2263" t="s">
        <v>8355</v>
      </c>
      <c r="Q2263" s="8">
        <f t="shared" si="140"/>
        <v>7.7949999999999999</v>
      </c>
      <c r="R2263" s="20">
        <f t="shared" si="141"/>
        <v>37.11904761904762</v>
      </c>
      <c r="S2263" s="15">
        <f t="shared" si="142"/>
        <v>42759.724768518514</v>
      </c>
      <c r="T2263" s="15">
        <f t="shared" si="143"/>
        <v>42780.724768518514</v>
      </c>
    </row>
    <row r="2264" spans="1:20" ht="56.25" x14ac:dyDescent="0.3">
      <c r="A2264" s="4">
        <v>2262</v>
      </c>
      <c r="B2264" s="5" t="s">
        <v>2262</v>
      </c>
      <c r="C2264" s="5" t="s">
        <v>6371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t="s">
        <v>8296</v>
      </c>
      <c r="O2264" t="s">
        <v>8337</v>
      </c>
      <c r="P2264" t="s">
        <v>8355</v>
      </c>
      <c r="Q2264" s="8">
        <f t="shared" si="140"/>
        <v>1.5415151515151515</v>
      </c>
      <c r="R2264" s="20">
        <f t="shared" si="141"/>
        <v>28.104972375690608</v>
      </c>
      <c r="S2264" s="15">
        <f t="shared" si="142"/>
        <v>41926.585162037038</v>
      </c>
      <c r="T2264" s="15">
        <f t="shared" si="143"/>
        <v>41961</v>
      </c>
    </row>
    <row r="2265" spans="1:20" ht="75" x14ac:dyDescent="0.3">
      <c r="A2265" s="4">
        <v>2263</v>
      </c>
      <c r="B2265" s="5" t="s">
        <v>2263</v>
      </c>
      <c r="C2265" s="5" t="s">
        <v>6372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t="s">
        <v>8296</v>
      </c>
      <c r="O2265" t="s">
        <v>8337</v>
      </c>
      <c r="P2265" t="s">
        <v>8355</v>
      </c>
      <c r="Q2265" s="8">
        <f t="shared" si="140"/>
        <v>1.1554666666666666</v>
      </c>
      <c r="R2265" s="20">
        <f t="shared" si="141"/>
        <v>144.43333333333334</v>
      </c>
      <c r="S2265" s="15">
        <f t="shared" si="142"/>
        <v>42014.832326388889</v>
      </c>
      <c r="T2265" s="15">
        <f t="shared" si="143"/>
        <v>42035.832326388889</v>
      </c>
    </row>
    <row r="2266" spans="1:20" ht="93.75" x14ac:dyDescent="0.3">
      <c r="A2266" s="4">
        <v>2264</v>
      </c>
      <c r="B2266" s="5" t="s">
        <v>2264</v>
      </c>
      <c r="C2266" s="5" t="s">
        <v>6373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t="s">
        <v>8296</v>
      </c>
      <c r="O2266" t="s">
        <v>8337</v>
      </c>
      <c r="P2266" t="s">
        <v>8355</v>
      </c>
      <c r="Q2266" s="8">
        <f t="shared" si="140"/>
        <v>1.8003333333333333</v>
      </c>
      <c r="R2266" s="20">
        <f t="shared" si="141"/>
        <v>24.274157303370785</v>
      </c>
      <c r="S2266" s="15">
        <f t="shared" si="142"/>
        <v>42496.582337962958</v>
      </c>
      <c r="T2266" s="15">
        <f t="shared" si="143"/>
        <v>42513.125</v>
      </c>
    </row>
    <row r="2267" spans="1:20" ht="93.75" x14ac:dyDescent="0.3">
      <c r="A2267" s="4">
        <v>2265</v>
      </c>
      <c r="B2267" s="5" t="s">
        <v>2265</v>
      </c>
      <c r="C2267" s="5" t="s">
        <v>6374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t="s">
        <v>8296</v>
      </c>
      <c r="O2267" t="s">
        <v>8337</v>
      </c>
      <c r="P2267" t="s">
        <v>8355</v>
      </c>
      <c r="Q2267" s="8">
        <f t="shared" si="140"/>
        <v>2.9849999999999999</v>
      </c>
      <c r="R2267" s="20">
        <f t="shared" si="141"/>
        <v>35.117647058823529</v>
      </c>
      <c r="S2267" s="15">
        <f t="shared" si="142"/>
        <v>42689.853090277778</v>
      </c>
      <c r="T2267" s="15">
        <f t="shared" si="143"/>
        <v>42696.853090277778</v>
      </c>
    </row>
    <row r="2268" spans="1:20" ht="75" x14ac:dyDescent="0.3">
      <c r="A2268" s="4">
        <v>2266</v>
      </c>
      <c r="B2268" s="5" t="s">
        <v>2266</v>
      </c>
      <c r="C2268" s="5" t="s">
        <v>6375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t="s">
        <v>8296</v>
      </c>
      <c r="O2268" t="s">
        <v>8337</v>
      </c>
      <c r="P2268" t="s">
        <v>8355</v>
      </c>
      <c r="Q2268" s="8">
        <f t="shared" si="140"/>
        <v>3.2026666666666666</v>
      </c>
      <c r="R2268" s="20">
        <f t="shared" si="141"/>
        <v>24.762886597938145</v>
      </c>
      <c r="S2268" s="15">
        <f t="shared" si="142"/>
        <v>42469.874907407408</v>
      </c>
      <c r="T2268" s="15">
        <f t="shared" si="143"/>
        <v>42487.083333333328</v>
      </c>
    </row>
    <row r="2269" spans="1:20" ht="75" x14ac:dyDescent="0.3">
      <c r="A2269" s="4">
        <v>2267</v>
      </c>
      <c r="B2269" s="5" t="s">
        <v>2267</v>
      </c>
      <c r="C2269" s="5" t="s">
        <v>6376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t="s">
        <v>8296</v>
      </c>
      <c r="O2269" t="s">
        <v>8337</v>
      </c>
      <c r="P2269" t="s">
        <v>8355</v>
      </c>
      <c r="Q2269" s="8">
        <f t="shared" si="140"/>
        <v>3.80525</v>
      </c>
      <c r="R2269" s="20">
        <f t="shared" si="141"/>
        <v>188.37871287128712</v>
      </c>
      <c r="S2269" s="15">
        <f t="shared" si="142"/>
        <v>41968.829826388886</v>
      </c>
      <c r="T2269" s="15">
        <f t="shared" si="143"/>
        <v>41994.041666666672</v>
      </c>
    </row>
    <row r="2270" spans="1:20" ht="93.75" x14ac:dyDescent="0.3">
      <c r="A2270" s="4">
        <v>2268</v>
      </c>
      <c r="B2270" s="5" t="s">
        <v>2268</v>
      </c>
      <c r="C2270" s="5" t="s">
        <v>6377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t="s">
        <v>8296</v>
      </c>
      <c r="O2270" t="s">
        <v>8337</v>
      </c>
      <c r="P2270" t="s">
        <v>8355</v>
      </c>
      <c r="Q2270" s="8">
        <f t="shared" si="140"/>
        <v>1.026</v>
      </c>
      <c r="R2270" s="20">
        <f t="shared" si="141"/>
        <v>148.08247422680412</v>
      </c>
      <c r="S2270" s="15">
        <f t="shared" si="142"/>
        <v>42776.082349537035</v>
      </c>
      <c r="T2270" s="15">
        <f t="shared" si="143"/>
        <v>42806.082349537035</v>
      </c>
    </row>
    <row r="2271" spans="1:20" ht="75" x14ac:dyDescent="0.3">
      <c r="A2271" s="4">
        <v>2269</v>
      </c>
      <c r="B2271" s="5" t="s">
        <v>2269</v>
      </c>
      <c r="C2271" s="5" t="s">
        <v>6378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t="s">
        <v>8296</v>
      </c>
      <c r="O2271" t="s">
        <v>8337</v>
      </c>
      <c r="P2271" t="s">
        <v>8355</v>
      </c>
      <c r="Q2271" s="8">
        <f t="shared" si="140"/>
        <v>18.016400000000001</v>
      </c>
      <c r="R2271" s="20">
        <f t="shared" si="141"/>
        <v>49.934589800443462</v>
      </c>
      <c r="S2271" s="15">
        <f t="shared" si="142"/>
        <v>42776.704432870371</v>
      </c>
      <c r="T2271" s="15">
        <f t="shared" si="143"/>
        <v>42801.208333333328</v>
      </c>
    </row>
    <row r="2272" spans="1:20" ht="75" x14ac:dyDescent="0.3">
      <c r="A2272" s="4">
        <v>2270</v>
      </c>
      <c r="B2272" s="5" t="s">
        <v>2270</v>
      </c>
      <c r="C2272" s="5" t="s">
        <v>6379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t="s">
        <v>8296</v>
      </c>
      <c r="O2272" t="s">
        <v>8337</v>
      </c>
      <c r="P2272" t="s">
        <v>8355</v>
      </c>
      <c r="Q2272" s="8">
        <f t="shared" si="140"/>
        <v>7.2024800000000004</v>
      </c>
      <c r="R2272" s="20">
        <f t="shared" si="141"/>
        <v>107.82155688622754</v>
      </c>
      <c r="S2272" s="15">
        <f t="shared" si="142"/>
        <v>42725.869363425925</v>
      </c>
      <c r="T2272" s="15">
        <f t="shared" si="143"/>
        <v>42745.915972222225</v>
      </c>
    </row>
    <row r="2273" spans="1:20" ht="75" x14ac:dyDescent="0.3">
      <c r="A2273" s="4">
        <v>2271</v>
      </c>
      <c r="B2273" s="5" t="s">
        <v>2271</v>
      </c>
      <c r="C2273" s="5" t="s">
        <v>6380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t="s">
        <v>8296</v>
      </c>
      <c r="O2273" t="s">
        <v>8337</v>
      </c>
      <c r="P2273" t="s">
        <v>8355</v>
      </c>
      <c r="Q2273" s="8">
        <f t="shared" si="140"/>
        <v>2.8309000000000002</v>
      </c>
      <c r="R2273" s="20">
        <f t="shared" si="141"/>
        <v>42.63403614457831</v>
      </c>
      <c r="S2273" s="15">
        <f t="shared" si="142"/>
        <v>42684.000046296293</v>
      </c>
      <c r="T2273" s="15">
        <f t="shared" si="143"/>
        <v>42714.000046296293</v>
      </c>
    </row>
    <row r="2274" spans="1:20" ht="75" x14ac:dyDescent="0.3">
      <c r="A2274" s="4">
        <v>2272</v>
      </c>
      <c r="B2274" s="5" t="s">
        <v>2272</v>
      </c>
      <c r="C2274" s="5" t="s">
        <v>6381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t="s">
        <v>8296</v>
      </c>
      <c r="O2274" t="s">
        <v>8337</v>
      </c>
      <c r="P2274" t="s">
        <v>8355</v>
      </c>
      <c r="Q2274" s="8">
        <f t="shared" si="140"/>
        <v>13.566000000000001</v>
      </c>
      <c r="R2274" s="20">
        <f t="shared" si="141"/>
        <v>14.370762711864407</v>
      </c>
      <c r="S2274" s="15">
        <f t="shared" si="142"/>
        <v>42315.699490740735</v>
      </c>
      <c r="T2274" s="15">
        <f t="shared" si="143"/>
        <v>42345.699490740735</v>
      </c>
    </row>
    <row r="2275" spans="1:20" ht="93.75" x14ac:dyDescent="0.3">
      <c r="A2275" s="4">
        <v>2273</v>
      </c>
      <c r="B2275" s="5" t="s">
        <v>2273</v>
      </c>
      <c r="C2275" s="5" t="s">
        <v>6382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t="s">
        <v>8296</v>
      </c>
      <c r="O2275" t="s">
        <v>8337</v>
      </c>
      <c r="P2275" t="s">
        <v>8355</v>
      </c>
      <c r="Q2275" s="8">
        <f t="shared" si="140"/>
        <v>2.2035999999999998</v>
      </c>
      <c r="R2275" s="20">
        <f t="shared" si="141"/>
        <v>37.476190476190474</v>
      </c>
      <c r="S2275" s="15">
        <f t="shared" si="142"/>
        <v>42781.549097222218</v>
      </c>
      <c r="T2275" s="15">
        <f t="shared" si="143"/>
        <v>42806.507430555561</v>
      </c>
    </row>
    <row r="2276" spans="1:20" ht="93.75" x14ac:dyDescent="0.3">
      <c r="A2276" s="4">
        <v>2274</v>
      </c>
      <c r="B2276" s="5" t="s">
        <v>2274</v>
      </c>
      <c r="C2276" s="5" t="s">
        <v>6383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t="s">
        <v>8296</v>
      </c>
      <c r="O2276" t="s">
        <v>8337</v>
      </c>
      <c r="P2276" t="s">
        <v>8355</v>
      </c>
      <c r="Q2276" s="8">
        <f t="shared" si="140"/>
        <v>1.196</v>
      </c>
      <c r="R2276" s="20">
        <f t="shared" si="141"/>
        <v>30.202020202020201</v>
      </c>
      <c r="S2276" s="15">
        <f t="shared" si="142"/>
        <v>41663.500659722224</v>
      </c>
      <c r="T2276" s="15">
        <f t="shared" si="143"/>
        <v>41693.500659722224</v>
      </c>
    </row>
    <row r="2277" spans="1:20" ht="75" x14ac:dyDescent="0.3">
      <c r="A2277" s="4">
        <v>2275</v>
      </c>
      <c r="B2277" s="5" t="s">
        <v>2275</v>
      </c>
      <c r="C2277" s="5" t="s">
        <v>6384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t="s">
        <v>8296</v>
      </c>
      <c r="O2277" t="s">
        <v>8337</v>
      </c>
      <c r="P2277" t="s">
        <v>8355</v>
      </c>
      <c r="Q2277" s="8">
        <f t="shared" si="140"/>
        <v>4.0776923076923079</v>
      </c>
      <c r="R2277" s="20">
        <f t="shared" si="141"/>
        <v>33.550632911392405</v>
      </c>
      <c r="S2277" s="15">
        <f t="shared" si="142"/>
        <v>41965.616655092599</v>
      </c>
      <c r="T2277" s="15">
        <f t="shared" si="143"/>
        <v>41995.616655092599</v>
      </c>
    </row>
    <row r="2278" spans="1:20" ht="93.75" x14ac:dyDescent="0.3">
      <c r="A2278" s="4">
        <v>2276</v>
      </c>
      <c r="B2278" s="5" t="s">
        <v>2276</v>
      </c>
      <c r="C2278" s="5" t="s">
        <v>6385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t="s">
        <v>8296</v>
      </c>
      <c r="O2278" t="s">
        <v>8337</v>
      </c>
      <c r="P2278" t="s">
        <v>8355</v>
      </c>
      <c r="Q2278" s="8">
        <f t="shared" si="140"/>
        <v>1.0581826105905425</v>
      </c>
      <c r="R2278" s="20">
        <f t="shared" si="141"/>
        <v>64.74666666666667</v>
      </c>
      <c r="S2278" s="15">
        <f t="shared" si="142"/>
        <v>41614.651493055557</v>
      </c>
      <c r="T2278" s="15">
        <f t="shared" si="143"/>
        <v>41644.651493055557</v>
      </c>
    </row>
    <row r="2279" spans="1:20" ht="75" x14ac:dyDescent="0.3">
      <c r="A2279" s="4">
        <v>2277</v>
      </c>
      <c r="B2279" s="5" t="s">
        <v>2277</v>
      </c>
      <c r="C2279" s="5" t="s">
        <v>6386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t="s">
        <v>8296</v>
      </c>
      <c r="O2279" t="s">
        <v>8337</v>
      </c>
      <c r="P2279" t="s">
        <v>8355</v>
      </c>
      <c r="Q2279" s="8">
        <f t="shared" si="140"/>
        <v>1.4108235294117648</v>
      </c>
      <c r="R2279" s="20">
        <f t="shared" si="141"/>
        <v>57.932367149758456</v>
      </c>
      <c r="S2279" s="15">
        <f t="shared" si="142"/>
        <v>40936.678506944445</v>
      </c>
      <c r="T2279" s="15">
        <f t="shared" si="143"/>
        <v>40966.678506944445</v>
      </c>
    </row>
    <row r="2280" spans="1:20" ht="56.25" x14ac:dyDescent="0.3">
      <c r="A2280" s="4">
        <v>2278</v>
      </c>
      <c r="B2280" s="5" t="s">
        <v>2278</v>
      </c>
      <c r="C2280" s="5" t="s">
        <v>6387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t="s">
        <v>8296</v>
      </c>
      <c r="O2280" t="s">
        <v>8337</v>
      </c>
      <c r="P2280" t="s">
        <v>8355</v>
      </c>
      <c r="Q2280" s="8">
        <f t="shared" si="140"/>
        <v>2.7069999999999999</v>
      </c>
      <c r="R2280" s="20">
        <f t="shared" si="141"/>
        <v>53.078431372549019</v>
      </c>
      <c r="S2280" s="15">
        <f t="shared" si="142"/>
        <v>42338.709108796291</v>
      </c>
      <c r="T2280" s="15">
        <f t="shared" si="143"/>
        <v>42372.957638888889</v>
      </c>
    </row>
    <row r="2281" spans="1:20" ht="93.75" x14ac:dyDescent="0.3">
      <c r="A2281" s="4">
        <v>2279</v>
      </c>
      <c r="B2281" s="5" t="s">
        <v>2279</v>
      </c>
      <c r="C2281" s="5" t="s">
        <v>6388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t="s">
        <v>8296</v>
      </c>
      <c r="O2281" t="s">
        <v>8337</v>
      </c>
      <c r="P2281" t="s">
        <v>8355</v>
      </c>
      <c r="Q2281" s="8">
        <f t="shared" si="140"/>
        <v>1.538</v>
      </c>
      <c r="R2281" s="20">
        <f t="shared" si="141"/>
        <v>48.0625</v>
      </c>
      <c r="S2281" s="15">
        <f t="shared" si="142"/>
        <v>42020.806701388887</v>
      </c>
      <c r="T2281" s="15">
        <f t="shared" si="143"/>
        <v>42039.166666666672</v>
      </c>
    </row>
    <row r="2282" spans="1:20" ht="93.75" x14ac:dyDescent="0.3">
      <c r="A2282" s="4">
        <v>2280</v>
      </c>
      <c r="B2282" s="5" t="s">
        <v>2280</v>
      </c>
      <c r="C2282" s="5" t="s">
        <v>6389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t="s">
        <v>8296</v>
      </c>
      <c r="O2282" t="s">
        <v>8337</v>
      </c>
      <c r="P2282" t="s">
        <v>8355</v>
      </c>
      <c r="Q2282" s="8">
        <f t="shared" si="140"/>
        <v>4.0357653061224488</v>
      </c>
      <c r="R2282" s="20">
        <f t="shared" si="141"/>
        <v>82.396874999999994</v>
      </c>
      <c r="S2282" s="15">
        <f t="shared" si="142"/>
        <v>42234.624895833331</v>
      </c>
      <c r="T2282" s="15">
        <f t="shared" si="143"/>
        <v>42264.624895833331</v>
      </c>
    </row>
    <row r="2283" spans="1:20" ht="75" x14ac:dyDescent="0.3">
      <c r="A2283" s="4">
        <v>2281</v>
      </c>
      <c r="B2283" s="5" t="s">
        <v>2281</v>
      </c>
      <c r="C2283" s="5" t="s">
        <v>6390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t="s">
        <v>8275</v>
      </c>
      <c r="O2283" t="s">
        <v>8329</v>
      </c>
      <c r="P2283" t="s">
        <v>8330</v>
      </c>
      <c r="Q2283" s="8">
        <f t="shared" si="140"/>
        <v>1.85</v>
      </c>
      <c r="R2283" s="20">
        <f t="shared" si="141"/>
        <v>50.454545454545453</v>
      </c>
      <c r="S2283" s="15">
        <f t="shared" si="142"/>
        <v>40687.285844907405</v>
      </c>
      <c r="T2283" s="15">
        <f t="shared" si="143"/>
        <v>40749.284722222219</v>
      </c>
    </row>
    <row r="2284" spans="1:20" ht="56.25" x14ac:dyDescent="0.3">
      <c r="A2284" s="4">
        <v>2282</v>
      </c>
      <c r="B2284" s="5" t="s">
        <v>2282</v>
      </c>
      <c r="C2284" s="5" t="s">
        <v>6391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t="s">
        <v>8275</v>
      </c>
      <c r="O2284" t="s">
        <v>8329</v>
      </c>
      <c r="P2284" t="s">
        <v>8330</v>
      </c>
      <c r="Q2284" s="8">
        <f t="shared" si="140"/>
        <v>1.8533333333333333</v>
      </c>
      <c r="R2284" s="20">
        <f t="shared" si="141"/>
        <v>115.83333333333333</v>
      </c>
      <c r="S2284" s="15">
        <f t="shared" si="142"/>
        <v>42323.17460648148</v>
      </c>
      <c r="T2284" s="15">
        <f t="shared" si="143"/>
        <v>42383.17460648148</v>
      </c>
    </row>
    <row r="2285" spans="1:20" ht="75" x14ac:dyDescent="0.3">
      <c r="A2285" s="4">
        <v>2283</v>
      </c>
      <c r="B2285" s="5" t="s">
        <v>2283</v>
      </c>
      <c r="C2285" s="5" t="s">
        <v>6392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t="s">
        <v>8275</v>
      </c>
      <c r="O2285" t="s">
        <v>8329</v>
      </c>
      <c r="P2285" t="s">
        <v>8330</v>
      </c>
      <c r="Q2285" s="8">
        <f t="shared" si="140"/>
        <v>1.0085533333333332</v>
      </c>
      <c r="R2285" s="20">
        <f t="shared" si="141"/>
        <v>63.03458333333333</v>
      </c>
      <c r="S2285" s="15">
        <f t="shared" si="142"/>
        <v>40978.125046296293</v>
      </c>
      <c r="T2285" s="15">
        <f t="shared" si="143"/>
        <v>41038.083379629628</v>
      </c>
    </row>
    <row r="2286" spans="1:20" ht="37.5" x14ac:dyDescent="0.3">
      <c r="A2286" s="4">
        <v>2284</v>
      </c>
      <c r="B2286" s="5" t="s">
        <v>2284</v>
      </c>
      <c r="C2286" s="5" t="s">
        <v>6393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t="s">
        <v>8275</v>
      </c>
      <c r="O2286" t="s">
        <v>8329</v>
      </c>
      <c r="P2286" t="s">
        <v>8330</v>
      </c>
      <c r="Q2286" s="8">
        <f t="shared" si="140"/>
        <v>1.0622116666666668</v>
      </c>
      <c r="R2286" s="20">
        <f t="shared" si="141"/>
        <v>108.02152542372882</v>
      </c>
      <c r="S2286" s="15">
        <f t="shared" si="142"/>
        <v>40585.796817129631</v>
      </c>
      <c r="T2286" s="15">
        <f t="shared" si="143"/>
        <v>40614.166666666664</v>
      </c>
    </row>
    <row r="2287" spans="1:20" ht="75" x14ac:dyDescent="0.3">
      <c r="A2287" s="4">
        <v>2285</v>
      </c>
      <c r="B2287" s="5" t="s">
        <v>2285</v>
      </c>
      <c r="C2287" s="5" t="s">
        <v>6394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t="s">
        <v>8275</v>
      </c>
      <c r="O2287" t="s">
        <v>8329</v>
      </c>
      <c r="P2287" t="s">
        <v>8330</v>
      </c>
      <c r="Q2287" s="8">
        <f t="shared" si="140"/>
        <v>1.2136666666666667</v>
      </c>
      <c r="R2287" s="20">
        <f t="shared" si="141"/>
        <v>46.088607594936711</v>
      </c>
      <c r="S2287" s="15">
        <f t="shared" si="142"/>
        <v>41059.185682870368</v>
      </c>
      <c r="T2287" s="15">
        <f t="shared" si="143"/>
        <v>41089.185682870368</v>
      </c>
    </row>
    <row r="2288" spans="1:20" ht="75" x14ac:dyDescent="0.3">
      <c r="A2288" s="4">
        <v>2286</v>
      </c>
      <c r="B2288" s="5" t="s">
        <v>2286</v>
      </c>
      <c r="C2288" s="5" t="s">
        <v>6395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t="s">
        <v>8275</v>
      </c>
      <c r="O2288" t="s">
        <v>8329</v>
      </c>
      <c r="P2288" t="s">
        <v>8330</v>
      </c>
      <c r="Q2288" s="8">
        <f t="shared" si="140"/>
        <v>1.0006666666666666</v>
      </c>
      <c r="R2288" s="20">
        <f t="shared" si="141"/>
        <v>107.21428571428571</v>
      </c>
      <c r="S2288" s="15">
        <f t="shared" si="142"/>
        <v>41494.963587962964</v>
      </c>
      <c r="T2288" s="15">
        <f t="shared" si="143"/>
        <v>41523.165972222225</v>
      </c>
    </row>
    <row r="2289" spans="1:20" ht="75" x14ac:dyDescent="0.3">
      <c r="A2289" s="4">
        <v>2287</v>
      </c>
      <c r="B2289" s="5" t="s">
        <v>2287</v>
      </c>
      <c r="C2289" s="5" t="s">
        <v>6396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t="s">
        <v>8275</v>
      </c>
      <c r="O2289" t="s">
        <v>8329</v>
      </c>
      <c r="P2289" t="s">
        <v>8330</v>
      </c>
      <c r="Q2289" s="8">
        <f t="shared" si="140"/>
        <v>1.1997755555555556</v>
      </c>
      <c r="R2289" s="20">
        <f t="shared" si="141"/>
        <v>50.9338679245283</v>
      </c>
      <c r="S2289" s="15">
        <f t="shared" si="142"/>
        <v>41792.667361111111</v>
      </c>
      <c r="T2289" s="15">
        <f t="shared" si="143"/>
        <v>41813.667361111111</v>
      </c>
    </row>
    <row r="2290" spans="1:20" ht="75" x14ac:dyDescent="0.3">
      <c r="A2290" s="4">
        <v>2288</v>
      </c>
      <c r="B2290" s="5" t="s">
        <v>2288</v>
      </c>
      <c r="C2290" s="5" t="s">
        <v>6397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t="s">
        <v>8275</v>
      </c>
      <c r="O2290" t="s">
        <v>8329</v>
      </c>
      <c r="P2290" t="s">
        <v>8330</v>
      </c>
      <c r="Q2290" s="8">
        <f t="shared" si="140"/>
        <v>1.0009999999999999</v>
      </c>
      <c r="R2290" s="20">
        <f t="shared" si="141"/>
        <v>40.04</v>
      </c>
      <c r="S2290" s="15">
        <f t="shared" si="142"/>
        <v>41067.827418981484</v>
      </c>
      <c r="T2290" s="15">
        <f t="shared" si="143"/>
        <v>41086.75</v>
      </c>
    </row>
    <row r="2291" spans="1:20" ht="93.75" x14ac:dyDescent="0.3">
      <c r="A2291" s="4">
        <v>2289</v>
      </c>
      <c r="B2291" s="5" t="s">
        <v>2289</v>
      </c>
      <c r="C2291" s="5" t="s">
        <v>6398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t="s">
        <v>8275</v>
      </c>
      <c r="O2291" t="s">
        <v>8329</v>
      </c>
      <c r="P2291" t="s">
        <v>8330</v>
      </c>
      <c r="Q2291" s="8">
        <f t="shared" si="140"/>
        <v>1.0740000000000001</v>
      </c>
      <c r="R2291" s="20">
        <f t="shared" si="141"/>
        <v>64.44</v>
      </c>
      <c r="S2291" s="15">
        <f t="shared" si="142"/>
        <v>41571.998379629629</v>
      </c>
      <c r="T2291" s="15">
        <f t="shared" si="143"/>
        <v>41614.973611111112</v>
      </c>
    </row>
    <row r="2292" spans="1:20" ht="75" x14ac:dyDescent="0.3">
      <c r="A2292" s="4">
        <v>2290</v>
      </c>
      <c r="B2292" s="5" t="s">
        <v>2290</v>
      </c>
      <c r="C2292" s="5" t="s">
        <v>6399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t="s">
        <v>8275</v>
      </c>
      <c r="O2292" t="s">
        <v>8329</v>
      </c>
      <c r="P2292" t="s">
        <v>8330</v>
      </c>
      <c r="Q2292" s="8">
        <f t="shared" si="140"/>
        <v>1.0406666666666666</v>
      </c>
      <c r="R2292" s="20">
        <f t="shared" si="141"/>
        <v>53.827586206896555</v>
      </c>
      <c r="S2292" s="15">
        <f t="shared" si="142"/>
        <v>40070.253819444442</v>
      </c>
      <c r="T2292" s="15">
        <f t="shared" si="143"/>
        <v>40148.708333333336</v>
      </c>
    </row>
    <row r="2293" spans="1:20" ht="93.75" x14ac:dyDescent="0.3">
      <c r="A2293" s="4">
        <v>2291</v>
      </c>
      <c r="B2293" s="5" t="s">
        <v>2291</v>
      </c>
      <c r="C2293" s="5" t="s">
        <v>6400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t="s">
        <v>8275</v>
      </c>
      <c r="O2293" t="s">
        <v>8329</v>
      </c>
      <c r="P2293" t="s">
        <v>8330</v>
      </c>
      <c r="Q2293" s="8">
        <f t="shared" si="140"/>
        <v>1.728</v>
      </c>
      <c r="R2293" s="20">
        <f t="shared" si="141"/>
        <v>100.46511627906976</v>
      </c>
      <c r="S2293" s="15">
        <f t="shared" si="142"/>
        <v>40987.977060185185</v>
      </c>
      <c r="T2293" s="15">
        <f t="shared" si="143"/>
        <v>41022.166666666664</v>
      </c>
    </row>
    <row r="2294" spans="1:20" ht="75" x14ac:dyDescent="0.3">
      <c r="A2294" s="4">
        <v>2292</v>
      </c>
      <c r="B2294" s="5" t="s">
        <v>2292</v>
      </c>
      <c r="C2294" s="5" t="s">
        <v>6401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t="s">
        <v>8275</v>
      </c>
      <c r="O2294" t="s">
        <v>8329</v>
      </c>
      <c r="P2294" t="s">
        <v>8330</v>
      </c>
      <c r="Q2294" s="8">
        <f t="shared" si="140"/>
        <v>1.072505</v>
      </c>
      <c r="R2294" s="20">
        <f t="shared" si="141"/>
        <v>46.630652173913049</v>
      </c>
      <c r="S2294" s="15">
        <f t="shared" si="142"/>
        <v>40987.697638888887</v>
      </c>
      <c r="T2294" s="15">
        <f t="shared" si="143"/>
        <v>41017.697638888887</v>
      </c>
    </row>
    <row r="2295" spans="1:20" ht="56.25" x14ac:dyDescent="0.3">
      <c r="A2295" s="4">
        <v>2293</v>
      </c>
      <c r="B2295" s="5" t="s">
        <v>2293</v>
      </c>
      <c r="C2295" s="5" t="s">
        <v>6402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t="s">
        <v>8275</v>
      </c>
      <c r="O2295" t="s">
        <v>8329</v>
      </c>
      <c r="P2295" t="s">
        <v>8330</v>
      </c>
      <c r="Q2295" s="8">
        <f t="shared" si="140"/>
        <v>1.0823529411764705</v>
      </c>
      <c r="R2295" s="20">
        <f t="shared" si="141"/>
        <v>34.074074074074076</v>
      </c>
      <c r="S2295" s="15">
        <f t="shared" si="142"/>
        <v>41151.708321759259</v>
      </c>
      <c r="T2295" s="15">
        <f t="shared" si="143"/>
        <v>41177.165972222225</v>
      </c>
    </row>
    <row r="2296" spans="1:20" ht="93.75" x14ac:dyDescent="0.3">
      <c r="A2296" s="4">
        <v>2294</v>
      </c>
      <c r="B2296" s="5" t="s">
        <v>2294</v>
      </c>
      <c r="C2296" s="5" t="s">
        <v>6403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t="s">
        <v>8275</v>
      </c>
      <c r="O2296" t="s">
        <v>8329</v>
      </c>
      <c r="P2296" t="s">
        <v>8330</v>
      </c>
      <c r="Q2296" s="8">
        <f t="shared" si="140"/>
        <v>1.4608079999999999</v>
      </c>
      <c r="R2296" s="20">
        <f t="shared" si="141"/>
        <v>65.214642857142863</v>
      </c>
      <c r="S2296" s="15">
        <f t="shared" si="142"/>
        <v>41264.72314814815</v>
      </c>
      <c r="T2296" s="15">
        <f t="shared" si="143"/>
        <v>41294.72314814815</v>
      </c>
    </row>
    <row r="2297" spans="1:20" ht="93.75" x14ac:dyDescent="0.3">
      <c r="A2297" s="4">
        <v>2295</v>
      </c>
      <c r="B2297" s="5" t="s">
        <v>2295</v>
      </c>
      <c r="C2297" s="5" t="s">
        <v>6404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t="s">
        <v>8275</v>
      </c>
      <c r="O2297" t="s">
        <v>8329</v>
      </c>
      <c r="P2297" t="s">
        <v>8330</v>
      </c>
      <c r="Q2297" s="8">
        <f t="shared" si="140"/>
        <v>1.2524999999999999</v>
      </c>
      <c r="R2297" s="20">
        <f t="shared" si="141"/>
        <v>44.205882352941174</v>
      </c>
      <c r="S2297" s="15">
        <f t="shared" si="142"/>
        <v>41270.954351851848</v>
      </c>
      <c r="T2297" s="15">
        <f t="shared" si="143"/>
        <v>41300.954351851848</v>
      </c>
    </row>
    <row r="2298" spans="1:20" ht="75" x14ac:dyDescent="0.3">
      <c r="A2298" s="4">
        <v>2296</v>
      </c>
      <c r="B2298" s="5" t="s">
        <v>2296</v>
      </c>
      <c r="C2298" s="5" t="s">
        <v>6405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t="s">
        <v>8275</v>
      </c>
      <c r="O2298" t="s">
        <v>8329</v>
      </c>
      <c r="P2298" t="s">
        <v>8330</v>
      </c>
      <c r="Q2298" s="8">
        <f t="shared" si="140"/>
        <v>1.4907142857142857</v>
      </c>
      <c r="R2298" s="20">
        <f t="shared" si="141"/>
        <v>71.965517241379317</v>
      </c>
      <c r="S2298" s="15">
        <f t="shared" si="142"/>
        <v>40927.731782407405</v>
      </c>
      <c r="T2298" s="15">
        <f t="shared" si="143"/>
        <v>40962.731782407405</v>
      </c>
    </row>
    <row r="2299" spans="1:20" ht="56.25" x14ac:dyDescent="0.3">
      <c r="A2299" s="4">
        <v>2297</v>
      </c>
      <c r="B2299" s="5" t="s">
        <v>2297</v>
      </c>
      <c r="C2299" s="5" t="s">
        <v>6406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t="s">
        <v>8275</v>
      </c>
      <c r="O2299" t="s">
        <v>8329</v>
      </c>
      <c r="P2299" t="s">
        <v>8330</v>
      </c>
      <c r="Q2299" s="8">
        <f t="shared" si="140"/>
        <v>1.006</v>
      </c>
      <c r="R2299" s="20">
        <f t="shared" si="141"/>
        <v>52.94736842105263</v>
      </c>
      <c r="S2299" s="15">
        <f t="shared" si="142"/>
        <v>40948.042233796295</v>
      </c>
      <c r="T2299" s="15">
        <f t="shared" si="143"/>
        <v>40982.165972222225</v>
      </c>
    </row>
    <row r="2300" spans="1:20" ht="56.25" x14ac:dyDescent="0.3">
      <c r="A2300" s="4">
        <v>2298</v>
      </c>
      <c r="B2300" s="5" t="s">
        <v>2298</v>
      </c>
      <c r="C2300" s="5" t="s">
        <v>6407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t="s">
        <v>8275</v>
      </c>
      <c r="O2300" t="s">
        <v>8329</v>
      </c>
      <c r="P2300" t="s">
        <v>8330</v>
      </c>
      <c r="Q2300" s="8">
        <f t="shared" si="140"/>
        <v>1.0507333333333333</v>
      </c>
      <c r="R2300" s="20">
        <f t="shared" si="141"/>
        <v>109.45138888888889</v>
      </c>
      <c r="S2300" s="15">
        <f t="shared" si="142"/>
        <v>41694.84065972222</v>
      </c>
      <c r="T2300" s="15">
        <f t="shared" si="143"/>
        <v>41724.798993055556</v>
      </c>
    </row>
    <row r="2301" spans="1:20" ht="75" x14ac:dyDescent="0.3">
      <c r="A2301" s="4">
        <v>2299</v>
      </c>
      <c r="B2301" s="5" t="s">
        <v>2299</v>
      </c>
      <c r="C2301" s="5" t="s">
        <v>6408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t="s">
        <v>8275</v>
      </c>
      <c r="O2301" t="s">
        <v>8329</v>
      </c>
      <c r="P2301" t="s">
        <v>8330</v>
      </c>
      <c r="Q2301" s="8">
        <f t="shared" si="140"/>
        <v>3.5016666666666665</v>
      </c>
      <c r="R2301" s="20">
        <f t="shared" si="141"/>
        <v>75.035714285714292</v>
      </c>
      <c r="S2301" s="15">
        <f t="shared" si="142"/>
        <v>40565.032511574071</v>
      </c>
      <c r="T2301" s="15">
        <f t="shared" si="143"/>
        <v>40580.032511574071</v>
      </c>
    </row>
    <row r="2302" spans="1:20" ht="75" x14ac:dyDescent="0.3">
      <c r="A2302" s="4">
        <v>2300</v>
      </c>
      <c r="B2302" s="5" t="s">
        <v>2300</v>
      </c>
      <c r="C2302" s="5" t="s">
        <v>6409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t="s">
        <v>8275</v>
      </c>
      <c r="O2302" t="s">
        <v>8329</v>
      </c>
      <c r="P2302" t="s">
        <v>8330</v>
      </c>
      <c r="Q2302" s="8">
        <f t="shared" si="140"/>
        <v>1.0125</v>
      </c>
      <c r="R2302" s="20">
        <f t="shared" si="141"/>
        <v>115.71428571428571</v>
      </c>
      <c r="S2302" s="15">
        <f t="shared" si="142"/>
        <v>41074.727037037039</v>
      </c>
      <c r="T2302" s="15">
        <f t="shared" si="143"/>
        <v>41088.727037037039</v>
      </c>
    </row>
    <row r="2303" spans="1:20" ht="56.25" x14ac:dyDescent="0.3">
      <c r="A2303" s="4">
        <v>2301</v>
      </c>
      <c r="B2303" s="5" t="s">
        <v>2301</v>
      </c>
      <c r="C2303" s="5" t="s">
        <v>6410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t="s">
        <v>8278</v>
      </c>
      <c r="O2303" t="s">
        <v>8329</v>
      </c>
      <c r="P2303" t="s">
        <v>8333</v>
      </c>
      <c r="Q2303" s="8">
        <f t="shared" si="140"/>
        <v>1.336044</v>
      </c>
      <c r="R2303" s="20">
        <f t="shared" si="141"/>
        <v>31.659810426540286</v>
      </c>
      <c r="S2303" s="15">
        <f t="shared" si="142"/>
        <v>41416.146944444445</v>
      </c>
      <c r="T2303" s="15">
        <f t="shared" si="143"/>
        <v>41446.146944444445</v>
      </c>
    </row>
    <row r="2304" spans="1:20" ht="75" x14ac:dyDescent="0.3">
      <c r="A2304" s="4">
        <v>2302</v>
      </c>
      <c r="B2304" s="5" t="s">
        <v>2302</v>
      </c>
      <c r="C2304" s="5" t="s">
        <v>6411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t="s">
        <v>8278</v>
      </c>
      <c r="O2304" t="s">
        <v>8329</v>
      </c>
      <c r="P2304" t="s">
        <v>8333</v>
      </c>
      <c r="Q2304" s="8">
        <f t="shared" si="140"/>
        <v>1.7065217391304348</v>
      </c>
      <c r="R2304" s="20">
        <f t="shared" si="141"/>
        <v>46.176470588235297</v>
      </c>
      <c r="S2304" s="15">
        <f t="shared" si="142"/>
        <v>41605.868449074071</v>
      </c>
      <c r="T2304" s="15">
        <f t="shared" si="143"/>
        <v>41639.291666666664</v>
      </c>
    </row>
    <row r="2305" spans="1:20" ht="93.75" x14ac:dyDescent="0.3">
      <c r="A2305" s="4">
        <v>2303</v>
      </c>
      <c r="B2305" s="5" t="s">
        <v>2303</v>
      </c>
      <c r="C2305" s="5" t="s">
        <v>6412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t="s">
        <v>8278</v>
      </c>
      <c r="O2305" t="s">
        <v>8329</v>
      </c>
      <c r="P2305" t="s">
        <v>8333</v>
      </c>
      <c r="Q2305" s="8">
        <f t="shared" si="140"/>
        <v>1.0935829457364341</v>
      </c>
      <c r="R2305" s="20">
        <f t="shared" si="141"/>
        <v>68.481650485436887</v>
      </c>
      <c r="S2305" s="15">
        <f t="shared" si="142"/>
        <v>40850.111064814817</v>
      </c>
      <c r="T2305" s="15">
        <f t="shared" si="143"/>
        <v>40890.152731481481</v>
      </c>
    </row>
    <row r="2306" spans="1:20" ht="75" x14ac:dyDescent="0.3">
      <c r="A2306" s="4">
        <v>2304</v>
      </c>
      <c r="B2306" s="5" t="s">
        <v>2304</v>
      </c>
      <c r="C2306" s="5" t="s">
        <v>6413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t="s">
        <v>8278</v>
      </c>
      <c r="O2306" t="s">
        <v>8329</v>
      </c>
      <c r="P2306" t="s">
        <v>8333</v>
      </c>
      <c r="Q2306" s="8">
        <f t="shared" ref="Q2306:Q2369" si="144">E2306/D2306</f>
        <v>1.0070033333333335</v>
      </c>
      <c r="R2306" s="20">
        <f t="shared" ref="R2306:R2369" si="145">E2306/L2306</f>
        <v>53.469203539823013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75" x14ac:dyDescent="0.3">
      <c r="A2307" s="4">
        <v>2305</v>
      </c>
      <c r="B2307" s="5" t="s">
        <v>2305</v>
      </c>
      <c r="C2307" s="5" t="s">
        <v>6414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t="s">
        <v>8278</v>
      </c>
      <c r="O2307" t="s">
        <v>8329</v>
      </c>
      <c r="P2307" t="s">
        <v>8333</v>
      </c>
      <c r="Q2307" s="8">
        <f t="shared" si="144"/>
        <v>1.0122777777777778</v>
      </c>
      <c r="R2307" s="20">
        <f t="shared" si="145"/>
        <v>109.10778443113773</v>
      </c>
      <c r="S2307" s="15">
        <f t="shared" si="146"/>
        <v>41834.695277777777</v>
      </c>
      <c r="T2307" s="15">
        <f t="shared" si="147"/>
        <v>41859.75</v>
      </c>
    </row>
    <row r="2308" spans="1:20" ht="75" x14ac:dyDescent="0.3">
      <c r="A2308" s="4">
        <v>2306</v>
      </c>
      <c r="B2308" s="5" t="s">
        <v>2306</v>
      </c>
      <c r="C2308" s="5" t="s">
        <v>6415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t="s">
        <v>8278</v>
      </c>
      <c r="O2308" t="s">
        <v>8329</v>
      </c>
      <c r="P2308" t="s">
        <v>8333</v>
      </c>
      <c r="Q2308" s="8">
        <f t="shared" si="144"/>
        <v>1.0675857142857144</v>
      </c>
      <c r="R2308" s="20">
        <f t="shared" si="145"/>
        <v>51.185616438356163</v>
      </c>
      <c r="S2308" s="15">
        <f t="shared" si="146"/>
        <v>40948.16815972222</v>
      </c>
      <c r="T2308" s="15">
        <f t="shared" si="147"/>
        <v>40978.16815972222</v>
      </c>
    </row>
    <row r="2309" spans="1:20" ht="75" x14ac:dyDescent="0.3">
      <c r="A2309" s="4">
        <v>2307</v>
      </c>
      <c r="B2309" s="5" t="s">
        <v>2307</v>
      </c>
      <c r="C2309" s="5" t="s">
        <v>6416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t="s">
        <v>8278</v>
      </c>
      <c r="O2309" t="s">
        <v>8329</v>
      </c>
      <c r="P2309" t="s">
        <v>8333</v>
      </c>
      <c r="Q2309" s="8">
        <f t="shared" si="144"/>
        <v>1.0665777537961894</v>
      </c>
      <c r="R2309" s="20">
        <f t="shared" si="145"/>
        <v>27.936800000000002</v>
      </c>
      <c r="S2309" s="15">
        <f t="shared" si="146"/>
        <v>41004.802465277775</v>
      </c>
      <c r="T2309" s="15">
        <f t="shared" si="147"/>
        <v>41034.802407407406</v>
      </c>
    </row>
    <row r="2310" spans="1:20" ht="93.75" x14ac:dyDescent="0.3">
      <c r="A2310" s="4">
        <v>2308</v>
      </c>
      <c r="B2310" s="5" t="s">
        <v>2308</v>
      </c>
      <c r="C2310" s="5" t="s">
        <v>6417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t="s">
        <v>8278</v>
      </c>
      <c r="O2310" t="s">
        <v>8329</v>
      </c>
      <c r="P2310" t="s">
        <v>8333</v>
      </c>
      <c r="Q2310" s="8">
        <f t="shared" si="144"/>
        <v>1.0130622</v>
      </c>
      <c r="R2310" s="20">
        <f t="shared" si="145"/>
        <v>82.496921824104234</v>
      </c>
      <c r="S2310" s="15">
        <f t="shared" si="146"/>
        <v>41851.962916666671</v>
      </c>
      <c r="T2310" s="15">
        <f t="shared" si="147"/>
        <v>41880.041666666664</v>
      </c>
    </row>
    <row r="2311" spans="1:20" ht="75" x14ac:dyDescent="0.3">
      <c r="A2311" s="4">
        <v>2309</v>
      </c>
      <c r="B2311" s="5" t="s">
        <v>2309</v>
      </c>
      <c r="C2311" s="5" t="s">
        <v>6418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t="s">
        <v>8278</v>
      </c>
      <c r="O2311" t="s">
        <v>8329</v>
      </c>
      <c r="P2311" t="s">
        <v>8333</v>
      </c>
      <c r="Q2311" s="8">
        <f t="shared" si="144"/>
        <v>1.0667450000000001</v>
      </c>
      <c r="R2311" s="20">
        <f t="shared" si="145"/>
        <v>59.817476635514019</v>
      </c>
      <c r="S2311" s="15">
        <f t="shared" si="146"/>
        <v>41307.987696759257</v>
      </c>
      <c r="T2311" s="15">
        <f t="shared" si="147"/>
        <v>41342.987696759257</v>
      </c>
    </row>
    <row r="2312" spans="1:20" ht="93.75" x14ac:dyDescent="0.3">
      <c r="A2312" s="4">
        <v>2310</v>
      </c>
      <c r="B2312" s="5" t="s">
        <v>2310</v>
      </c>
      <c r="C2312" s="5" t="s">
        <v>6419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t="s">
        <v>8278</v>
      </c>
      <c r="O2312" t="s">
        <v>8329</v>
      </c>
      <c r="P2312" t="s">
        <v>8333</v>
      </c>
      <c r="Q2312" s="8">
        <f t="shared" si="144"/>
        <v>4.288397837837838</v>
      </c>
      <c r="R2312" s="20">
        <f t="shared" si="145"/>
        <v>64.816470588235291</v>
      </c>
      <c r="S2312" s="15">
        <f t="shared" si="146"/>
        <v>41324.79415509259</v>
      </c>
      <c r="T2312" s="15">
        <f t="shared" si="147"/>
        <v>41354.752488425926</v>
      </c>
    </row>
    <row r="2313" spans="1:20" ht="75" x14ac:dyDescent="0.3">
      <c r="A2313" s="4">
        <v>2311</v>
      </c>
      <c r="B2313" s="5" t="s">
        <v>2311</v>
      </c>
      <c r="C2313" s="5" t="s">
        <v>6420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t="s">
        <v>8278</v>
      </c>
      <c r="O2313" t="s">
        <v>8329</v>
      </c>
      <c r="P2313" t="s">
        <v>8333</v>
      </c>
      <c r="Q2313" s="8">
        <f t="shared" si="144"/>
        <v>1.0411111111111111</v>
      </c>
      <c r="R2313" s="20">
        <f t="shared" si="145"/>
        <v>90.09615384615384</v>
      </c>
      <c r="S2313" s="15">
        <f t="shared" si="146"/>
        <v>41736.004502314812</v>
      </c>
      <c r="T2313" s="15">
        <f t="shared" si="147"/>
        <v>41766.004502314812</v>
      </c>
    </row>
    <row r="2314" spans="1:20" ht="75" x14ac:dyDescent="0.3">
      <c r="A2314" s="4">
        <v>2312</v>
      </c>
      <c r="B2314" s="5" t="s">
        <v>2312</v>
      </c>
      <c r="C2314" s="5" t="s">
        <v>6421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t="s">
        <v>8278</v>
      </c>
      <c r="O2314" t="s">
        <v>8329</v>
      </c>
      <c r="P2314" t="s">
        <v>8333</v>
      </c>
      <c r="Q2314" s="8">
        <f t="shared" si="144"/>
        <v>1.0786666666666667</v>
      </c>
      <c r="R2314" s="20">
        <f t="shared" si="145"/>
        <v>40.962025316455694</v>
      </c>
      <c r="S2314" s="15">
        <f t="shared" si="146"/>
        <v>41716.632847222223</v>
      </c>
      <c r="T2314" s="15">
        <f t="shared" si="147"/>
        <v>41747.958333333336</v>
      </c>
    </row>
    <row r="2315" spans="1:20" ht="56.25" x14ac:dyDescent="0.3">
      <c r="A2315" s="4">
        <v>2313</v>
      </c>
      <c r="B2315" s="5" t="s">
        <v>2313</v>
      </c>
      <c r="C2315" s="5" t="s">
        <v>6422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t="s">
        <v>8278</v>
      </c>
      <c r="O2315" t="s">
        <v>8329</v>
      </c>
      <c r="P2315" t="s">
        <v>8333</v>
      </c>
      <c r="Q2315" s="8">
        <f t="shared" si="144"/>
        <v>1.7584040000000001</v>
      </c>
      <c r="R2315" s="20">
        <f t="shared" si="145"/>
        <v>56.000127388535034</v>
      </c>
      <c r="S2315" s="15">
        <f t="shared" si="146"/>
        <v>41002.958634259259</v>
      </c>
      <c r="T2315" s="15">
        <f t="shared" si="147"/>
        <v>41032.958634259259</v>
      </c>
    </row>
    <row r="2316" spans="1:20" ht="93.75" x14ac:dyDescent="0.3">
      <c r="A2316" s="4">
        <v>2314</v>
      </c>
      <c r="B2316" s="5" t="s">
        <v>2314</v>
      </c>
      <c r="C2316" s="5" t="s">
        <v>6423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t="s">
        <v>8278</v>
      </c>
      <c r="O2316" t="s">
        <v>8329</v>
      </c>
      <c r="P2316" t="s">
        <v>8333</v>
      </c>
      <c r="Q2316" s="8">
        <f t="shared" si="144"/>
        <v>1.5697000000000001</v>
      </c>
      <c r="R2316" s="20">
        <f t="shared" si="145"/>
        <v>37.672800000000002</v>
      </c>
      <c r="S2316" s="15">
        <f t="shared" si="146"/>
        <v>41037.551585648151</v>
      </c>
      <c r="T2316" s="15">
        <f t="shared" si="147"/>
        <v>41067.551585648151</v>
      </c>
    </row>
    <row r="2317" spans="1:20" ht="56.25" x14ac:dyDescent="0.3">
      <c r="A2317" s="4">
        <v>2315</v>
      </c>
      <c r="B2317" s="5" t="s">
        <v>2315</v>
      </c>
      <c r="C2317" s="5" t="s">
        <v>6424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t="s">
        <v>8278</v>
      </c>
      <c r="O2317" t="s">
        <v>8329</v>
      </c>
      <c r="P2317" t="s">
        <v>8333</v>
      </c>
      <c r="Q2317" s="8">
        <f t="shared" si="144"/>
        <v>1.026</v>
      </c>
      <c r="R2317" s="20">
        <f t="shared" si="145"/>
        <v>40.078125</v>
      </c>
      <c r="S2317" s="15">
        <f t="shared" si="146"/>
        <v>41004.72619212963</v>
      </c>
      <c r="T2317" s="15">
        <f t="shared" si="147"/>
        <v>41034.72619212963</v>
      </c>
    </row>
    <row r="2318" spans="1:20" ht="93.75" x14ac:dyDescent="0.3">
      <c r="A2318" s="4">
        <v>2316</v>
      </c>
      <c r="B2318" s="5" t="s">
        <v>2316</v>
      </c>
      <c r="C2318" s="5" t="s">
        <v>6425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t="s">
        <v>8278</v>
      </c>
      <c r="O2318" t="s">
        <v>8329</v>
      </c>
      <c r="P2318" t="s">
        <v>8333</v>
      </c>
      <c r="Q2318" s="8">
        <f t="shared" si="144"/>
        <v>1.0404266666666666</v>
      </c>
      <c r="R2318" s="20">
        <f t="shared" si="145"/>
        <v>78.031999999999996</v>
      </c>
      <c r="S2318" s="15">
        <f t="shared" si="146"/>
        <v>40079.725115740745</v>
      </c>
      <c r="T2318" s="15">
        <f t="shared" si="147"/>
        <v>40156.76666666667</v>
      </c>
    </row>
    <row r="2319" spans="1:20" ht="75" x14ac:dyDescent="0.3">
      <c r="A2319" s="4">
        <v>2317</v>
      </c>
      <c r="B2319" s="5" t="s">
        <v>2317</v>
      </c>
      <c r="C2319" s="5" t="s">
        <v>6426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t="s">
        <v>8278</v>
      </c>
      <c r="O2319" t="s">
        <v>8329</v>
      </c>
      <c r="P2319" t="s">
        <v>8333</v>
      </c>
      <c r="Q2319" s="8">
        <f t="shared" si="144"/>
        <v>1.04</v>
      </c>
      <c r="R2319" s="20">
        <f t="shared" si="145"/>
        <v>18.90909090909091</v>
      </c>
      <c r="S2319" s="15">
        <f t="shared" si="146"/>
        <v>40192.542233796295</v>
      </c>
      <c r="T2319" s="15">
        <f t="shared" si="147"/>
        <v>40224.208333333336</v>
      </c>
    </row>
    <row r="2320" spans="1:20" ht="93.75" x14ac:dyDescent="0.3">
      <c r="A2320" s="4">
        <v>2318</v>
      </c>
      <c r="B2320" s="5" t="s">
        <v>2318</v>
      </c>
      <c r="C2320" s="5" t="s">
        <v>6427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t="s">
        <v>8278</v>
      </c>
      <c r="O2320" t="s">
        <v>8329</v>
      </c>
      <c r="P2320" t="s">
        <v>8333</v>
      </c>
      <c r="Q2320" s="8">
        <f t="shared" si="144"/>
        <v>1.2105999999999999</v>
      </c>
      <c r="R2320" s="20">
        <f t="shared" si="145"/>
        <v>37.134969325153371</v>
      </c>
      <c r="S2320" s="15">
        <f t="shared" si="146"/>
        <v>40050.643680555557</v>
      </c>
      <c r="T2320" s="15">
        <f t="shared" si="147"/>
        <v>40082.165972222225</v>
      </c>
    </row>
    <row r="2321" spans="1:20" ht="75" x14ac:dyDescent="0.3">
      <c r="A2321" s="4">
        <v>2319</v>
      </c>
      <c r="B2321" s="5" t="s">
        <v>2319</v>
      </c>
      <c r="C2321" s="5" t="s">
        <v>6428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t="s">
        <v>8278</v>
      </c>
      <c r="O2321" t="s">
        <v>8329</v>
      </c>
      <c r="P2321" t="s">
        <v>8333</v>
      </c>
      <c r="Q2321" s="8">
        <f t="shared" si="144"/>
        <v>1.077</v>
      </c>
      <c r="R2321" s="20">
        <f t="shared" si="145"/>
        <v>41.961038961038959</v>
      </c>
      <c r="S2321" s="15">
        <f t="shared" si="146"/>
        <v>41593.082002314812</v>
      </c>
      <c r="T2321" s="15">
        <f t="shared" si="147"/>
        <v>41623.082002314812</v>
      </c>
    </row>
    <row r="2322" spans="1:20" ht="75" x14ac:dyDescent="0.3">
      <c r="A2322" s="4">
        <v>2320</v>
      </c>
      <c r="B2322" s="5" t="s">
        <v>2320</v>
      </c>
      <c r="C2322" s="5" t="s">
        <v>6429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t="s">
        <v>8278</v>
      </c>
      <c r="O2322" t="s">
        <v>8329</v>
      </c>
      <c r="P2322" t="s">
        <v>8333</v>
      </c>
      <c r="Q2322" s="8">
        <f t="shared" si="144"/>
        <v>1.0866</v>
      </c>
      <c r="R2322" s="20">
        <f t="shared" si="145"/>
        <v>61.044943820224717</v>
      </c>
      <c r="S2322" s="15">
        <f t="shared" si="146"/>
        <v>41696.817129629628</v>
      </c>
      <c r="T2322" s="15">
        <f t="shared" si="147"/>
        <v>41731.775462962964</v>
      </c>
    </row>
    <row r="2323" spans="1:20" ht="75" x14ac:dyDescent="0.3">
      <c r="A2323" s="4">
        <v>2321</v>
      </c>
      <c r="B2323" s="5" t="s">
        <v>2321</v>
      </c>
      <c r="C2323" s="5" t="s">
        <v>6430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t="s">
        <v>8297</v>
      </c>
      <c r="O2323" t="s">
        <v>8340</v>
      </c>
      <c r="P2323" t="s">
        <v>8356</v>
      </c>
      <c r="Q2323" s="8">
        <f t="shared" si="144"/>
        <v>0.39120962394619685</v>
      </c>
      <c r="R2323" s="20">
        <f t="shared" si="145"/>
        <v>64.53125</v>
      </c>
      <c r="S2323" s="15">
        <f t="shared" si="146"/>
        <v>42799.260428240741</v>
      </c>
      <c r="T2323" s="15">
        <f t="shared" si="147"/>
        <v>42829.21876157407</v>
      </c>
    </row>
    <row r="2324" spans="1:20" ht="75" x14ac:dyDescent="0.3">
      <c r="A2324" s="4">
        <v>2322</v>
      </c>
      <c r="B2324" s="5" t="s">
        <v>2322</v>
      </c>
      <c r="C2324" s="5" t="s">
        <v>6431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t="s">
        <v>8297</v>
      </c>
      <c r="O2324" t="s">
        <v>8340</v>
      </c>
      <c r="P2324" t="s">
        <v>8356</v>
      </c>
      <c r="Q2324" s="8">
        <f t="shared" si="144"/>
        <v>3.1481481481481478E-2</v>
      </c>
      <c r="R2324" s="20">
        <f t="shared" si="145"/>
        <v>21.25</v>
      </c>
      <c r="S2324" s="15">
        <f t="shared" si="146"/>
        <v>42804.895474537043</v>
      </c>
      <c r="T2324" s="15">
        <f t="shared" si="147"/>
        <v>42834.853807870371</v>
      </c>
    </row>
    <row r="2325" spans="1:20" ht="75" x14ac:dyDescent="0.3">
      <c r="A2325" s="4">
        <v>2323</v>
      </c>
      <c r="B2325" s="5" t="s">
        <v>2323</v>
      </c>
      <c r="C2325" s="5" t="s">
        <v>6432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t="s">
        <v>8297</v>
      </c>
      <c r="O2325" t="s">
        <v>8340</v>
      </c>
      <c r="P2325" t="s">
        <v>8356</v>
      </c>
      <c r="Q2325" s="8">
        <f t="shared" si="144"/>
        <v>0.48</v>
      </c>
      <c r="R2325" s="20">
        <f t="shared" si="145"/>
        <v>30</v>
      </c>
      <c r="S2325" s="15">
        <f t="shared" si="146"/>
        <v>42807.755173611105</v>
      </c>
      <c r="T2325" s="15">
        <f t="shared" si="147"/>
        <v>42814.755173611105</v>
      </c>
    </row>
    <row r="2326" spans="1:20" ht="56.25" x14ac:dyDescent="0.3">
      <c r="A2326" s="4">
        <v>2324</v>
      </c>
      <c r="B2326" s="5" t="s">
        <v>2324</v>
      </c>
      <c r="C2326" s="5" t="s">
        <v>6433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t="s">
        <v>8297</v>
      </c>
      <c r="O2326" t="s">
        <v>8340</v>
      </c>
      <c r="P2326" t="s">
        <v>8356</v>
      </c>
      <c r="Q2326" s="8">
        <f t="shared" si="144"/>
        <v>0.20733333333333334</v>
      </c>
      <c r="R2326" s="20">
        <f t="shared" si="145"/>
        <v>25.491803278688526</v>
      </c>
      <c r="S2326" s="15">
        <f t="shared" si="146"/>
        <v>42790.885243055556</v>
      </c>
      <c r="T2326" s="15">
        <f t="shared" si="147"/>
        <v>42820.843576388885</v>
      </c>
    </row>
    <row r="2327" spans="1:20" ht="93.75" x14ac:dyDescent="0.3">
      <c r="A2327" s="4">
        <v>2325</v>
      </c>
      <c r="B2327" s="5" t="s">
        <v>2325</v>
      </c>
      <c r="C2327" s="5" t="s">
        <v>6434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t="s">
        <v>8297</v>
      </c>
      <c r="O2327" t="s">
        <v>8340</v>
      </c>
      <c r="P2327" t="s">
        <v>8356</v>
      </c>
      <c r="Q2327" s="8">
        <f t="shared" si="144"/>
        <v>0.08</v>
      </c>
      <c r="R2327" s="20">
        <f t="shared" si="145"/>
        <v>11.428571428571429</v>
      </c>
      <c r="S2327" s="15">
        <f t="shared" si="146"/>
        <v>42794.022349537037</v>
      </c>
      <c r="T2327" s="15">
        <f t="shared" si="147"/>
        <v>42823.980682870373</v>
      </c>
    </row>
    <row r="2328" spans="1:20" ht="93.75" x14ac:dyDescent="0.3">
      <c r="A2328" s="4">
        <v>2326</v>
      </c>
      <c r="B2328" s="5" t="s">
        <v>2326</v>
      </c>
      <c r="C2328" s="5" t="s">
        <v>6435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t="s">
        <v>8297</v>
      </c>
      <c r="O2328" t="s">
        <v>8340</v>
      </c>
      <c r="P2328" t="s">
        <v>8356</v>
      </c>
      <c r="Q2328" s="8">
        <f t="shared" si="144"/>
        <v>7.1999999999999998E-3</v>
      </c>
      <c r="R2328" s="20">
        <f t="shared" si="145"/>
        <v>108</v>
      </c>
      <c r="S2328" s="15">
        <f t="shared" si="146"/>
        <v>42804.034120370372</v>
      </c>
      <c r="T2328" s="15">
        <f t="shared" si="147"/>
        <v>42855.708333333328</v>
      </c>
    </row>
    <row r="2329" spans="1:20" ht="56.25" x14ac:dyDescent="0.3">
      <c r="A2329" s="4">
        <v>2327</v>
      </c>
      <c r="B2329" s="5" t="s">
        <v>2327</v>
      </c>
      <c r="C2329" s="5" t="s">
        <v>6436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t="s">
        <v>8297</v>
      </c>
      <c r="O2329" t="s">
        <v>8340</v>
      </c>
      <c r="P2329" t="s">
        <v>8356</v>
      </c>
      <c r="Q2329" s="8">
        <f t="shared" si="144"/>
        <v>5.2609431428571432</v>
      </c>
      <c r="R2329" s="20">
        <f t="shared" si="145"/>
        <v>54.883162444113267</v>
      </c>
      <c r="S2329" s="15">
        <f t="shared" si="146"/>
        <v>41842.917129629634</v>
      </c>
      <c r="T2329" s="15">
        <f t="shared" si="147"/>
        <v>41877.917129629634</v>
      </c>
    </row>
    <row r="2330" spans="1:20" ht="93.75" x14ac:dyDescent="0.3">
      <c r="A2330" s="4">
        <v>2328</v>
      </c>
      <c r="B2330" s="5" t="s">
        <v>2328</v>
      </c>
      <c r="C2330" s="5" t="s">
        <v>6437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t="s">
        <v>8297</v>
      </c>
      <c r="O2330" t="s">
        <v>8340</v>
      </c>
      <c r="P2330" t="s">
        <v>8356</v>
      </c>
      <c r="Q2330" s="8">
        <f t="shared" si="144"/>
        <v>2.5445000000000002</v>
      </c>
      <c r="R2330" s="20">
        <f t="shared" si="145"/>
        <v>47.383612662942269</v>
      </c>
      <c r="S2330" s="15">
        <f t="shared" si="146"/>
        <v>42139.781678240746</v>
      </c>
      <c r="T2330" s="15">
        <f t="shared" si="147"/>
        <v>42169.781678240746</v>
      </c>
    </row>
    <row r="2331" spans="1:20" ht="75" x14ac:dyDescent="0.3">
      <c r="A2331" s="4">
        <v>2329</v>
      </c>
      <c r="B2331" s="5" t="s">
        <v>2329</v>
      </c>
      <c r="C2331" s="5" t="s">
        <v>6438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t="s">
        <v>8297</v>
      </c>
      <c r="O2331" t="s">
        <v>8340</v>
      </c>
      <c r="P2331" t="s">
        <v>8356</v>
      </c>
      <c r="Q2331" s="8">
        <f t="shared" si="144"/>
        <v>1.0591999999999999</v>
      </c>
      <c r="R2331" s="20">
        <f t="shared" si="145"/>
        <v>211.84</v>
      </c>
      <c r="S2331" s="15">
        <f t="shared" si="146"/>
        <v>41807.624374999999</v>
      </c>
      <c r="T2331" s="15">
        <f t="shared" si="147"/>
        <v>41837.624374999999</v>
      </c>
    </row>
    <row r="2332" spans="1:20" ht="93.75" x14ac:dyDescent="0.3">
      <c r="A2332" s="4">
        <v>2330</v>
      </c>
      <c r="B2332" s="5" t="s">
        <v>2330</v>
      </c>
      <c r="C2332" s="5" t="s">
        <v>6439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t="s">
        <v>8297</v>
      </c>
      <c r="O2332" t="s">
        <v>8340</v>
      </c>
      <c r="P2332" t="s">
        <v>8356</v>
      </c>
      <c r="Q2332" s="8">
        <f t="shared" si="144"/>
        <v>1.0242285714285715</v>
      </c>
      <c r="R2332" s="20">
        <f t="shared" si="145"/>
        <v>219.92638036809817</v>
      </c>
      <c r="S2332" s="15">
        <f t="shared" si="146"/>
        <v>42332.89980324074</v>
      </c>
      <c r="T2332" s="15">
        <f t="shared" si="147"/>
        <v>42363</v>
      </c>
    </row>
    <row r="2333" spans="1:20" ht="75" x14ac:dyDescent="0.3">
      <c r="A2333" s="4">
        <v>2331</v>
      </c>
      <c r="B2333" s="5" t="s">
        <v>2331</v>
      </c>
      <c r="C2333" s="5" t="s">
        <v>6440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t="s">
        <v>8297</v>
      </c>
      <c r="O2333" t="s">
        <v>8340</v>
      </c>
      <c r="P2333" t="s">
        <v>8356</v>
      </c>
      <c r="Q2333" s="8">
        <f t="shared" si="144"/>
        <v>1.4431375</v>
      </c>
      <c r="R2333" s="20">
        <f t="shared" si="145"/>
        <v>40.795406360424032</v>
      </c>
      <c r="S2333" s="15">
        <f t="shared" si="146"/>
        <v>41839.005671296298</v>
      </c>
      <c r="T2333" s="15">
        <f t="shared" si="147"/>
        <v>41869.005671296298</v>
      </c>
    </row>
    <row r="2334" spans="1:20" ht="93.75" x14ac:dyDescent="0.3">
      <c r="A2334" s="4">
        <v>2332</v>
      </c>
      <c r="B2334" s="5" t="s">
        <v>2332</v>
      </c>
      <c r="C2334" s="5" t="s">
        <v>6441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t="s">
        <v>8297</v>
      </c>
      <c r="O2334" t="s">
        <v>8340</v>
      </c>
      <c r="P2334" t="s">
        <v>8356</v>
      </c>
      <c r="Q2334" s="8">
        <f t="shared" si="144"/>
        <v>1.06308</v>
      </c>
      <c r="R2334" s="20">
        <f t="shared" si="145"/>
        <v>75.502840909090907</v>
      </c>
      <c r="S2334" s="15">
        <f t="shared" si="146"/>
        <v>42011.628136574072</v>
      </c>
      <c r="T2334" s="15">
        <f t="shared" si="147"/>
        <v>42041.628136574072</v>
      </c>
    </row>
    <row r="2335" spans="1:20" ht="75" x14ac:dyDescent="0.3">
      <c r="A2335" s="4">
        <v>2333</v>
      </c>
      <c r="B2335" s="5" t="s">
        <v>2333</v>
      </c>
      <c r="C2335" s="5" t="s">
        <v>6442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t="s">
        <v>8297</v>
      </c>
      <c r="O2335" t="s">
        <v>8340</v>
      </c>
      <c r="P2335" t="s">
        <v>8356</v>
      </c>
      <c r="Q2335" s="8">
        <f t="shared" si="144"/>
        <v>2.1216666666666666</v>
      </c>
      <c r="R2335" s="20">
        <f t="shared" si="145"/>
        <v>13.542553191489361</v>
      </c>
      <c r="S2335" s="15">
        <f t="shared" si="146"/>
        <v>41767.650347222225</v>
      </c>
      <c r="T2335" s="15">
        <f t="shared" si="147"/>
        <v>41788.743055555555</v>
      </c>
    </row>
    <row r="2336" spans="1:20" ht="75" x14ac:dyDescent="0.3">
      <c r="A2336" s="4">
        <v>2334</v>
      </c>
      <c r="B2336" s="5" t="s">
        <v>2334</v>
      </c>
      <c r="C2336" s="5" t="s">
        <v>6443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t="s">
        <v>8297</v>
      </c>
      <c r="O2336" t="s">
        <v>8340</v>
      </c>
      <c r="P2336" t="s">
        <v>8356</v>
      </c>
      <c r="Q2336" s="8">
        <f t="shared" si="144"/>
        <v>1.0195000000000001</v>
      </c>
      <c r="R2336" s="20">
        <f t="shared" si="145"/>
        <v>60.865671641791046</v>
      </c>
      <c r="S2336" s="15">
        <f t="shared" si="146"/>
        <v>41918.670115740737</v>
      </c>
      <c r="T2336" s="15">
        <f t="shared" si="147"/>
        <v>41948.731944444444</v>
      </c>
    </row>
    <row r="2337" spans="1:20" ht="93.75" x14ac:dyDescent="0.3">
      <c r="A2337" s="4">
        <v>2335</v>
      </c>
      <c r="B2337" s="5" t="s">
        <v>2335</v>
      </c>
      <c r="C2337" s="5" t="s">
        <v>6444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t="s">
        <v>8297</v>
      </c>
      <c r="O2337" t="s">
        <v>8340</v>
      </c>
      <c r="P2337" t="s">
        <v>8356</v>
      </c>
      <c r="Q2337" s="8">
        <f t="shared" si="144"/>
        <v>1.0227200000000001</v>
      </c>
      <c r="R2337" s="20">
        <f t="shared" si="145"/>
        <v>115.69230769230769</v>
      </c>
      <c r="S2337" s="15">
        <f t="shared" si="146"/>
        <v>41771.572256944448</v>
      </c>
      <c r="T2337" s="15">
        <f t="shared" si="147"/>
        <v>41801.572256944448</v>
      </c>
    </row>
    <row r="2338" spans="1:20" ht="75" x14ac:dyDescent="0.3">
      <c r="A2338" s="4">
        <v>2336</v>
      </c>
      <c r="B2338" s="5" t="s">
        <v>2336</v>
      </c>
      <c r="C2338" s="5" t="s">
        <v>6445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t="s">
        <v>8297</v>
      </c>
      <c r="O2338" t="s">
        <v>8340</v>
      </c>
      <c r="P2338" t="s">
        <v>8356</v>
      </c>
      <c r="Q2338" s="8">
        <f t="shared" si="144"/>
        <v>5.2073254999999996</v>
      </c>
      <c r="R2338" s="20">
        <f t="shared" si="145"/>
        <v>48.104623556581984</v>
      </c>
      <c r="S2338" s="15">
        <f t="shared" si="146"/>
        <v>41666.924710648149</v>
      </c>
      <c r="T2338" s="15">
        <f t="shared" si="147"/>
        <v>41706.924710648149</v>
      </c>
    </row>
    <row r="2339" spans="1:20" ht="56.25" x14ac:dyDescent="0.3">
      <c r="A2339" s="4">
        <v>2337</v>
      </c>
      <c r="B2339" s="5" t="s">
        <v>2337</v>
      </c>
      <c r="C2339" s="5" t="s">
        <v>6446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t="s">
        <v>8297</v>
      </c>
      <c r="O2339" t="s">
        <v>8340</v>
      </c>
      <c r="P2339" t="s">
        <v>8356</v>
      </c>
      <c r="Q2339" s="8">
        <f t="shared" si="144"/>
        <v>1.1065833333333333</v>
      </c>
      <c r="R2339" s="20">
        <f t="shared" si="145"/>
        <v>74.184357541899445</v>
      </c>
      <c r="S2339" s="15">
        <f t="shared" si="146"/>
        <v>41786.640543981484</v>
      </c>
      <c r="T2339" s="15">
        <f t="shared" si="147"/>
        <v>41816.640543981484</v>
      </c>
    </row>
    <row r="2340" spans="1:20" ht="75" x14ac:dyDescent="0.3">
      <c r="A2340" s="4">
        <v>2338</v>
      </c>
      <c r="B2340" s="5" t="s">
        <v>2338</v>
      </c>
      <c r="C2340" s="5" t="s">
        <v>6447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t="s">
        <v>8297</v>
      </c>
      <c r="O2340" t="s">
        <v>8340</v>
      </c>
      <c r="P2340" t="s">
        <v>8356</v>
      </c>
      <c r="Q2340" s="8">
        <f t="shared" si="144"/>
        <v>1.0114333333333334</v>
      </c>
      <c r="R2340" s="20">
        <f t="shared" si="145"/>
        <v>123.34552845528455</v>
      </c>
      <c r="S2340" s="15">
        <f t="shared" si="146"/>
        <v>41789.896805555552</v>
      </c>
      <c r="T2340" s="15">
        <f t="shared" si="147"/>
        <v>41819.896805555552</v>
      </c>
    </row>
    <row r="2341" spans="1:20" ht="75" x14ac:dyDescent="0.3">
      <c r="A2341" s="4">
        <v>2339</v>
      </c>
      <c r="B2341" s="5" t="s">
        <v>2339</v>
      </c>
      <c r="C2341" s="5" t="s">
        <v>6448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t="s">
        <v>8297</v>
      </c>
      <c r="O2341" t="s">
        <v>8340</v>
      </c>
      <c r="P2341" t="s">
        <v>8356</v>
      </c>
      <c r="Q2341" s="8">
        <f t="shared" si="144"/>
        <v>2.9420799999999998</v>
      </c>
      <c r="R2341" s="20">
        <f t="shared" si="145"/>
        <v>66.623188405797094</v>
      </c>
      <c r="S2341" s="15">
        <f t="shared" si="146"/>
        <v>42692.79987268518</v>
      </c>
      <c r="T2341" s="15">
        <f t="shared" si="147"/>
        <v>42723.332638888889</v>
      </c>
    </row>
    <row r="2342" spans="1:20" ht="75" x14ac:dyDescent="0.3">
      <c r="A2342" s="4">
        <v>2340</v>
      </c>
      <c r="B2342" s="5" t="s">
        <v>2340</v>
      </c>
      <c r="C2342" s="5" t="s">
        <v>6449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t="s">
        <v>8297</v>
      </c>
      <c r="O2342" t="s">
        <v>8340</v>
      </c>
      <c r="P2342" t="s">
        <v>8356</v>
      </c>
      <c r="Q2342" s="8">
        <f t="shared" si="144"/>
        <v>1.0577749999999999</v>
      </c>
      <c r="R2342" s="20">
        <f t="shared" si="145"/>
        <v>104.99007444168734</v>
      </c>
      <c r="S2342" s="15">
        <f t="shared" si="146"/>
        <v>42643.642800925925</v>
      </c>
      <c r="T2342" s="15">
        <f t="shared" si="147"/>
        <v>42673.642800925925</v>
      </c>
    </row>
    <row r="2343" spans="1:20" ht="75" x14ac:dyDescent="0.3">
      <c r="A2343" s="4">
        <v>2341</v>
      </c>
      <c r="B2343" s="5" t="s">
        <v>2341</v>
      </c>
      <c r="C2343" s="5" t="s">
        <v>6450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t="s">
        <v>8271</v>
      </c>
      <c r="O2343" t="s">
        <v>8323</v>
      </c>
      <c r="P2343" t="s">
        <v>8324</v>
      </c>
      <c r="Q2343" s="8">
        <f t="shared" si="144"/>
        <v>0</v>
      </c>
      <c r="R2343" s="20" t="e">
        <f t="shared" si="145"/>
        <v>#DIV/0!</v>
      </c>
      <c r="S2343" s="15">
        <f t="shared" si="146"/>
        <v>42167.813703703709</v>
      </c>
      <c r="T2343" s="15">
        <f t="shared" si="147"/>
        <v>42197.813703703709</v>
      </c>
    </row>
    <row r="2344" spans="1:20" ht="93.75" x14ac:dyDescent="0.3">
      <c r="A2344" s="4">
        <v>2342</v>
      </c>
      <c r="B2344" s="5" t="s">
        <v>2342</v>
      </c>
      <c r="C2344" s="5" t="s">
        <v>6451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t="s">
        <v>8271</v>
      </c>
      <c r="O2344" t="s">
        <v>8323</v>
      </c>
      <c r="P2344" t="s">
        <v>8324</v>
      </c>
      <c r="Q2344" s="8">
        <f t="shared" si="144"/>
        <v>0</v>
      </c>
      <c r="R2344" s="20" t="e">
        <f t="shared" si="145"/>
        <v>#DIV/0!</v>
      </c>
      <c r="S2344" s="15">
        <f t="shared" si="146"/>
        <v>41897.702199074076</v>
      </c>
      <c r="T2344" s="15">
        <f t="shared" si="147"/>
        <v>41918.208333333336</v>
      </c>
    </row>
    <row r="2345" spans="1:20" ht="93.75" x14ac:dyDescent="0.3">
      <c r="A2345" s="4">
        <v>2343</v>
      </c>
      <c r="B2345" s="5" t="s">
        <v>2343</v>
      </c>
      <c r="C2345" s="5" t="s">
        <v>6452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t="s">
        <v>8271</v>
      </c>
      <c r="O2345" t="s">
        <v>8323</v>
      </c>
      <c r="P2345" t="s">
        <v>8324</v>
      </c>
      <c r="Q2345" s="8">
        <f t="shared" si="144"/>
        <v>0.03</v>
      </c>
      <c r="R2345" s="20">
        <f t="shared" si="145"/>
        <v>300</v>
      </c>
      <c r="S2345" s="15">
        <f t="shared" si="146"/>
        <v>42327.825289351851</v>
      </c>
      <c r="T2345" s="15">
        <f t="shared" si="147"/>
        <v>42377.82430555555</v>
      </c>
    </row>
    <row r="2346" spans="1:20" ht="93.75" x14ac:dyDescent="0.3">
      <c r="A2346" s="4">
        <v>2344</v>
      </c>
      <c r="B2346" s="5" t="s">
        <v>2344</v>
      </c>
      <c r="C2346" s="5" t="s">
        <v>6453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t="s">
        <v>8271</v>
      </c>
      <c r="O2346" t="s">
        <v>8323</v>
      </c>
      <c r="P2346" t="s">
        <v>8324</v>
      </c>
      <c r="Q2346" s="8">
        <f t="shared" si="144"/>
        <v>1E-3</v>
      </c>
      <c r="R2346" s="20">
        <f t="shared" si="145"/>
        <v>1</v>
      </c>
      <c r="S2346" s="15">
        <f t="shared" si="146"/>
        <v>42515.727650462963</v>
      </c>
      <c r="T2346" s="15">
        <f t="shared" si="147"/>
        <v>42545.727650462963</v>
      </c>
    </row>
    <row r="2347" spans="1:20" ht="75" x14ac:dyDescent="0.3">
      <c r="A2347" s="4">
        <v>2345</v>
      </c>
      <c r="B2347" s="5" t="s">
        <v>2345</v>
      </c>
      <c r="C2347" s="5" t="s">
        <v>6454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t="s">
        <v>8271</v>
      </c>
      <c r="O2347" t="s">
        <v>8323</v>
      </c>
      <c r="P2347" t="s">
        <v>8324</v>
      </c>
      <c r="Q2347" s="8">
        <f t="shared" si="144"/>
        <v>0</v>
      </c>
      <c r="R2347" s="20" t="e">
        <f t="shared" si="145"/>
        <v>#DIV/0!</v>
      </c>
      <c r="S2347" s="15">
        <f t="shared" si="146"/>
        <v>42060.001805555556</v>
      </c>
      <c r="T2347" s="15">
        <f t="shared" si="147"/>
        <v>42094.985416666663</v>
      </c>
    </row>
    <row r="2348" spans="1:20" ht="75" x14ac:dyDescent="0.3">
      <c r="A2348" s="4">
        <v>2346</v>
      </c>
      <c r="B2348" s="5" t="s">
        <v>2346</v>
      </c>
      <c r="C2348" s="5" t="s">
        <v>6455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t="s">
        <v>8271</v>
      </c>
      <c r="O2348" t="s">
        <v>8323</v>
      </c>
      <c r="P2348" t="s">
        <v>8324</v>
      </c>
      <c r="Q2348" s="8">
        <f t="shared" si="144"/>
        <v>6.4999999999999997E-4</v>
      </c>
      <c r="R2348" s="20">
        <f t="shared" si="145"/>
        <v>13</v>
      </c>
      <c r="S2348" s="15">
        <f t="shared" si="146"/>
        <v>42615.79896990741</v>
      </c>
      <c r="T2348" s="15">
        <f t="shared" si="147"/>
        <v>42660.79896990741</v>
      </c>
    </row>
    <row r="2349" spans="1:20" ht="75" x14ac:dyDescent="0.3">
      <c r="A2349" s="4">
        <v>2347</v>
      </c>
      <c r="B2349" s="5" t="s">
        <v>2347</v>
      </c>
      <c r="C2349" s="5" t="s">
        <v>6456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t="s">
        <v>8271</v>
      </c>
      <c r="O2349" t="s">
        <v>8323</v>
      </c>
      <c r="P2349" t="s">
        <v>8324</v>
      </c>
      <c r="Q2349" s="8">
        <f t="shared" si="144"/>
        <v>1.4999999999999999E-2</v>
      </c>
      <c r="R2349" s="20">
        <f t="shared" si="145"/>
        <v>15</v>
      </c>
      <c r="S2349" s="15">
        <f t="shared" si="146"/>
        <v>42577.607361111113</v>
      </c>
      <c r="T2349" s="15">
        <f t="shared" si="147"/>
        <v>42607.607361111113</v>
      </c>
    </row>
    <row r="2350" spans="1:20" ht="75" x14ac:dyDescent="0.3">
      <c r="A2350" s="4">
        <v>2348</v>
      </c>
      <c r="B2350" s="5" t="s">
        <v>2348</v>
      </c>
      <c r="C2350" s="5" t="s">
        <v>6457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t="s">
        <v>8271</v>
      </c>
      <c r="O2350" t="s">
        <v>8323</v>
      </c>
      <c r="P2350" t="s">
        <v>8324</v>
      </c>
      <c r="Q2350" s="8">
        <f t="shared" si="144"/>
        <v>3.8571428571428572E-3</v>
      </c>
      <c r="R2350" s="20">
        <f t="shared" si="145"/>
        <v>54</v>
      </c>
      <c r="S2350" s="15">
        <f t="shared" si="146"/>
        <v>42360.932152777779</v>
      </c>
      <c r="T2350" s="15">
        <f t="shared" si="147"/>
        <v>42420.932152777779</v>
      </c>
    </row>
    <row r="2351" spans="1:20" ht="93.75" x14ac:dyDescent="0.3">
      <c r="A2351" s="4">
        <v>2349</v>
      </c>
      <c r="B2351" s="5" t="s">
        <v>2349</v>
      </c>
      <c r="C2351" s="5" t="s">
        <v>6458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t="s">
        <v>8271</v>
      </c>
      <c r="O2351" t="s">
        <v>8323</v>
      </c>
      <c r="P2351" t="s">
        <v>8324</v>
      </c>
      <c r="Q2351" s="8">
        <f t="shared" si="144"/>
        <v>0</v>
      </c>
      <c r="R2351" s="20" t="e">
        <f t="shared" si="145"/>
        <v>#DIV/0!</v>
      </c>
      <c r="S2351" s="15">
        <f t="shared" si="146"/>
        <v>42198.775787037041</v>
      </c>
      <c r="T2351" s="15">
        <f t="shared" si="147"/>
        <v>42227.775787037041</v>
      </c>
    </row>
    <row r="2352" spans="1:20" ht="56.25" x14ac:dyDescent="0.3">
      <c r="A2352" s="4">
        <v>2350</v>
      </c>
      <c r="B2352" s="5" t="s">
        <v>2350</v>
      </c>
      <c r="C2352" s="5" t="s">
        <v>6459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t="s">
        <v>8271</v>
      </c>
      <c r="O2352" t="s">
        <v>8323</v>
      </c>
      <c r="P2352" t="s">
        <v>8324</v>
      </c>
      <c r="Q2352" s="8">
        <f t="shared" si="144"/>
        <v>0</v>
      </c>
      <c r="R2352" s="20" t="e">
        <f t="shared" si="145"/>
        <v>#DIV/0!</v>
      </c>
      <c r="S2352" s="15">
        <f t="shared" si="146"/>
        <v>42708.842245370368</v>
      </c>
      <c r="T2352" s="15">
        <f t="shared" si="147"/>
        <v>42738.842245370368</v>
      </c>
    </row>
    <row r="2353" spans="1:20" ht="37.5" x14ac:dyDescent="0.3">
      <c r="A2353" s="4">
        <v>2351</v>
      </c>
      <c r="B2353" s="5" t="s">
        <v>2351</v>
      </c>
      <c r="C2353" s="5" t="s">
        <v>6460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t="s">
        <v>8271</v>
      </c>
      <c r="O2353" t="s">
        <v>8323</v>
      </c>
      <c r="P2353" t="s">
        <v>8324</v>
      </c>
      <c r="Q2353" s="8">
        <f t="shared" si="144"/>
        <v>5.7142857142857143E-3</v>
      </c>
      <c r="R2353" s="20">
        <f t="shared" si="145"/>
        <v>15.428571428571429</v>
      </c>
      <c r="S2353" s="15">
        <f t="shared" si="146"/>
        <v>42094.101145833338</v>
      </c>
      <c r="T2353" s="15">
        <f t="shared" si="147"/>
        <v>42124.101145833338</v>
      </c>
    </row>
    <row r="2354" spans="1:20" ht="75" x14ac:dyDescent="0.3">
      <c r="A2354" s="4">
        <v>2352</v>
      </c>
      <c r="B2354" s="5" t="s">
        <v>2352</v>
      </c>
      <c r="C2354" s="5" t="s">
        <v>6461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t="s">
        <v>8271</v>
      </c>
      <c r="O2354" t="s">
        <v>8323</v>
      </c>
      <c r="P2354" t="s">
        <v>8324</v>
      </c>
      <c r="Q2354" s="8">
        <f t="shared" si="144"/>
        <v>0</v>
      </c>
      <c r="R2354" s="20" t="e">
        <f t="shared" si="145"/>
        <v>#DIV/0!</v>
      </c>
      <c r="S2354" s="15">
        <f t="shared" si="146"/>
        <v>42101.633703703701</v>
      </c>
      <c r="T2354" s="15">
        <f t="shared" si="147"/>
        <v>42161.633703703701</v>
      </c>
    </row>
    <row r="2355" spans="1:20" ht="75" x14ac:dyDescent="0.3">
      <c r="A2355" s="4">
        <v>2353</v>
      </c>
      <c r="B2355" s="5" t="s">
        <v>2353</v>
      </c>
      <c r="C2355" s="5" t="s">
        <v>6462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t="s">
        <v>8271</v>
      </c>
      <c r="O2355" t="s">
        <v>8323</v>
      </c>
      <c r="P2355" t="s">
        <v>8324</v>
      </c>
      <c r="Q2355" s="8">
        <f t="shared" si="144"/>
        <v>0</v>
      </c>
      <c r="R2355" s="20" t="e">
        <f t="shared" si="145"/>
        <v>#DIV/0!</v>
      </c>
      <c r="S2355" s="15">
        <f t="shared" si="146"/>
        <v>42103.676180555558</v>
      </c>
      <c r="T2355" s="15">
        <f t="shared" si="147"/>
        <v>42115.676180555558</v>
      </c>
    </row>
    <row r="2356" spans="1:20" ht="75" x14ac:dyDescent="0.3">
      <c r="A2356" s="4">
        <v>2354</v>
      </c>
      <c r="B2356" s="5" t="s">
        <v>2354</v>
      </c>
      <c r="C2356" s="5" t="s">
        <v>6463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t="s">
        <v>8271</v>
      </c>
      <c r="O2356" t="s">
        <v>8323</v>
      </c>
      <c r="P2356" t="s">
        <v>8324</v>
      </c>
      <c r="Q2356" s="8">
        <f t="shared" si="144"/>
        <v>7.1428571428571429E-4</v>
      </c>
      <c r="R2356" s="20">
        <f t="shared" si="145"/>
        <v>25</v>
      </c>
      <c r="S2356" s="15">
        <f t="shared" si="146"/>
        <v>41954.722916666666</v>
      </c>
      <c r="T2356" s="15">
        <f t="shared" si="147"/>
        <v>42014.722916666666</v>
      </c>
    </row>
    <row r="2357" spans="1:20" ht="75" x14ac:dyDescent="0.3">
      <c r="A2357" s="4">
        <v>2355</v>
      </c>
      <c r="B2357" s="5" t="s">
        <v>2355</v>
      </c>
      <c r="C2357" s="5" t="s">
        <v>6464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t="s">
        <v>8271</v>
      </c>
      <c r="O2357" t="s">
        <v>8323</v>
      </c>
      <c r="P2357" t="s">
        <v>8324</v>
      </c>
      <c r="Q2357" s="8">
        <f t="shared" si="144"/>
        <v>6.875E-3</v>
      </c>
      <c r="R2357" s="20">
        <f t="shared" si="145"/>
        <v>27.5</v>
      </c>
      <c r="S2357" s="15">
        <f t="shared" si="146"/>
        <v>42096.918240740735</v>
      </c>
      <c r="T2357" s="15">
        <f t="shared" si="147"/>
        <v>42126.918240740735</v>
      </c>
    </row>
    <row r="2358" spans="1:20" ht="56.25" x14ac:dyDescent="0.3">
      <c r="A2358" s="4">
        <v>2356</v>
      </c>
      <c r="B2358" s="5" t="s">
        <v>2356</v>
      </c>
      <c r="C2358" s="5" t="s">
        <v>6465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t="s">
        <v>8271</v>
      </c>
      <c r="O2358" t="s">
        <v>8323</v>
      </c>
      <c r="P2358" t="s">
        <v>8324</v>
      </c>
      <c r="Q2358" s="8">
        <f t="shared" si="144"/>
        <v>0</v>
      </c>
      <c r="R2358" s="20" t="e">
        <f t="shared" si="145"/>
        <v>#DIV/0!</v>
      </c>
      <c r="S2358" s="15">
        <f t="shared" si="146"/>
        <v>42130.78361111111</v>
      </c>
      <c r="T2358" s="15">
        <f t="shared" si="147"/>
        <v>42160.78361111111</v>
      </c>
    </row>
    <row r="2359" spans="1:20" ht="75" x14ac:dyDescent="0.3">
      <c r="A2359" s="4">
        <v>2357</v>
      </c>
      <c r="B2359" s="5" t="s">
        <v>2357</v>
      </c>
      <c r="C2359" s="5" t="s">
        <v>6466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t="s">
        <v>8271</v>
      </c>
      <c r="O2359" t="s">
        <v>8323</v>
      </c>
      <c r="P2359" t="s">
        <v>8324</v>
      </c>
      <c r="Q2359" s="8">
        <f t="shared" si="144"/>
        <v>0</v>
      </c>
      <c r="R2359" s="20" t="e">
        <f t="shared" si="145"/>
        <v>#DIV/0!</v>
      </c>
      <c r="S2359" s="15">
        <f t="shared" si="146"/>
        <v>42264.620115740734</v>
      </c>
      <c r="T2359" s="15">
        <f t="shared" si="147"/>
        <v>42294.620115740734</v>
      </c>
    </row>
    <row r="2360" spans="1:20" ht="75" x14ac:dyDescent="0.3">
      <c r="A2360" s="4">
        <v>2358</v>
      </c>
      <c r="B2360" s="5" t="s">
        <v>2358</v>
      </c>
      <c r="C2360" s="5" t="s">
        <v>6467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t="s">
        <v>8271</v>
      </c>
      <c r="O2360" t="s">
        <v>8323</v>
      </c>
      <c r="P2360" t="s">
        <v>8324</v>
      </c>
      <c r="Q2360" s="8">
        <f t="shared" si="144"/>
        <v>0</v>
      </c>
      <c r="R2360" s="20" t="e">
        <f t="shared" si="145"/>
        <v>#DIV/0!</v>
      </c>
      <c r="S2360" s="15">
        <f t="shared" si="146"/>
        <v>41978.930972222224</v>
      </c>
      <c r="T2360" s="15">
        <f t="shared" si="147"/>
        <v>42035.027083333334</v>
      </c>
    </row>
    <row r="2361" spans="1:20" ht="75" x14ac:dyDescent="0.3">
      <c r="A2361" s="4">
        <v>2359</v>
      </c>
      <c r="B2361" s="5" t="s">
        <v>2359</v>
      </c>
      <c r="C2361" s="5" t="s">
        <v>6468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t="s">
        <v>8271</v>
      </c>
      <c r="O2361" t="s">
        <v>8323</v>
      </c>
      <c r="P2361" t="s">
        <v>8324</v>
      </c>
      <c r="Q2361" s="8">
        <f t="shared" si="144"/>
        <v>0.14680000000000001</v>
      </c>
      <c r="R2361" s="20">
        <f t="shared" si="145"/>
        <v>367</v>
      </c>
      <c r="S2361" s="15">
        <f t="shared" si="146"/>
        <v>42159.649583333332</v>
      </c>
      <c r="T2361" s="15">
        <f t="shared" si="147"/>
        <v>42219.649583333332</v>
      </c>
    </row>
    <row r="2362" spans="1:20" ht="75" x14ac:dyDescent="0.3">
      <c r="A2362" s="4">
        <v>2360</v>
      </c>
      <c r="B2362" s="5" t="s">
        <v>2360</v>
      </c>
      <c r="C2362" s="5" t="s">
        <v>6469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t="s">
        <v>8271</v>
      </c>
      <c r="O2362" t="s">
        <v>8323</v>
      </c>
      <c r="P2362" t="s">
        <v>8324</v>
      </c>
      <c r="Q2362" s="8">
        <f t="shared" si="144"/>
        <v>4.0000000000000002E-4</v>
      </c>
      <c r="R2362" s="20">
        <f t="shared" si="145"/>
        <v>2</v>
      </c>
      <c r="S2362" s="15">
        <f t="shared" si="146"/>
        <v>42377.70694444445</v>
      </c>
      <c r="T2362" s="15">
        <f t="shared" si="147"/>
        <v>42407.70694444445</v>
      </c>
    </row>
    <row r="2363" spans="1:20" ht="93.75" x14ac:dyDescent="0.3">
      <c r="A2363" s="4">
        <v>2361</v>
      </c>
      <c r="B2363" s="5" t="s">
        <v>2361</v>
      </c>
      <c r="C2363" s="5" t="s">
        <v>6470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t="s">
        <v>8271</v>
      </c>
      <c r="O2363" t="s">
        <v>8323</v>
      </c>
      <c r="P2363" t="s">
        <v>8324</v>
      </c>
      <c r="Q2363" s="8">
        <f t="shared" si="144"/>
        <v>0</v>
      </c>
      <c r="R2363" s="20" t="e">
        <f t="shared" si="145"/>
        <v>#DIV/0!</v>
      </c>
      <c r="S2363" s="15">
        <f t="shared" si="146"/>
        <v>42466.858888888892</v>
      </c>
      <c r="T2363" s="15">
        <f t="shared" si="147"/>
        <v>42490.916666666672</v>
      </c>
    </row>
    <row r="2364" spans="1:20" ht="75" x14ac:dyDescent="0.3">
      <c r="A2364" s="4">
        <v>2362</v>
      </c>
      <c r="B2364" s="5" t="s">
        <v>2362</v>
      </c>
      <c r="C2364" s="5" t="s">
        <v>6471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t="s">
        <v>8271</v>
      </c>
      <c r="O2364" t="s">
        <v>8323</v>
      </c>
      <c r="P2364" t="s">
        <v>8324</v>
      </c>
      <c r="Q2364" s="8">
        <f t="shared" si="144"/>
        <v>0.2857142857142857</v>
      </c>
      <c r="R2364" s="20">
        <f t="shared" si="145"/>
        <v>60</v>
      </c>
      <c r="S2364" s="15">
        <f t="shared" si="146"/>
        <v>41954.688310185185</v>
      </c>
      <c r="T2364" s="15">
        <f t="shared" si="147"/>
        <v>41984.688310185185</v>
      </c>
    </row>
    <row r="2365" spans="1:20" ht="93.75" x14ac:dyDescent="0.3">
      <c r="A2365" s="4">
        <v>2363</v>
      </c>
      <c r="B2365" s="5" t="s">
        <v>2363</v>
      </c>
      <c r="C2365" s="5" t="s">
        <v>6472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t="s">
        <v>8271</v>
      </c>
      <c r="O2365" t="s">
        <v>8323</v>
      </c>
      <c r="P2365" t="s">
        <v>8324</v>
      </c>
      <c r="Q2365" s="8">
        <f t="shared" si="144"/>
        <v>0</v>
      </c>
      <c r="R2365" s="20" t="e">
        <f t="shared" si="145"/>
        <v>#DIV/0!</v>
      </c>
      <c r="S2365" s="15">
        <f t="shared" si="146"/>
        <v>42322.011574074073</v>
      </c>
      <c r="T2365" s="15">
        <f t="shared" si="147"/>
        <v>42367.011574074073</v>
      </c>
    </row>
    <row r="2366" spans="1:20" ht="56.25" x14ac:dyDescent="0.3">
      <c r="A2366" s="4">
        <v>2364</v>
      </c>
      <c r="B2366" s="5" t="s">
        <v>2364</v>
      </c>
      <c r="C2366" s="5" t="s">
        <v>6473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t="s">
        <v>8271</v>
      </c>
      <c r="O2366" t="s">
        <v>8323</v>
      </c>
      <c r="P2366" t="s">
        <v>8324</v>
      </c>
      <c r="Q2366" s="8">
        <f t="shared" si="144"/>
        <v>0</v>
      </c>
      <c r="R2366" s="20" t="e">
        <f t="shared" si="145"/>
        <v>#DIV/0!</v>
      </c>
      <c r="S2366" s="15">
        <f t="shared" si="146"/>
        <v>42248.934675925921</v>
      </c>
      <c r="T2366" s="15">
        <f t="shared" si="147"/>
        <v>42303.934675925921</v>
      </c>
    </row>
    <row r="2367" spans="1:20" ht="75" x14ac:dyDescent="0.3">
      <c r="A2367" s="4">
        <v>2365</v>
      </c>
      <c r="B2367" s="5" t="s">
        <v>2365</v>
      </c>
      <c r="C2367" s="5" t="s">
        <v>6474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t="s">
        <v>8271</v>
      </c>
      <c r="O2367" t="s">
        <v>8323</v>
      </c>
      <c r="P2367" t="s">
        <v>8324</v>
      </c>
      <c r="Q2367" s="8">
        <f t="shared" si="144"/>
        <v>0</v>
      </c>
      <c r="R2367" s="20" t="e">
        <f t="shared" si="145"/>
        <v>#DIV/0!</v>
      </c>
      <c r="S2367" s="15">
        <f t="shared" si="146"/>
        <v>42346.736400462964</v>
      </c>
      <c r="T2367" s="15">
        <f t="shared" si="147"/>
        <v>42386.958333333328</v>
      </c>
    </row>
    <row r="2368" spans="1:20" ht="75" x14ac:dyDescent="0.3">
      <c r="A2368" s="4">
        <v>2366</v>
      </c>
      <c r="B2368" s="5" t="s">
        <v>2366</v>
      </c>
      <c r="C2368" s="5" t="s">
        <v>6475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t="s">
        <v>8271</v>
      </c>
      <c r="O2368" t="s">
        <v>8323</v>
      </c>
      <c r="P2368" t="s">
        <v>8324</v>
      </c>
      <c r="Q2368" s="8">
        <f t="shared" si="144"/>
        <v>0.1052</v>
      </c>
      <c r="R2368" s="20">
        <f t="shared" si="145"/>
        <v>97.407407407407405</v>
      </c>
      <c r="S2368" s="15">
        <f t="shared" si="146"/>
        <v>42268.531631944439</v>
      </c>
      <c r="T2368" s="15">
        <f t="shared" si="147"/>
        <v>42298.531631944439</v>
      </c>
    </row>
    <row r="2369" spans="1:20" ht="75" x14ac:dyDescent="0.3">
      <c r="A2369" s="4">
        <v>2367</v>
      </c>
      <c r="B2369" s="5" t="s">
        <v>2367</v>
      </c>
      <c r="C2369" s="5" t="s">
        <v>6476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t="s">
        <v>8271</v>
      </c>
      <c r="O2369" t="s">
        <v>8323</v>
      </c>
      <c r="P2369" t="s">
        <v>8324</v>
      </c>
      <c r="Q2369" s="8">
        <f t="shared" si="144"/>
        <v>1.34E-2</v>
      </c>
      <c r="R2369" s="20">
        <f t="shared" si="145"/>
        <v>47.857142857142854</v>
      </c>
      <c r="S2369" s="15">
        <f t="shared" si="146"/>
        <v>42425.970092592594</v>
      </c>
      <c r="T2369" s="15">
        <f t="shared" si="147"/>
        <v>42485.928425925929</v>
      </c>
    </row>
    <row r="2370" spans="1:20" ht="75" x14ac:dyDescent="0.3">
      <c r="A2370" s="4">
        <v>2368</v>
      </c>
      <c r="B2370" s="5" t="s">
        <v>2368</v>
      </c>
      <c r="C2370" s="5" t="s">
        <v>6477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t="s">
        <v>8271</v>
      </c>
      <c r="O2370" t="s">
        <v>8323</v>
      </c>
      <c r="P2370" t="s">
        <v>8324</v>
      </c>
      <c r="Q2370" s="8">
        <f t="shared" ref="Q2370:Q2433" si="148">E2370/D2370</f>
        <v>2.5000000000000001E-3</v>
      </c>
      <c r="R2370" s="20">
        <f t="shared" ref="R2370:R2433" si="149">E2370/L2370</f>
        <v>50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93.75" x14ac:dyDescent="0.3">
      <c r="A2371" s="4">
        <v>2369</v>
      </c>
      <c r="B2371" s="5" t="s">
        <v>2369</v>
      </c>
      <c r="C2371" s="5" t="s">
        <v>6478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t="s">
        <v>8271</v>
      </c>
      <c r="O2371" t="s">
        <v>8323</v>
      </c>
      <c r="P2371" t="s">
        <v>8324</v>
      </c>
      <c r="Q2371" s="8">
        <f t="shared" si="148"/>
        <v>0</v>
      </c>
      <c r="R2371" s="20" t="e">
        <f t="shared" si="149"/>
        <v>#DIV/0!</v>
      </c>
      <c r="S2371" s="15">
        <f t="shared" si="150"/>
        <v>42380.812627314815</v>
      </c>
      <c r="T2371" s="15">
        <f t="shared" si="151"/>
        <v>42410.812627314815</v>
      </c>
    </row>
    <row r="2372" spans="1:20" ht="75" x14ac:dyDescent="0.3">
      <c r="A2372" s="4">
        <v>2370</v>
      </c>
      <c r="B2372" s="5" t="s">
        <v>2370</v>
      </c>
      <c r="C2372" s="5" t="s">
        <v>6479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t="s">
        <v>8271</v>
      </c>
      <c r="O2372" t="s">
        <v>8323</v>
      </c>
      <c r="P2372" t="s">
        <v>8324</v>
      </c>
      <c r="Q2372" s="8">
        <f t="shared" si="148"/>
        <v>3.2799999999999999E-3</v>
      </c>
      <c r="R2372" s="20">
        <f t="shared" si="149"/>
        <v>20.5</v>
      </c>
      <c r="S2372" s="15">
        <f t="shared" si="150"/>
        <v>41961.18913194444</v>
      </c>
      <c r="T2372" s="15">
        <f t="shared" si="151"/>
        <v>41991.18913194444</v>
      </c>
    </row>
    <row r="2373" spans="1:20" ht="75" x14ac:dyDescent="0.3">
      <c r="A2373" s="4">
        <v>2371</v>
      </c>
      <c r="B2373" s="5" t="s">
        <v>2371</v>
      </c>
      <c r="C2373" s="5" t="s">
        <v>6480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t="s">
        <v>8271</v>
      </c>
      <c r="O2373" t="s">
        <v>8323</v>
      </c>
      <c r="P2373" t="s">
        <v>8324</v>
      </c>
      <c r="Q2373" s="8">
        <f t="shared" si="148"/>
        <v>0</v>
      </c>
      <c r="R2373" s="20" t="e">
        <f t="shared" si="149"/>
        <v>#DIV/0!</v>
      </c>
      <c r="S2373" s="15">
        <f t="shared" si="150"/>
        <v>42150.777731481481</v>
      </c>
      <c r="T2373" s="15">
        <f t="shared" si="151"/>
        <v>42180.777731481481</v>
      </c>
    </row>
    <row r="2374" spans="1:20" ht="93.75" x14ac:dyDescent="0.3">
      <c r="A2374" s="4">
        <v>2372</v>
      </c>
      <c r="B2374" s="5" t="s">
        <v>2372</v>
      </c>
      <c r="C2374" s="5" t="s">
        <v>6481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t="s">
        <v>8271</v>
      </c>
      <c r="O2374" t="s">
        <v>8323</v>
      </c>
      <c r="P2374" t="s">
        <v>8324</v>
      </c>
      <c r="Q2374" s="8">
        <f t="shared" si="148"/>
        <v>3.272727272727273E-2</v>
      </c>
      <c r="R2374" s="20">
        <f t="shared" si="149"/>
        <v>30</v>
      </c>
      <c r="S2374" s="15">
        <f t="shared" si="150"/>
        <v>42088.069108796291</v>
      </c>
      <c r="T2374" s="15">
        <f t="shared" si="151"/>
        <v>42118.069108796291</v>
      </c>
    </row>
    <row r="2375" spans="1:20" ht="56.25" x14ac:dyDescent="0.3">
      <c r="A2375" s="4">
        <v>2373</v>
      </c>
      <c r="B2375" s="5" t="s">
        <v>2373</v>
      </c>
      <c r="C2375" s="5" t="s">
        <v>6482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t="s">
        <v>8271</v>
      </c>
      <c r="O2375" t="s">
        <v>8323</v>
      </c>
      <c r="P2375" t="s">
        <v>8324</v>
      </c>
      <c r="Q2375" s="8">
        <f t="shared" si="148"/>
        <v>5.8823529411764708E-5</v>
      </c>
      <c r="R2375" s="20">
        <f t="shared" si="149"/>
        <v>50</v>
      </c>
      <c r="S2375" s="15">
        <f t="shared" si="150"/>
        <v>42215.662314814821</v>
      </c>
      <c r="T2375" s="15">
        <f t="shared" si="151"/>
        <v>42245.662314814821</v>
      </c>
    </row>
    <row r="2376" spans="1:20" ht="93.75" x14ac:dyDescent="0.3">
      <c r="A2376" s="4">
        <v>2374</v>
      </c>
      <c r="B2376" s="5" t="s">
        <v>2374</v>
      </c>
      <c r="C2376" s="5" t="s">
        <v>6483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t="s">
        <v>8271</v>
      </c>
      <c r="O2376" t="s">
        <v>8323</v>
      </c>
      <c r="P2376" t="s">
        <v>8324</v>
      </c>
      <c r="Q2376" s="8">
        <f t="shared" si="148"/>
        <v>4.5454545454545455E-4</v>
      </c>
      <c r="R2376" s="20">
        <f t="shared" si="149"/>
        <v>10</v>
      </c>
      <c r="S2376" s="15">
        <f t="shared" si="150"/>
        <v>42017.843287037031</v>
      </c>
      <c r="T2376" s="15">
        <f t="shared" si="151"/>
        <v>42047.843287037031</v>
      </c>
    </row>
    <row r="2377" spans="1:20" ht="93.75" x14ac:dyDescent="0.3">
      <c r="A2377" s="4">
        <v>2375</v>
      </c>
      <c r="B2377" s="5" t="s">
        <v>2375</v>
      </c>
      <c r="C2377" s="5" t="s">
        <v>6484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t="s">
        <v>8271</v>
      </c>
      <c r="O2377" t="s">
        <v>8323</v>
      </c>
      <c r="P2377" t="s">
        <v>8324</v>
      </c>
      <c r="Q2377" s="8">
        <f t="shared" si="148"/>
        <v>0</v>
      </c>
      <c r="R2377" s="20" t="e">
        <f t="shared" si="149"/>
        <v>#DIV/0!</v>
      </c>
      <c r="S2377" s="15">
        <f t="shared" si="150"/>
        <v>42592.836076388892</v>
      </c>
      <c r="T2377" s="15">
        <f t="shared" si="151"/>
        <v>42622.836076388892</v>
      </c>
    </row>
    <row r="2378" spans="1:20" ht="75" x14ac:dyDescent="0.3">
      <c r="A2378" s="4">
        <v>2376</v>
      </c>
      <c r="B2378" s="5" t="s">
        <v>2376</v>
      </c>
      <c r="C2378" s="5" t="s">
        <v>6485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t="s">
        <v>8271</v>
      </c>
      <c r="O2378" t="s">
        <v>8323</v>
      </c>
      <c r="P2378" t="s">
        <v>8324</v>
      </c>
      <c r="Q2378" s="8">
        <f t="shared" si="148"/>
        <v>0.10877666666666666</v>
      </c>
      <c r="R2378" s="20">
        <f t="shared" si="149"/>
        <v>81.582499999999996</v>
      </c>
      <c r="S2378" s="15">
        <f t="shared" si="150"/>
        <v>42318.925532407404</v>
      </c>
      <c r="T2378" s="15">
        <f t="shared" si="151"/>
        <v>42348.925532407404</v>
      </c>
    </row>
    <row r="2379" spans="1:20" ht="75" x14ac:dyDescent="0.3">
      <c r="A2379" s="4">
        <v>2377</v>
      </c>
      <c r="B2379" s="5" t="s">
        <v>2377</v>
      </c>
      <c r="C2379" s="5" t="s">
        <v>6486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t="s">
        <v>8271</v>
      </c>
      <c r="O2379" t="s">
        <v>8323</v>
      </c>
      <c r="P2379" t="s">
        <v>8324</v>
      </c>
      <c r="Q2379" s="8">
        <f t="shared" si="148"/>
        <v>0</v>
      </c>
      <c r="R2379" s="20" t="e">
        <f t="shared" si="149"/>
        <v>#DIV/0!</v>
      </c>
      <c r="S2379" s="15">
        <f t="shared" si="150"/>
        <v>42669.870173611111</v>
      </c>
      <c r="T2379" s="15">
        <f t="shared" si="151"/>
        <v>42699.911840277782</v>
      </c>
    </row>
    <row r="2380" spans="1:20" ht="56.25" x14ac:dyDescent="0.3">
      <c r="A2380" s="4">
        <v>2378</v>
      </c>
      <c r="B2380" s="5" t="s">
        <v>2378</v>
      </c>
      <c r="C2380" s="5" t="s">
        <v>6487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t="s">
        <v>8271</v>
      </c>
      <c r="O2380" t="s">
        <v>8323</v>
      </c>
      <c r="P2380" t="s">
        <v>8324</v>
      </c>
      <c r="Q2380" s="8">
        <f t="shared" si="148"/>
        <v>0</v>
      </c>
      <c r="R2380" s="20" t="e">
        <f t="shared" si="149"/>
        <v>#DIV/0!</v>
      </c>
      <c r="S2380" s="15">
        <f t="shared" si="150"/>
        <v>42213.013078703705</v>
      </c>
      <c r="T2380" s="15">
        <f t="shared" si="151"/>
        <v>42242.013078703705</v>
      </c>
    </row>
    <row r="2381" spans="1:20" ht="56.25" x14ac:dyDescent="0.3">
      <c r="A2381" s="4">
        <v>2379</v>
      </c>
      <c r="B2381" s="5" t="s">
        <v>2379</v>
      </c>
      <c r="C2381" s="5" t="s">
        <v>6488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t="s">
        <v>8271</v>
      </c>
      <c r="O2381" t="s">
        <v>8323</v>
      </c>
      <c r="P2381" t="s">
        <v>8324</v>
      </c>
      <c r="Q2381" s="8">
        <f t="shared" si="148"/>
        <v>0</v>
      </c>
      <c r="R2381" s="20" t="e">
        <f t="shared" si="149"/>
        <v>#DIV/0!</v>
      </c>
      <c r="S2381" s="15">
        <f t="shared" si="150"/>
        <v>42237.016388888893</v>
      </c>
      <c r="T2381" s="15">
        <f t="shared" si="151"/>
        <v>42282.016388888893</v>
      </c>
    </row>
    <row r="2382" spans="1:20" ht="75" x14ac:dyDescent="0.3">
      <c r="A2382" s="4">
        <v>2380</v>
      </c>
      <c r="B2382" s="5" t="s">
        <v>2380</v>
      </c>
      <c r="C2382" s="5" t="s">
        <v>6489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t="s">
        <v>8271</v>
      </c>
      <c r="O2382" t="s">
        <v>8323</v>
      </c>
      <c r="P2382" t="s">
        <v>8324</v>
      </c>
      <c r="Q2382" s="8">
        <f t="shared" si="148"/>
        <v>3.6666666666666666E-3</v>
      </c>
      <c r="R2382" s="20">
        <f t="shared" si="149"/>
        <v>18.333333333333332</v>
      </c>
      <c r="S2382" s="15">
        <f t="shared" si="150"/>
        <v>42248.793310185181</v>
      </c>
      <c r="T2382" s="15">
        <f t="shared" si="151"/>
        <v>42278.793310185181</v>
      </c>
    </row>
    <row r="2383" spans="1:20" ht="75" x14ac:dyDescent="0.3">
      <c r="A2383" s="4">
        <v>2381</v>
      </c>
      <c r="B2383" s="5" t="s">
        <v>2381</v>
      </c>
      <c r="C2383" s="5" t="s">
        <v>6490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t="s">
        <v>8271</v>
      </c>
      <c r="O2383" t="s">
        <v>8323</v>
      </c>
      <c r="P2383" t="s">
        <v>8324</v>
      </c>
      <c r="Q2383" s="8">
        <f t="shared" si="148"/>
        <v>1.8193398957730169E-2</v>
      </c>
      <c r="R2383" s="20">
        <f t="shared" si="149"/>
        <v>224.42857142857142</v>
      </c>
      <c r="S2383" s="15">
        <f t="shared" si="150"/>
        <v>42074.935740740737</v>
      </c>
      <c r="T2383" s="15">
        <f t="shared" si="151"/>
        <v>42104.935740740737</v>
      </c>
    </row>
    <row r="2384" spans="1:20" ht="93.75" x14ac:dyDescent="0.3">
      <c r="A2384" s="4">
        <v>2382</v>
      </c>
      <c r="B2384" s="5" t="s">
        <v>2382</v>
      </c>
      <c r="C2384" s="5" t="s">
        <v>6491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t="s">
        <v>8271</v>
      </c>
      <c r="O2384" t="s">
        <v>8323</v>
      </c>
      <c r="P2384" t="s">
        <v>8324</v>
      </c>
      <c r="Q2384" s="8">
        <f t="shared" si="148"/>
        <v>2.5000000000000001E-2</v>
      </c>
      <c r="R2384" s="20">
        <f t="shared" si="149"/>
        <v>37.5</v>
      </c>
      <c r="S2384" s="15">
        <f t="shared" si="150"/>
        <v>42195.187534722223</v>
      </c>
      <c r="T2384" s="15">
        <f t="shared" si="151"/>
        <v>42220.187534722223</v>
      </c>
    </row>
    <row r="2385" spans="1:20" ht="75" x14ac:dyDescent="0.3">
      <c r="A2385" s="4">
        <v>2383</v>
      </c>
      <c r="B2385" s="5" t="s">
        <v>2383</v>
      </c>
      <c r="C2385" s="5" t="s">
        <v>6492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t="s">
        <v>8271</v>
      </c>
      <c r="O2385" t="s">
        <v>8323</v>
      </c>
      <c r="P2385" t="s">
        <v>8324</v>
      </c>
      <c r="Q2385" s="8">
        <f t="shared" si="148"/>
        <v>4.3499999999999997E-2</v>
      </c>
      <c r="R2385" s="20">
        <f t="shared" si="149"/>
        <v>145</v>
      </c>
      <c r="S2385" s="15">
        <f t="shared" si="150"/>
        <v>42027.056793981479</v>
      </c>
      <c r="T2385" s="15">
        <f t="shared" si="151"/>
        <v>42057.056793981479</v>
      </c>
    </row>
    <row r="2386" spans="1:20" ht="93.75" x14ac:dyDescent="0.3">
      <c r="A2386" s="4">
        <v>2384</v>
      </c>
      <c r="B2386" s="5" t="s">
        <v>2384</v>
      </c>
      <c r="C2386" s="5" t="s">
        <v>6493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t="s">
        <v>8271</v>
      </c>
      <c r="O2386" t="s">
        <v>8323</v>
      </c>
      <c r="P2386" t="s">
        <v>8324</v>
      </c>
      <c r="Q2386" s="8">
        <f t="shared" si="148"/>
        <v>8.0000000000000002E-3</v>
      </c>
      <c r="R2386" s="20">
        <f t="shared" si="149"/>
        <v>1</v>
      </c>
      <c r="S2386" s="15">
        <f t="shared" si="150"/>
        <v>41927.067627314813</v>
      </c>
      <c r="T2386" s="15">
        <f t="shared" si="151"/>
        <v>41957.109293981484</v>
      </c>
    </row>
    <row r="2387" spans="1:20" ht="75" x14ac:dyDescent="0.3">
      <c r="A2387" s="4">
        <v>2385</v>
      </c>
      <c r="B2387" s="5" t="s">
        <v>2385</v>
      </c>
      <c r="C2387" s="5" t="s">
        <v>6494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t="s">
        <v>8271</v>
      </c>
      <c r="O2387" t="s">
        <v>8323</v>
      </c>
      <c r="P2387" t="s">
        <v>8324</v>
      </c>
      <c r="Q2387" s="8">
        <f t="shared" si="148"/>
        <v>1.2123076923076924E-2</v>
      </c>
      <c r="R2387" s="20">
        <f t="shared" si="149"/>
        <v>112.57142857142857</v>
      </c>
      <c r="S2387" s="15">
        <f t="shared" si="150"/>
        <v>42191.70175925926</v>
      </c>
      <c r="T2387" s="15">
        <f t="shared" si="151"/>
        <v>42221.70175925926</v>
      </c>
    </row>
    <row r="2388" spans="1:20" ht="75" x14ac:dyDescent="0.3">
      <c r="A2388" s="4">
        <v>2386</v>
      </c>
      <c r="B2388" s="5" t="s">
        <v>2386</v>
      </c>
      <c r="C2388" s="5" t="s">
        <v>6495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t="s">
        <v>8271</v>
      </c>
      <c r="O2388" t="s">
        <v>8323</v>
      </c>
      <c r="P2388" t="s">
        <v>8324</v>
      </c>
      <c r="Q2388" s="8">
        <f t="shared" si="148"/>
        <v>0</v>
      </c>
      <c r="R2388" s="20" t="e">
        <f t="shared" si="149"/>
        <v>#DIV/0!</v>
      </c>
      <c r="S2388" s="15">
        <f t="shared" si="150"/>
        <v>41954.838240740741</v>
      </c>
      <c r="T2388" s="15">
        <f t="shared" si="151"/>
        <v>42014.838240740741</v>
      </c>
    </row>
    <row r="2389" spans="1:20" ht="93.75" x14ac:dyDescent="0.3">
      <c r="A2389" s="4">
        <v>2387</v>
      </c>
      <c r="B2389" s="5" t="s">
        <v>2387</v>
      </c>
      <c r="C2389" s="5" t="s">
        <v>6496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t="s">
        <v>8271</v>
      </c>
      <c r="O2389" t="s">
        <v>8323</v>
      </c>
      <c r="P2389" t="s">
        <v>8324</v>
      </c>
      <c r="Q2389" s="8">
        <f t="shared" si="148"/>
        <v>6.8399999999999997E-3</v>
      </c>
      <c r="R2389" s="20">
        <f t="shared" si="149"/>
        <v>342</v>
      </c>
      <c r="S2389" s="15">
        <f t="shared" si="150"/>
        <v>42528.626620370371</v>
      </c>
      <c r="T2389" s="15">
        <f t="shared" si="151"/>
        <v>42573.626620370371</v>
      </c>
    </row>
    <row r="2390" spans="1:20" ht="93.75" x14ac:dyDescent="0.3">
      <c r="A2390" s="4">
        <v>2388</v>
      </c>
      <c r="B2390" s="5" t="s">
        <v>2388</v>
      </c>
      <c r="C2390" s="5" t="s">
        <v>6497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t="s">
        <v>8271</v>
      </c>
      <c r="O2390" t="s">
        <v>8323</v>
      </c>
      <c r="P2390" t="s">
        <v>8324</v>
      </c>
      <c r="Q2390" s="8">
        <f t="shared" si="148"/>
        <v>1.2513513513513513E-2</v>
      </c>
      <c r="R2390" s="20">
        <f t="shared" si="149"/>
        <v>57.875</v>
      </c>
      <c r="S2390" s="15">
        <f t="shared" si="150"/>
        <v>41989.853692129633</v>
      </c>
      <c r="T2390" s="15">
        <f t="shared" si="151"/>
        <v>42019.811805555553</v>
      </c>
    </row>
    <row r="2391" spans="1:20" ht="93.75" x14ac:dyDescent="0.3">
      <c r="A2391" s="4">
        <v>2389</v>
      </c>
      <c r="B2391" s="5" t="s">
        <v>2389</v>
      </c>
      <c r="C2391" s="5" t="s">
        <v>6498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t="s">
        <v>8271</v>
      </c>
      <c r="O2391" t="s">
        <v>8323</v>
      </c>
      <c r="P2391" t="s">
        <v>8324</v>
      </c>
      <c r="Q2391" s="8">
        <f t="shared" si="148"/>
        <v>1.8749999999999999E-3</v>
      </c>
      <c r="R2391" s="20">
        <f t="shared" si="149"/>
        <v>30</v>
      </c>
      <c r="S2391" s="15">
        <f t="shared" si="150"/>
        <v>42179.653379629628</v>
      </c>
      <c r="T2391" s="15">
        <f t="shared" si="151"/>
        <v>42210.915972222225</v>
      </c>
    </row>
    <row r="2392" spans="1:20" ht="93.75" x14ac:dyDescent="0.3">
      <c r="A2392" s="4">
        <v>2390</v>
      </c>
      <c r="B2392" s="5" t="s">
        <v>2390</v>
      </c>
      <c r="C2392" s="5" t="s">
        <v>6499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t="s">
        <v>8271</v>
      </c>
      <c r="O2392" t="s">
        <v>8323</v>
      </c>
      <c r="P2392" t="s">
        <v>8324</v>
      </c>
      <c r="Q2392" s="8">
        <f t="shared" si="148"/>
        <v>0</v>
      </c>
      <c r="R2392" s="20" t="e">
        <f t="shared" si="149"/>
        <v>#DIV/0!</v>
      </c>
      <c r="S2392" s="15">
        <f t="shared" si="150"/>
        <v>41968.262314814812</v>
      </c>
      <c r="T2392" s="15">
        <f t="shared" si="151"/>
        <v>42008.262314814812</v>
      </c>
    </row>
    <row r="2393" spans="1:20" ht="56.25" x14ac:dyDescent="0.3">
      <c r="A2393" s="4">
        <v>2391</v>
      </c>
      <c r="B2393" s="5" t="s">
        <v>2391</v>
      </c>
      <c r="C2393" s="5" t="s">
        <v>6500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t="s">
        <v>8271</v>
      </c>
      <c r="O2393" t="s">
        <v>8323</v>
      </c>
      <c r="P2393" t="s">
        <v>8324</v>
      </c>
      <c r="Q2393" s="8">
        <f t="shared" si="148"/>
        <v>1.25E-3</v>
      </c>
      <c r="R2393" s="20">
        <f t="shared" si="149"/>
        <v>25</v>
      </c>
      <c r="S2393" s="15">
        <f t="shared" si="150"/>
        <v>42064.794490740736</v>
      </c>
      <c r="T2393" s="15">
        <f t="shared" si="151"/>
        <v>42094.752824074079</v>
      </c>
    </row>
    <row r="2394" spans="1:20" ht="93.75" x14ac:dyDescent="0.3">
      <c r="A2394" s="4">
        <v>2392</v>
      </c>
      <c r="B2394" s="5" t="s">
        <v>2392</v>
      </c>
      <c r="C2394" s="5" t="s">
        <v>6501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t="s">
        <v>8271</v>
      </c>
      <c r="O2394" t="s">
        <v>8323</v>
      </c>
      <c r="P2394" t="s">
        <v>8324</v>
      </c>
      <c r="Q2394" s="8">
        <f t="shared" si="148"/>
        <v>0</v>
      </c>
      <c r="R2394" s="20" t="e">
        <f t="shared" si="149"/>
        <v>#DIV/0!</v>
      </c>
      <c r="S2394" s="15">
        <f t="shared" si="150"/>
        <v>42276.120636574073</v>
      </c>
      <c r="T2394" s="15">
        <f t="shared" si="151"/>
        <v>42306.120636574073</v>
      </c>
    </row>
    <row r="2395" spans="1:20" ht="93.75" x14ac:dyDescent="0.3">
      <c r="A2395" s="4">
        <v>2393</v>
      </c>
      <c r="B2395" s="5" t="s">
        <v>2393</v>
      </c>
      <c r="C2395" s="5" t="s">
        <v>6502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t="s">
        <v>8271</v>
      </c>
      <c r="O2395" t="s">
        <v>8323</v>
      </c>
      <c r="P2395" t="s">
        <v>8324</v>
      </c>
      <c r="Q2395" s="8">
        <f t="shared" si="148"/>
        <v>5.0000000000000001E-4</v>
      </c>
      <c r="R2395" s="20">
        <f t="shared" si="149"/>
        <v>50</v>
      </c>
      <c r="S2395" s="15">
        <f t="shared" si="150"/>
        <v>42194.648344907408</v>
      </c>
      <c r="T2395" s="15">
        <f t="shared" si="151"/>
        <v>42224.648344907408</v>
      </c>
    </row>
    <row r="2396" spans="1:20" ht="75" x14ac:dyDescent="0.3">
      <c r="A2396" s="4">
        <v>2394</v>
      </c>
      <c r="B2396" s="5" t="s">
        <v>2394</v>
      </c>
      <c r="C2396" s="5" t="s">
        <v>6503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t="s">
        <v>8271</v>
      </c>
      <c r="O2396" t="s">
        <v>8323</v>
      </c>
      <c r="P2396" t="s">
        <v>8324</v>
      </c>
      <c r="Q2396" s="8">
        <f t="shared" si="148"/>
        <v>5.9999999999999995E-4</v>
      </c>
      <c r="R2396" s="20">
        <f t="shared" si="149"/>
        <v>1.5</v>
      </c>
      <c r="S2396" s="15">
        <f t="shared" si="150"/>
        <v>42031.362187499995</v>
      </c>
      <c r="T2396" s="15">
        <f t="shared" si="151"/>
        <v>42061.362187499995</v>
      </c>
    </row>
    <row r="2397" spans="1:20" ht="75" x14ac:dyDescent="0.3">
      <c r="A2397" s="4">
        <v>2395</v>
      </c>
      <c r="B2397" s="5" t="s">
        <v>2395</v>
      </c>
      <c r="C2397" s="5" t="s">
        <v>6504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t="s">
        <v>8271</v>
      </c>
      <c r="O2397" t="s">
        <v>8323</v>
      </c>
      <c r="P2397" t="s">
        <v>8324</v>
      </c>
      <c r="Q2397" s="8">
        <f t="shared" si="148"/>
        <v>0</v>
      </c>
      <c r="R2397" s="20" t="e">
        <f t="shared" si="149"/>
        <v>#DIV/0!</v>
      </c>
      <c r="S2397" s="15">
        <f t="shared" si="150"/>
        <v>42717.121377314819</v>
      </c>
      <c r="T2397" s="15">
        <f t="shared" si="151"/>
        <v>42745.372916666667</v>
      </c>
    </row>
    <row r="2398" spans="1:20" ht="93.75" x14ac:dyDescent="0.3">
      <c r="A2398" s="4">
        <v>2396</v>
      </c>
      <c r="B2398" s="5" t="s">
        <v>2396</v>
      </c>
      <c r="C2398" s="5" t="s">
        <v>6505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t="s">
        <v>8271</v>
      </c>
      <c r="O2398" t="s">
        <v>8323</v>
      </c>
      <c r="P2398" t="s">
        <v>8324</v>
      </c>
      <c r="Q2398" s="8">
        <f t="shared" si="148"/>
        <v>2E-3</v>
      </c>
      <c r="R2398" s="20">
        <f t="shared" si="149"/>
        <v>10</v>
      </c>
      <c r="S2398" s="15">
        <f t="shared" si="150"/>
        <v>42262.849050925928</v>
      </c>
      <c r="T2398" s="15">
        <f t="shared" si="151"/>
        <v>42292.849050925928</v>
      </c>
    </row>
    <row r="2399" spans="1:20" ht="93.75" x14ac:dyDescent="0.3">
      <c r="A2399" s="4">
        <v>2397</v>
      </c>
      <c r="B2399" s="5" t="s">
        <v>2397</v>
      </c>
      <c r="C2399" s="5" t="s">
        <v>6506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t="s">
        <v>8271</v>
      </c>
      <c r="O2399" t="s">
        <v>8323</v>
      </c>
      <c r="P2399" t="s">
        <v>8324</v>
      </c>
      <c r="Q2399" s="8">
        <f t="shared" si="148"/>
        <v>0</v>
      </c>
      <c r="R2399" s="20" t="e">
        <f t="shared" si="149"/>
        <v>#DIV/0!</v>
      </c>
      <c r="S2399" s="15">
        <f t="shared" si="150"/>
        <v>41976.88490740741</v>
      </c>
      <c r="T2399" s="15">
        <f t="shared" si="151"/>
        <v>42006.88490740741</v>
      </c>
    </row>
    <row r="2400" spans="1:20" ht="75" x14ac:dyDescent="0.3">
      <c r="A2400" s="4">
        <v>2398</v>
      </c>
      <c r="B2400" s="5" t="s">
        <v>2398</v>
      </c>
      <c r="C2400" s="5" t="s">
        <v>6507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t="s">
        <v>8271</v>
      </c>
      <c r="O2400" t="s">
        <v>8323</v>
      </c>
      <c r="P2400" t="s">
        <v>8324</v>
      </c>
      <c r="Q2400" s="8">
        <f t="shared" si="148"/>
        <v>0</v>
      </c>
      <c r="R2400" s="20" t="e">
        <f t="shared" si="149"/>
        <v>#DIV/0!</v>
      </c>
      <c r="S2400" s="15">
        <f t="shared" si="150"/>
        <v>42157.916481481487</v>
      </c>
      <c r="T2400" s="15">
        <f t="shared" si="151"/>
        <v>42187.916481481487</v>
      </c>
    </row>
    <row r="2401" spans="1:20" ht="75" x14ac:dyDescent="0.3">
      <c r="A2401" s="4">
        <v>2399</v>
      </c>
      <c r="B2401" s="5" t="s">
        <v>2399</v>
      </c>
      <c r="C2401" s="5" t="s">
        <v>6508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t="s">
        <v>8271</v>
      </c>
      <c r="O2401" t="s">
        <v>8323</v>
      </c>
      <c r="P2401" t="s">
        <v>8324</v>
      </c>
      <c r="Q2401" s="8">
        <f t="shared" si="148"/>
        <v>0</v>
      </c>
      <c r="R2401" s="20" t="e">
        <f t="shared" si="149"/>
        <v>#DIV/0!</v>
      </c>
      <c r="S2401" s="15">
        <f t="shared" si="150"/>
        <v>41956.853078703702</v>
      </c>
      <c r="T2401" s="15">
        <f t="shared" si="151"/>
        <v>41991.853078703702</v>
      </c>
    </row>
    <row r="2402" spans="1:20" ht="93.75" x14ac:dyDescent="0.3">
      <c r="A2402" s="4">
        <v>2400</v>
      </c>
      <c r="B2402" s="5" t="s">
        <v>2400</v>
      </c>
      <c r="C2402" s="5" t="s">
        <v>6509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t="s">
        <v>8271</v>
      </c>
      <c r="O2402" t="s">
        <v>8323</v>
      </c>
      <c r="P2402" t="s">
        <v>8324</v>
      </c>
      <c r="Q2402" s="8">
        <f t="shared" si="148"/>
        <v>0</v>
      </c>
      <c r="R2402" s="20" t="e">
        <f t="shared" si="149"/>
        <v>#DIV/0!</v>
      </c>
      <c r="S2402" s="15">
        <f t="shared" si="150"/>
        <v>42444.268101851849</v>
      </c>
      <c r="T2402" s="15">
        <f t="shared" si="151"/>
        <v>42474.268101851849</v>
      </c>
    </row>
    <row r="2403" spans="1:20" ht="75" x14ac:dyDescent="0.3">
      <c r="A2403" s="4">
        <v>2401</v>
      </c>
      <c r="B2403" s="5" t="s">
        <v>2401</v>
      </c>
      <c r="C2403" s="5" t="s">
        <v>6510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t="s">
        <v>8283</v>
      </c>
      <c r="O2403" t="s">
        <v>8340</v>
      </c>
      <c r="P2403" t="s">
        <v>8341</v>
      </c>
      <c r="Q2403" s="8">
        <f t="shared" si="148"/>
        <v>7.1785714285714283E-3</v>
      </c>
      <c r="R2403" s="20">
        <f t="shared" si="149"/>
        <v>22.333333333333332</v>
      </c>
      <c r="S2403" s="15">
        <f t="shared" si="150"/>
        <v>42374.822870370372</v>
      </c>
      <c r="T2403" s="15">
        <f t="shared" si="151"/>
        <v>42434.822870370372</v>
      </c>
    </row>
    <row r="2404" spans="1:20" ht="37.5" x14ac:dyDescent="0.3">
      <c r="A2404" s="4">
        <v>2402</v>
      </c>
      <c r="B2404" s="5" t="s">
        <v>2402</v>
      </c>
      <c r="C2404" s="5" t="s">
        <v>6511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t="s">
        <v>8283</v>
      </c>
      <c r="O2404" t="s">
        <v>8340</v>
      </c>
      <c r="P2404" t="s">
        <v>8341</v>
      </c>
      <c r="Q2404" s="8">
        <f t="shared" si="148"/>
        <v>4.3333333333333331E-3</v>
      </c>
      <c r="R2404" s="20">
        <f t="shared" si="149"/>
        <v>52</v>
      </c>
      <c r="S2404" s="15">
        <f t="shared" si="150"/>
        <v>42107.679756944446</v>
      </c>
      <c r="T2404" s="15">
        <f t="shared" si="151"/>
        <v>42137.679756944446</v>
      </c>
    </row>
    <row r="2405" spans="1:20" ht="75" x14ac:dyDescent="0.3">
      <c r="A2405" s="4">
        <v>2403</v>
      </c>
      <c r="B2405" s="5" t="s">
        <v>2403</v>
      </c>
      <c r="C2405" s="5" t="s">
        <v>6512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t="s">
        <v>8283</v>
      </c>
      <c r="O2405" t="s">
        <v>8340</v>
      </c>
      <c r="P2405" t="s">
        <v>8341</v>
      </c>
      <c r="Q2405" s="8">
        <f t="shared" si="148"/>
        <v>0.16833333333333333</v>
      </c>
      <c r="R2405" s="20">
        <f t="shared" si="149"/>
        <v>16.833333333333332</v>
      </c>
      <c r="S2405" s="15">
        <f t="shared" si="150"/>
        <v>42399.882615740738</v>
      </c>
      <c r="T2405" s="15">
        <f t="shared" si="151"/>
        <v>42459.840949074074</v>
      </c>
    </row>
    <row r="2406" spans="1:20" ht="93.75" x14ac:dyDescent="0.3">
      <c r="A2406" s="4">
        <v>2404</v>
      </c>
      <c r="B2406" s="5" t="s">
        <v>2404</v>
      </c>
      <c r="C2406" s="5" t="s">
        <v>6513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t="s">
        <v>8283</v>
      </c>
      <c r="O2406" t="s">
        <v>8340</v>
      </c>
      <c r="P2406" t="s">
        <v>8341</v>
      </c>
      <c r="Q2406" s="8">
        <f t="shared" si="148"/>
        <v>0</v>
      </c>
      <c r="R2406" s="20" t="e">
        <f t="shared" si="149"/>
        <v>#DIV/0!</v>
      </c>
      <c r="S2406" s="15">
        <f t="shared" si="150"/>
        <v>42342.03943287037</v>
      </c>
      <c r="T2406" s="15">
        <f t="shared" si="151"/>
        <v>42372.03943287037</v>
      </c>
    </row>
    <row r="2407" spans="1:20" ht="56.25" x14ac:dyDescent="0.3">
      <c r="A2407" s="4">
        <v>2405</v>
      </c>
      <c r="B2407" s="5" t="s">
        <v>2405</v>
      </c>
      <c r="C2407" s="5" t="s">
        <v>6514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t="s">
        <v>8283</v>
      </c>
      <c r="O2407" t="s">
        <v>8340</v>
      </c>
      <c r="P2407" t="s">
        <v>8341</v>
      </c>
      <c r="Q2407" s="8">
        <f t="shared" si="148"/>
        <v>0.22520000000000001</v>
      </c>
      <c r="R2407" s="20">
        <f t="shared" si="149"/>
        <v>56.3</v>
      </c>
      <c r="S2407" s="15">
        <f t="shared" si="150"/>
        <v>42595.585358796292</v>
      </c>
      <c r="T2407" s="15">
        <f t="shared" si="151"/>
        <v>42616.585358796292</v>
      </c>
    </row>
    <row r="2408" spans="1:20" ht="75" x14ac:dyDescent="0.3">
      <c r="A2408" s="4">
        <v>2406</v>
      </c>
      <c r="B2408" s="5" t="s">
        <v>2406</v>
      </c>
      <c r="C2408" s="5" t="s">
        <v>6515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t="s">
        <v>8283</v>
      </c>
      <c r="O2408" t="s">
        <v>8340</v>
      </c>
      <c r="P2408" t="s">
        <v>8341</v>
      </c>
      <c r="Q2408" s="8">
        <f t="shared" si="148"/>
        <v>0.41384615384615386</v>
      </c>
      <c r="R2408" s="20">
        <f t="shared" si="149"/>
        <v>84.0625</v>
      </c>
      <c r="S2408" s="15">
        <f t="shared" si="150"/>
        <v>41983.110995370371</v>
      </c>
      <c r="T2408" s="15">
        <f t="shared" si="151"/>
        <v>42023.110995370371</v>
      </c>
    </row>
    <row r="2409" spans="1:20" ht="75" x14ac:dyDescent="0.3">
      <c r="A2409" s="4">
        <v>2407</v>
      </c>
      <c r="B2409" s="5" t="s">
        <v>2407</v>
      </c>
      <c r="C2409" s="5" t="s">
        <v>6516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t="s">
        <v>8283</v>
      </c>
      <c r="O2409" t="s">
        <v>8340</v>
      </c>
      <c r="P2409" t="s">
        <v>8341</v>
      </c>
      <c r="Q2409" s="8">
        <f t="shared" si="148"/>
        <v>0.25259090909090909</v>
      </c>
      <c r="R2409" s="20">
        <f t="shared" si="149"/>
        <v>168.39393939393941</v>
      </c>
      <c r="S2409" s="15">
        <f t="shared" si="150"/>
        <v>42082.575555555552</v>
      </c>
      <c r="T2409" s="15">
        <f t="shared" si="151"/>
        <v>42105.25</v>
      </c>
    </row>
    <row r="2410" spans="1:20" ht="56.25" x14ac:dyDescent="0.3">
      <c r="A2410" s="4">
        <v>2408</v>
      </c>
      <c r="B2410" s="5" t="s">
        <v>2408</v>
      </c>
      <c r="C2410" s="5" t="s">
        <v>6517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t="s">
        <v>8283</v>
      </c>
      <c r="O2410" t="s">
        <v>8340</v>
      </c>
      <c r="P2410" t="s">
        <v>8341</v>
      </c>
      <c r="Q2410" s="8">
        <f t="shared" si="148"/>
        <v>2E-3</v>
      </c>
      <c r="R2410" s="20">
        <f t="shared" si="149"/>
        <v>15</v>
      </c>
      <c r="S2410" s="15">
        <f t="shared" si="150"/>
        <v>41919.140706018516</v>
      </c>
      <c r="T2410" s="15">
        <f t="shared" si="151"/>
        <v>41949.182372685187</v>
      </c>
    </row>
    <row r="2411" spans="1:20" ht="75" x14ac:dyDescent="0.3">
      <c r="A2411" s="4">
        <v>2409</v>
      </c>
      <c r="B2411" s="5" t="s">
        <v>2409</v>
      </c>
      <c r="C2411" s="5" t="s">
        <v>6518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t="s">
        <v>8283</v>
      </c>
      <c r="O2411" t="s">
        <v>8340</v>
      </c>
      <c r="P2411" t="s">
        <v>8341</v>
      </c>
      <c r="Q2411" s="8">
        <f t="shared" si="148"/>
        <v>1.84E-2</v>
      </c>
      <c r="R2411" s="20">
        <f t="shared" si="149"/>
        <v>76.666666666666671</v>
      </c>
      <c r="S2411" s="15">
        <f t="shared" si="150"/>
        <v>42204.875868055555</v>
      </c>
      <c r="T2411" s="15">
        <f t="shared" si="151"/>
        <v>42234.875868055555</v>
      </c>
    </row>
    <row r="2412" spans="1:20" ht="75" x14ac:dyDescent="0.3">
      <c r="A2412" s="4">
        <v>2410</v>
      </c>
      <c r="B2412" s="5" t="s">
        <v>2410</v>
      </c>
      <c r="C2412" s="5" t="s">
        <v>6519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t="s">
        <v>8283</v>
      </c>
      <c r="O2412" t="s">
        <v>8340</v>
      </c>
      <c r="P2412" t="s">
        <v>8341</v>
      </c>
      <c r="Q2412" s="8">
        <f t="shared" si="148"/>
        <v>0</v>
      </c>
      <c r="R2412" s="20" t="e">
        <f t="shared" si="149"/>
        <v>#DIV/0!</v>
      </c>
      <c r="S2412" s="15">
        <f t="shared" si="150"/>
        <v>42224.408275462964</v>
      </c>
      <c r="T2412" s="15">
        <f t="shared" si="151"/>
        <v>42254.408275462964</v>
      </c>
    </row>
    <row r="2413" spans="1:20" ht="93.75" x14ac:dyDescent="0.3">
      <c r="A2413" s="4">
        <v>2411</v>
      </c>
      <c r="B2413" s="5" t="s">
        <v>2411</v>
      </c>
      <c r="C2413" s="5" t="s">
        <v>6520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t="s">
        <v>8283</v>
      </c>
      <c r="O2413" t="s">
        <v>8340</v>
      </c>
      <c r="P2413" t="s">
        <v>8341</v>
      </c>
      <c r="Q2413" s="8">
        <f t="shared" si="148"/>
        <v>6.0400000000000002E-3</v>
      </c>
      <c r="R2413" s="20">
        <f t="shared" si="149"/>
        <v>50.333333333333336</v>
      </c>
      <c r="S2413" s="15">
        <f t="shared" si="150"/>
        <v>42211.732430555552</v>
      </c>
      <c r="T2413" s="15">
        <f t="shared" si="151"/>
        <v>42241.732430555552</v>
      </c>
    </row>
    <row r="2414" spans="1:20" ht="93.75" x14ac:dyDescent="0.3">
      <c r="A2414" s="4">
        <v>2412</v>
      </c>
      <c r="B2414" s="5" t="s">
        <v>2412</v>
      </c>
      <c r="C2414" s="5" t="s">
        <v>6521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t="s">
        <v>8283</v>
      </c>
      <c r="O2414" t="s">
        <v>8340</v>
      </c>
      <c r="P2414" t="s">
        <v>8341</v>
      </c>
      <c r="Q2414" s="8">
        <f t="shared" si="148"/>
        <v>0</v>
      </c>
      <c r="R2414" s="20" t="e">
        <f t="shared" si="149"/>
        <v>#DIV/0!</v>
      </c>
      <c r="S2414" s="15">
        <f t="shared" si="150"/>
        <v>42655.736956018518</v>
      </c>
      <c r="T2414" s="15">
        <f t="shared" si="151"/>
        <v>42700.778622685189</v>
      </c>
    </row>
    <row r="2415" spans="1:20" ht="75" x14ac:dyDescent="0.3">
      <c r="A2415" s="4">
        <v>2413</v>
      </c>
      <c r="B2415" s="5" t="s">
        <v>2413</v>
      </c>
      <c r="C2415" s="5" t="s">
        <v>6522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t="s">
        <v>8283</v>
      </c>
      <c r="O2415" t="s">
        <v>8340</v>
      </c>
      <c r="P2415" t="s">
        <v>8341</v>
      </c>
      <c r="Q2415" s="8">
        <f t="shared" si="148"/>
        <v>8.3333333333333332E-3</v>
      </c>
      <c r="R2415" s="20">
        <f t="shared" si="149"/>
        <v>8.3333333333333339</v>
      </c>
      <c r="S2415" s="15">
        <f t="shared" si="150"/>
        <v>41760.10974537037</v>
      </c>
      <c r="T2415" s="15">
        <f t="shared" si="151"/>
        <v>41790.979166666664</v>
      </c>
    </row>
    <row r="2416" spans="1:20" ht="75" x14ac:dyDescent="0.3">
      <c r="A2416" s="4">
        <v>2414</v>
      </c>
      <c r="B2416" s="5" t="s">
        <v>2414</v>
      </c>
      <c r="C2416" s="5" t="s">
        <v>6523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t="s">
        <v>8283</v>
      </c>
      <c r="O2416" t="s">
        <v>8340</v>
      </c>
      <c r="P2416" t="s">
        <v>8341</v>
      </c>
      <c r="Q2416" s="8">
        <f t="shared" si="148"/>
        <v>3.0666666666666665E-2</v>
      </c>
      <c r="R2416" s="20">
        <f t="shared" si="149"/>
        <v>35.384615384615387</v>
      </c>
      <c r="S2416" s="15">
        <f t="shared" si="150"/>
        <v>42198.695138888885</v>
      </c>
      <c r="T2416" s="15">
        <f t="shared" si="151"/>
        <v>42238.165972222225</v>
      </c>
    </row>
    <row r="2417" spans="1:20" ht="75" x14ac:dyDescent="0.3">
      <c r="A2417" s="4">
        <v>2415</v>
      </c>
      <c r="B2417" s="5" t="s">
        <v>2415</v>
      </c>
      <c r="C2417" s="5" t="s">
        <v>6524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t="s">
        <v>8283</v>
      </c>
      <c r="O2417" t="s">
        <v>8340</v>
      </c>
      <c r="P2417" t="s">
        <v>8341</v>
      </c>
      <c r="Q2417" s="8">
        <f t="shared" si="148"/>
        <v>5.5833333333333334E-3</v>
      </c>
      <c r="R2417" s="20">
        <f t="shared" si="149"/>
        <v>55.833333333333336</v>
      </c>
      <c r="S2417" s="15">
        <f t="shared" si="150"/>
        <v>42536.862800925926</v>
      </c>
      <c r="T2417" s="15">
        <f t="shared" si="151"/>
        <v>42566.862800925926</v>
      </c>
    </row>
    <row r="2418" spans="1:20" ht="75" x14ac:dyDescent="0.3">
      <c r="A2418" s="4">
        <v>2416</v>
      </c>
      <c r="B2418" s="5" t="s">
        <v>2416</v>
      </c>
      <c r="C2418" s="5" t="s">
        <v>6525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t="s">
        <v>8283</v>
      </c>
      <c r="O2418" t="s">
        <v>8340</v>
      </c>
      <c r="P2418" t="s">
        <v>8341</v>
      </c>
      <c r="Q2418" s="8">
        <f t="shared" si="148"/>
        <v>2.5000000000000001E-4</v>
      </c>
      <c r="R2418" s="20">
        <f t="shared" si="149"/>
        <v>5</v>
      </c>
      <c r="S2418" s="15">
        <f t="shared" si="150"/>
        <v>42019.737766203703</v>
      </c>
      <c r="T2418" s="15">
        <f t="shared" si="151"/>
        <v>42077.625</v>
      </c>
    </row>
    <row r="2419" spans="1:20" ht="93.75" x14ac:dyDescent="0.3">
      <c r="A2419" s="4">
        <v>2417</v>
      </c>
      <c r="B2419" s="5" t="s">
        <v>2417</v>
      </c>
      <c r="C2419" s="5" t="s">
        <v>6526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t="s">
        <v>8283</v>
      </c>
      <c r="O2419" t="s">
        <v>8340</v>
      </c>
      <c r="P2419" t="s">
        <v>8341</v>
      </c>
      <c r="Q2419" s="8">
        <f t="shared" si="148"/>
        <v>0</v>
      </c>
      <c r="R2419" s="20" t="e">
        <f t="shared" si="149"/>
        <v>#DIV/0!</v>
      </c>
      <c r="S2419" s="15">
        <f t="shared" si="150"/>
        <v>41831.884108796294</v>
      </c>
      <c r="T2419" s="15">
        <f t="shared" si="151"/>
        <v>41861.884108796294</v>
      </c>
    </row>
    <row r="2420" spans="1:20" ht="37.5" x14ac:dyDescent="0.3">
      <c r="A2420" s="4">
        <v>2418</v>
      </c>
      <c r="B2420" s="5" t="s">
        <v>2418</v>
      </c>
      <c r="C2420" s="5" t="s">
        <v>6527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t="s">
        <v>8283</v>
      </c>
      <c r="O2420" t="s">
        <v>8340</v>
      </c>
      <c r="P2420" t="s">
        <v>8341</v>
      </c>
      <c r="Q2420" s="8">
        <f t="shared" si="148"/>
        <v>2.0000000000000001E-4</v>
      </c>
      <c r="R2420" s="20">
        <f t="shared" si="149"/>
        <v>1</v>
      </c>
      <c r="S2420" s="15">
        <f t="shared" si="150"/>
        <v>42027.856990740736</v>
      </c>
      <c r="T2420" s="15">
        <f t="shared" si="151"/>
        <v>42087.815324074079</v>
      </c>
    </row>
    <row r="2421" spans="1:20" ht="93.75" x14ac:dyDescent="0.3">
      <c r="A2421" s="4">
        <v>2419</v>
      </c>
      <c r="B2421" s="5" t="s">
        <v>2419</v>
      </c>
      <c r="C2421" s="5" t="s">
        <v>6528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t="s">
        <v>8283</v>
      </c>
      <c r="O2421" t="s">
        <v>8340</v>
      </c>
      <c r="P2421" t="s">
        <v>8341</v>
      </c>
      <c r="Q2421" s="8">
        <f t="shared" si="148"/>
        <v>0</v>
      </c>
      <c r="R2421" s="20" t="e">
        <f t="shared" si="149"/>
        <v>#DIV/0!</v>
      </c>
      <c r="S2421" s="15">
        <f t="shared" si="150"/>
        <v>41993.738298611104</v>
      </c>
      <c r="T2421" s="15">
        <f t="shared" si="151"/>
        <v>42053.738298611104</v>
      </c>
    </row>
    <row r="2422" spans="1:20" ht="75" x14ac:dyDescent="0.3">
      <c r="A2422" s="4">
        <v>2420</v>
      </c>
      <c r="B2422" s="5" t="s">
        <v>2420</v>
      </c>
      <c r="C2422" s="5" t="s">
        <v>6529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t="s">
        <v>8283</v>
      </c>
      <c r="O2422" t="s">
        <v>8340</v>
      </c>
      <c r="P2422" t="s">
        <v>8341</v>
      </c>
      <c r="Q2422" s="8">
        <f t="shared" si="148"/>
        <v>0.14825133372851215</v>
      </c>
      <c r="R2422" s="20">
        <f t="shared" si="149"/>
        <v>69.472222222222229</v>
      </c>
      <c r="S2422" s="15">
        <f t="shared" si="150"/>
        <v>41893.028877314813</v>
      </c>
      <c r="T2422" s="15">
        <f t="shared" si="151"/>
        <v>41953.070543981477</v>
      </c>
    </row>
    <row r="2423" spans="1:20" ht="37.5" x14ac:dyDescent="0.3">
      <c r="A2423" s="4">
        <v>2421</v>
      </c>
      <c r="B2423" s="5" t="s">
        <v>2421</v>
      </c>
      <c r="C2423" s="5" t="s">
        <v>6530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t="s">
        <v>8283</v>
      </c>
      <c r="O2423" t="s">
        <v>8340</v>
      </c>
      <c r="P2423" t="s">
        <v>8341</v>
      </c>
      <c r="Q2423" s="8">
        <f t="shared" si="148"/>
        <v>1.6666666666666666E-4</v>
      </c>
      <c r="R2423" s="20">
        <f t="shared" si="149"/>
        <v>1</v>
      </c>
      <c r="S2423" s="15">
        <f t="shared" si="150"/>
        <v>42026.687453703707</v>
      </c>
      <c r="T2423" s="15">
        <f t="shared" si="151"/>
        <v>42056.687453703707</v>
      </c>
    </row>
    <row r="2424" spans="1:20" ht="37.5" x14ac:dyDescent="0.3">
      <c r="A2424" s="4">
        <v>2422</v>
      </c>
      <c r="B2424" s="5" t="s">
        <v>2422</v>
      </c>
      <c r="C2424" s="5" t="s">
        <v>6531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t="s">
        <v>8283</v>
      </c>
      <c r="O2424" t="s">
        <v>8340</v>
      </c>
      <c r="P2424" t="s">
        <v>8341</v>
      </c>
      <c r="Q2424" s="8">
        <f t="shared" si="148"/>
        <v>2E-3</v>
      </c>
      <c r="R2424" s="20">
        <f t="shared" si="149"/>
        <v>1</v>
      </c>
      <c r="S2424" s="15">
        <f t="shared" si="150"/>
        <v>42044.724953703699</v>
      </c>
      <c r="T2424" s="15">
        <f t="shared" si="151"/>
        <v>42074.683287037042</v>
      </c>
    </row>
    <row r="2425" spans="1:20" ht="75" x14ac:dyDescent="0.3">
      <c r="A2425" s="4">
        <v>2423</v>
      </c>
      <c r="B2425" s="5" t="s">
        <v>2423</v>
      </c>
      <c r="C2425" s="5" t="s">
        <v>6532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t="s">
        <v>8283</v>
      </c>
      <c r="O2425" t="s">
        <v>8340</v>
      </c>
      <c r="P2425" t="s">
        <v>8341</v>
      </c>
      <c r="Q2425" s="8">
        <f t="shared" si="148"/>
        <v>1.3333333333333334E-4</v>
      </c>
      <c r="R2425" s="20">
        <f t="shared" si="149"/>
        <v>8</v>
      </c>
      <c r="S2425" s="15">
        <f t="shared" si="150"/>
        <v>41974.704745370371</v>
      </c>
      <c r="T2425" s="15">
        <f t="shared" si="151"/>
        <v>42004.704745370371</v>
      </c>
    </row>
    <row r="2426" spans="1:20" ht="56.25" x14ac:dyDescent="0.3">
      <c r="A2426" s="4">
        <v>2424</v>
      </c>
      <c r="B2426" s="5" t="s">
        <v>2424</v>
      </c>
      <c r="C2426" s="5" t="s">
        <v>6533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t="s">
        <v>8283</v>
      </c>
      <c r="O2426" t="s">
        <v>8340</v>
      </c>
      <c r="P2426" t="s">
        <v>8341</v>
      </c>
      <c r="Q2426" s="8">
        <f t="shared" si="148"/>
        <v>1.24E-2</v>
      </c>
      <c r="R2426" s="20">
        <f t="shared" si="149"/>
        <v>34.444444444444443</v>
      </c>
      <c r="S2426" s="15">
        <f t="shared" si="150"/>
        <v>41909.892453703702</v>
      </c>
      <c r="T2426" s="15">
        <f t="shared" si="151"/>
        <v>41939.892453703702</v>
      </c>
    </row>
    <row r="2427" spans="1:20" ht="75" x14ac:dyDescent="0.3">
      <c r="A2427" s="4">
        <v>2425</v>
      </c>
      <c r="B2427" s="5" t="s">
        <v>2425</v>
      </c>
      <c r="C2427" s="5" t="s">
        <v>6534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t="s">
        <v>8283</v>
      </c>
      <c r="O2427" t="s">
        <v>8340</v>
      </c>
      <c r="P2427" t="s">
        <v>8341</v>
      </c>
      <c r="Q2427" s="8">
        <f t="shared" si="148"/>
        <v>2.8571428571428574E-4</v>
      </c>
      <c r="R2427" s="20">
        <f t="shared" si="149"/>
        <v>1</v>
      </c>
      <c r="S2427" s="15">
        <f t="shared" si="150"/>
        <v>42502.913761574076</v>
      </c>
      <c r="T2427" s="15">
        <f t="shared" si="151"/>
        <v>42517.919444444444</v>
      </c>
    </row>
    <row r="2428" spans="1:20" ht="75" x14ac:dyDescent="0.3">
      <c r="A2428" s="4">
        <v>2426</v>
      </c>
      <c r="B2428" s="5" t="s">
        <v>2426</v>
      </c>
      <c r="C2428" s="5" t="s">
        <v>6535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t="s">
        <v>8283</v>
      </c>
      <c r="O2428" t="s">
        <v>8340</v>
      </c>
      <c r="P2428" t="s">
        <v>8341</v>
      </c>
      <c r="Q2428" s="8">
        <f t="shared" si="148"/>
        <v>0</v>
      </c>
      <c r="R2428" s="20" t="e">
        <f t="shared" si="149"/>
        <v>#DIV/0!</v>
      </c>
      <c r="S2428" s="15">
        <f t="shared" si="150"/>
        <v>42164.170046296291</v>
      </c>
      <c r="T2428" s="15">
        <f t="shared" si="151"/>
        <v>42224.170046296291</v>
      </c>
    </row>
    <row r="2429" spans="1:20" ht="56.25" x14ac:dyDescent="0.3">
      <c r="A2429" s="4">
        <v>2427</v>
      </c>
      <c r="B2429" s="5" t="s">
        <v>2427</v>
      </c>
      <c r="C2429" s="5" t="s">
        <v>6536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t="s">
        <v>8283</v>
      </c>
      <c r="O2429" t="s">
        <v>8340</v>
      </c>
      <c r="P2429" t="s">
        <v>8341</v>
      </c>
      <c r="Q2429" s="8">
        <f t="shared" si="148"/>
        <v>2.0000000000000002E-5</v>
      </c>
      <c r="R2429" s="20">
        <f t="shared" si="149"/>
        <v>1</v>
      </c>
      <c r="S2429" s="15">
        <f t="shared" si="150"/>
        <v>42412.318668981476</v>
      </c>
      <c r="T2429" s="15">
        <f t="shared" si="151"/>
        <v>42452.277002314819</v>
      </c>
    </row>
    <row r="2430" spans="1:20" ht="56.25" x14ac:dyDescent="0.3">
      <c r="A2430" s="4">
        <v>2428</v>
      </c>
      <c r="B2430" s="5" t="s">
        <v>2428</v>
      </c>
      <c r="C2430" s="5" t="s">
        <v>6537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t="s">
        <v>8283</v>
      </c>
      <c r="O2430" t="s">
        <v>8340</v>
      </c>
      <c r="P2430" t="s">
        <v>8341</v>
      </c>
      <c r="Q2430" s="8">
        <f t="shared" si="148"/>
        <v>2.8571428571428571E-5</v>
      </c>
      <c r="R2430" s="20">
        <f t="shared" si="149"/>
        <v>1</v>
      </c>
      <c r="S2430" s="15">
        <f t="shared" si="150"/>
        <v>42045.784155092595</v>
      </c>
      <c r="T2430" s="15">
        <f t="shared" si="151"/>
        <v>42075.742488425924</v>
      </c>
    </row>
    <row r="2431" spans="1:20" ht="93.75" x14ac:dyDescent="0.3">
      <c r="A2431" s="4">
        <v>2429</v>
      </c>
      <c r="B2431" s="5" t="s">
        <v>2429</v>
      </c>
      <c r="C2431" s="5" t="s">
        <v>6538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t="s">
        <v>8283</v>
      </c>
      <c r="O2431" t="s">
        <v>8340</v>
      </c>
      <c r="P2431" t="s">
        <v>8341</v>
      </c>
      <c r="Q2431" s="8">
        <f t="shared" si="148"/>
        <v>1.4321428571428572E-2</v>
      </c>
      <c r="R2431" s="20">
        <f t="shared" si="149"/>
        <v>501.25</v>
      </c>
      <c r="S2431" s="15">
        <f t="shared" si="150"/>
        <v>42734.879236111112</v>
      </c>
      <c r="T2431" s="15">
        <f t="shared" si="151"/>
        <v>42771.697222222225</v>
      </c>
    </row>
    <row r="2432" spans="1:20" ht="75" x14ac:dyDescent="0.3">
      <c r="A2432" s="4">
        <v>2430</v>
      </c>
      <c r="B2432" s="5" t="s">
        <v>2430</v>
      </c>
      <c r="C2432" s="5" t="s">
        <v>6539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t="s">
        <v>8283</v>
      </c>
      <c r="O2432" t="s">
        <v>8340</v>
      </c>
      <c r="P2432" t="s">
        <v>8341</v>
      </c>
      <c r="Q2432" s="8">
        <f t="shared" si="148"/>
        <v>7.0000000000000001E-3</v>
      </c>
      <c r="R2432" s="20">
        <f t="shared" si="149"/>
        <v>10.5</v>
      </c>
      <c r="S2432" s="15">
        <f t="shared" si="150"/>
        <v>42382.130833333329</v>
      </c>
      <c r="T2432" s="15">
        <f t="shared" si="151"/>
        <v>42412.130833333329</v>
      </c>
    </row>
    <row r="2433" spans="1:20" ht="56.25" x14ac:dyDescent="0.3">
      <c r="A2433" s="4">
        <v>2431</v>
      </c>
      <c r="B2433" s="5" t="s">
        <v>2431</v>
      </c>
      <c r="C2433" s="5" t="s">
        <v>6540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t="s">
        <v>8283</v>
      </c>
      <c r="O2433" t="s">
        <v>8340</v>
      </c>
      <c r="P2433" t="s">
        <v>8341</v>
      </c>
      <c r="Q2433" s="8">
        <f t="shared" si="148"/>
        <v>2.0000000000000002E-5</v>
      </c>
      <c r="R2433" s="20">
        <f t="shared" si="149"/>
        <v>1</v>
      </c>
      <c r="S2433" s="15">
        <f t="shared" si="150"/>
        <v>42489.099687499998</v>
      </c>
      <c r="T2433" s="15">
        <f t="shared" si="151"/>
        <v>42549.099687499998</v>
      </c>
    </row>
    <row r="2434" spans="1:20" ht="75" x14ac:dyDescent="0.3">
      <c r="A2434" s="4">
        <v>2432</v>
      </c>
      <c r="B2434" s="5" t="s">
        <v>2432</v>
      </c>
      <c r="C2434" s="5" t="s">
        <v>6541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t="s">
        <v>8283</v>
      </c>
      <c r="O2434" t="s">
        <v>8340</v>
      </c>
      <c r="P2434" t="s">
        <v>8341</v>
      </c>
      <c r="Q2434" s="8">
        <f t="shared" ref="Q2434:Q2497" si="152">E2434/D2434</f>
        <v>1.4285714285714287E-4</v>
      </c>
      <c r="R2434" s="20">
        <f t="shared" ref="R2434:R2497" si="153">E2434/L2434</f>
        <v>1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75" x14ac:dyDescent="0.3">
      <c r="A2435" s="4">
        <v>2433</v>
      </c>
      <c r="B2435" s="5" t="s">
        <v>2433</v>
      </c>
      <c r="C2435" s="5" t="s">
        <v>6542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t="s">
        <v>8283</v>
      </c>
      <c r="O2435" t="s">
        <v>8340</v>
      </c>
      <c r="P2435" t="s">
        <v>8341</v>
      </c>
      <c r="Q2435" s="8">
        <f t="shared" si="152"/>
        <v>0</v>
      </c>
      <c r="R2435" s="20" t="e">
        <f t="shared" si="153"/>
        <v>#DIV/0!</v>
      </c>
      <c r="S2435" s="15">
        <f t="shared" si="154"/>
        <v>42397.89980324074</v>
      </c>
      <c r="T2435" s="15">
        <f t="shared" si="155"/>
        <v>42427.89980324074</v>
      </c>
    </row>
    <row r="2436" spans="1:20" ht="93.75" x14ac:dyDescent="0.3">
      <c r="A2436" s="4">
        <v>2434</v>
      </c>
      <c r="B2436" s="5" t="s">
        <v>2434</v>
      </c>
      <c r="C2436" s="5" t="s">
        <v>6543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t="s">
        <v>8283</v>
      </c>
      <c r="O2436" t="s">
        <v>8340</v>
      </c>
      <c r="P2436" t="s">
        <v>8341</v>
      </c>
      <c r="Q2436" s="8">
        <f t="shared" si="152"/>
        <v>1.2999999999999999E-3</v>
      </c>
      <c r="R2436" s="20">
        <f t="shared" si="153"/>
        <v>13</v>
      </c>
      <c r="S2436" s="15">
        <f t="shared" si="154"/>
        <v>42180.18604166666</v>
      </c>
      <c r="T2436" s="15">
        <f t="shared" si="155"/>
        <v>42220.18604166666</v>
      </c>
    </row>
    <row r="2437" spans="1:20" ht="75" x14ac:dyDescent="0.3">
      <c r="A2437" s="4">
        <v>2435</v>
      </c>
      <c r="B2437" s="5" t="s">
        <v>2435</v>
      </c>
      <c r="C2437" s="5" t="s">
        <v>6544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t="s">
        <v>8283</v>
      </c>
      <c r="O2437" t="s">
        <v>8340</v>
      </c>
      <c r="P2437" t="s">
        <v>8341</v>
      </c>
      <c r="Q2437" s="8">
        <f t="shared" si="152"/>
        <v>4.8960000000000002E-3</v>
      </c>
      <c r="R2437" s="20">
        <f t="shared" si="153"/>
        <v>306</v>
      </c>
      <c r="S2437" s="15">
        <f t="shared" si="154"/>
        <v>42252.277615740735</v>
      </c>
      <c r="T2437" s="15">
        <f t="shared" si="155"/>
        <v>42282.277615740735</v>
      </c>
    </row>
    <row r="2438" spans="1:20" ht="93.75" x14ac:dyDescent="0.3">
      <c r="A2438" s="4">
        <v>2436</v>
      </c>
      <c r="B2438" s="5" t="s">
        <v>2436</v>
      </c>
      <c r="C2438" s="5" t="s">
        <v>6545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t="s">
        <v>8283</v>
      </c>
      <c r="O2438" t="s">
        <v>8340</v>
      </c>
      <c r="P2438" t="s">
        <v>8341</v>
      </c>
      <c r="Q2438" s="8">
        <f t="shared" si="152"/>
        <v>3.8461538461538462E-4</v>
      </c>
      <c r="R2438" s="20">
        <f t="shared" si="153"/>
        <v>22.5</v>
      </c>
      <c r="S2438" s="15">
        <f t="shared" si="154"/>
        <v>42338.615393518514</v>
      </c>
      <c r="T2438" s="15">
        <f t="shared" si="155"/>
        <v>42398.615393518514</v>
      </c>
    </row>
    <row r="2439" spans="1:20" ht="75" x14ac:dyDescent="0.3">
      <c r="A2439" s="4">
        <v>2437</v>
      </c>
      <c r="B2439" s="5" t="s">
        <v>2437</v>
      </c>
      <c r="C2439" s="5" t="s">
        <v>6546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t="s">
        <v>8283</v>
      </c>
      <c r="O2439" t="s">
        <v>8340</v>
      </c>
      <c r="P2439" t="s">
        <v>8341</v>
      </c>
      <c r="Q2439" s="8">
        <f t="shared" si="152"/>
        <v>0</v>
      </c>
      <c r="R2439" s="20" t="e">
        <f t="shared" si="153"/>
        <v>#DIV/0!</v>
      </c>
      <c r="S2439" s="15">
        <f t="shared" si="154"/>
        <v>42031.965138888889</v>
      </c>
      <c r="T2439" s="15">
        <f t="shared" si="155"/>
        <v>42080.75</v>
      </c>
    </row>
    <row r="2440" spans="1:20" ht="75" x14ac:dyDescent="0.3">
      <c r="A2440" s="4">
        <v>2438</v>
      </c>
      <c r="B2440" s="5" t="s">
        <v>2438</v>
      </c>
      <c r="C2440" s="5" t="s">
        <v>6547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t="s">
        <v>8283</v>
      </c>
      <c r="O2440" t="s">
        <v>8340</v>
      </c>
      <c r="P2440" t="s">
        <v>8341</v>
      </c>
      <c r="Q2440" s="8">
        <f t="shared" si="152"/>
        <v>3.3333333333333335E-3</v>
      </c>
      <c r="R2440" s="20">
        <f t="shared" si="153"/>
        <v>50</v>
      </c>
      <c r="S2440" s="15">
        <f t="shared" si="154"/>
        <v>42285.91506944444</v>
      </c>
      <c r="T2440" s="15">
        <f t="shared" si="155"/>
        <v>42345.956736111111</v>
      </c>
    </row>
    <row r="2441" spans="1:20" ht="93.75" x14ac:dyDescent="0.3">
      <c r="A2441" s="4">
        <v>2439</v>
      </c>
      <c r="B2441" s="5" t="s">
        <v>2439</v>
      </c>
      <c r="C2441" s="5" t="s">
        <v>6548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t="s">
        <v>8283</v>
      </c>
      <c r="O2441" t="s">
        <v>8340</v>
      </c>
      <c r="P2441" t="s">
        <v>8341</v>
      </c>
      <c r="Q2441" s="8">
        <f t="shared" si="152"/>
        <v>0</v>
      </c>
      <c r="R2441" s="20" t="e">
        <f t="shared" si="153"/>
        <v>#DIV/0!</v>
      </c>
      <c r="S2441" s="15">
        <f t="shared" si="154"/>
        <v>42265.818622685183</v>
      </c>
      <c r="T2441" s="15">
        <f t="shared" si="155"/>
        <v>42295.818622685183</v>
      </c>
    </row>
    <row r="2442" spans="1:20" ht="56.25" x14ac:dyDescent="0.3">
      <c r="A2442" s="4">
        <v>2440</v>
      </c>
      <c r="B2442" s="5" t="s">
        <v>2440</v>
      </c>
      <c r="C2442" s="5" t="s">
        <v>6549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t="s">
        <v>8283</v>
      </c>
      <c r="O2442" t="s">
        <v>8340</v>
      </c>
      <c r="P2442" t="s">
        <v>8341</v>
      </c>
      <c r="Q2442" s="8">
        <f t="shared" si="152"/>
        <v>2E-3</v>
      </c>
      <c r="R2442" s="20">
        <f t="shared" si="153"/>
        <v>5</v>
      </c>
      <c r="S2442" s="15">
        <f t="shared" si="154"/>
        <v>42383.899456018517</v>
      </c>
      <c r="T2442" s="15">
        <f t="shared" si="155"/>
        <v>42413.899456018517</v>
      </c>
    </row>
    <row r="2443" spans="1:20" ht="37.5" x14ac:dyDescent="0.3">
      <c r="A2443" s="4">
        <v>2441</v>
      </c>
      <c r="B2443" s="5" t="s">
        <v>2441</v>
      </c>
      <c r="C2443" s="5" t="s">
        <v>6550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t="s">
        <v>8297</v>
      </c>
      <c r="O2443" t="s">
        <v>8340</v>
      </c>
      <c r="P2443" t="s">
        <v>8356</v>
      </c>
      <c r="Q2443" s="8">
        <f t="shared" si="152"/>
        <v>1.0788</v>
      </c>
      <c r="R2443" s="20">
        <f t="shared" si="153"/>
        <v>74.22935779816514</v>
      </c>
      <c r="S2443" s="15">
        <f t="shared" si="154"/>
        <v>42187.125625000001</v>
      </c>
      <c r="T2443" s="15">
        <f t="shared" si="155"/>
        <v>42208.207638888889</v>
      </c>
    </row>
    <row r="2444" spans="1:20" ht="56.25" x14ac:dyDescent="0.3">
      <c r="A2444" s="4">
        <v>2442</v>
      </c>
      <c r="B2444" s="5" t="s">
        <v>2442</v>
      </c>
      <c r="C2444" s="5" t="s">
        <v>6551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t="s">
        <v>8297</v>
      </c>
      <c r="O2444" t="s">
        <v>8340</v>
      </c>
      <c r="P2444" t="s">
        <v>8356</v>
      </c>
      <c r="Q2444" s="8">
        <f t="shared" si="152"/>
        <v>1.2594166666666666</v>
      </c>
      <c r="R2444" s="20">
        <f t="shared" si="153"/>
        <v>81.252688172043008</v>
      </c>
      <c r="S2444" s="15">
        <f t="shared" si="154"/>
        <v>42052.666990740734</v>
      </c>
      <c r="T2444" s="15">
        <f t="shared" si="155"/>
        <v>42082.625324074077</v>
      </c>
    </row>
    <row r="2445" spans="1:20" ht="93.75" x14ac:dyDescent="0.3">
      <c r="A2445" s="4">
        <v>2443</v>
      </c>
      <c r="B2445" s="5" t="s">
        <v>2443</v>
      </c>
      <c r="C2445" s="5" t="s">
        <v>6552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t="s">
        <v>8297</v>
      </c>
      <c r="O2445" t="s">
        <v>8340</v>
      </c>
      <c r="P2445" t="s">
        <v>8356</v>
      </c>
      <c r="Q2445" s="8">
        <f t="shared" si="152"/>
        <v>2.0251494999999999</v>
      </c>
      <c r="R2445" s="20">
        <f t="shared" si="153"/>
        <v>130.23469453376205</v>
      </c>
      <c r="S2445" s="15">
        <f t="shared" si="154"/>
        <v>41836.625254629631</v>
      </c>
      <c r="T2445" s="15">
        <f t="shared" si="155"/>
        <v>41866.625254629631</v>
      </c>
    </row>
    <row r="2446" spans="1:20" ht="93.75" x14ac:dyDescent="0.3">
      <c r="A2446" s="4">
        <v>2444</v>
      </c>
      <c r="B2446" s="5" t="s">
        <v>2444</v>
      </c>
      <c r="C2446" s="5" t="s">
        <v>6553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t="s">
        <v>8297</v>
      </c>
      <c r="O2446" t="s">
        <v>8340</v>
      </c>
      <c r="P2446" t="s">
        <v>8356</v>
      </c>
      <c r="Q2446" s="8">
        <f t="shared" si="152"/>
        <v>1.0860000000000001</v>
      </c>
      <c r="R2446" s="20">
        <f t="shared" si="153"/>
        <v>53.409836065573771</v>
      </c>
      <c r="S2446" s="15">
        <f t="shared" si="154"/>
        <v>42485.754525462966</v>
      </c>
      <c r="T2446" s="15">
        <f t="shared" si="155"/>
        <v>42515.754525462966</v>
      </c>
    </row>
    <row r="2447" spans="1:20" ht="75" x14ac:dyDescent="0.3">
      <c r="A2447" s="4">
        <v>2445</v>
      </c>
      <c r="B2447" s="5" t="s">
        <v>2445</v>
      </c>
      <c r="C2447" s="5" t="s">
        <v>6554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t="s">
        <v>8297</v>
      </c>
      <c r="O2447" t="s">
        <v>8340</v>
      </c>
      <c r="P2447" t="s">
        <v>8356</v>
      </c>
      <c r="Q2447" s="8">
        <f t="shared" si="152"/>
        <v>1.728</v>
      </c>
      <c r="R2447" s="20">
        <f t="shared" si="153"/>
        <v>75.130434782608702</v>
      </c>
      <c r="S2447" s="15">
        <f t="shared" si="154"/>
        <v>42243.190057870372</v>
      </c>
      <c r="T2447" s="15">
        <f t="shared" si="155"/>
        <v>42273.190057870372</v>
      </c>
    </row>
    <row r="2448" spans="1:20" ht="93.75" x14ac:dyDescent="0.3">
      <c r="A2448" s="4">
        <v>2446</v>
      </c>
      <c r="B2448" s="5" t="s">
        <v>2446</v>
      </c>
      <c r="C2448" s="5" t="s">
        <v>6555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t="s">
        <v>8297</v>
      </c>
      <c r="O2448" t="s">
        <v>8340</v>
      </c>
      <c r="P2448" t="s">
        <v>8356</v>
      </c>
      <c r="Q2448" s="8">
        <f t="shared" si="152"/>
        <v>1.6798</v>
      </c>
      <c r="R2448" s="20">
        <f t="shared" si="153"/>
        <v>75.666666666666671</v>
      </c>
      <c r="S2448" s="15">
        <f t="shared" si="154"/>
        <v>42670.602673611109</v>
      </c>
      <c r="T2448" s="15">
        <f t="shared" si="155"/>
        <v>42700.64434027778</v>
      </c>
    </row>
    <row r="2449" spans="1:20" ht="93.75" x14ac:dyDescent="0.3">
      <c r="A2449" s="4">
        <v>2447</v>
      </c>
      <c r="B2449" s="5" t="s">
        <v>2447</v>
      </c>
      <c r="C2449" s="5" t="s">
        <v>6556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t="s">
        <v>8297</v>
      </c>
      <c r="O2449" t="s">
        <v>8340</v>
      </c>
      <c r="P2449" t="s">
        <v>8356</v>
      </c>
      <c r="Q2449" s="8">
        <f t="shared" si="152"/>
        <v>4.2720000000000002</v>
      </c>
      <c r="R2449" s="20">
        <f t="shared" si="153"/>
        <v>31.691394658753708</v>
      </c>
      <c r="S2449" s="15">
        <f t="shared" si="154"/>
        <v>42654.469826388886</v>
      </c>
      <c r="T2449" s="15">
        <f t="shared" si="155"/>
        <v>42686.166666666672</v>
      </c>
    </row>
    <row r="2450" spans="1:20" ht="93.75" x14ac:dyDescent="0.3">
      <c r="A2450" s="4">
        <v>2448</v>
      </c>
      <c r="B2450" s="5" t="s">
        <v>2448</v>
      </c>
      <c r="C2450" s="5" t="s">
        <v>6557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t="s">
        <v>8297</v>
      </c>
      <c r="O2450" t="s">
        <v>8340</v>
      </c>
      <c r="P2450" t="s">
        <v>8356</v>
      </c>
      <c r="Q2450" s="8">
        <f t="shared" si="152"/>
        <v>1.075</v>
      </c>
      <c r="R2450" s="20">
        <f t="shared" si="153"/>
        <v>47.777777777777779</v>
      </c>
      <c r="S2450" s="15">
        <f t="shared" si="154"/>
        <v>42607.316122685181</v>
      </c>
      <c r="T2450" s="15">
        <f t="shared" si="155"/>
        <v>42613.233333333337</v>
      </c>
    </row>
    <row r="2451" spans="1:20" ht="75" x14ac:dyDescent="0.3">
      <c r="A2451" s="4">
        <v>2449</v>
      </c>
      <c r="B2451" s="5" t="s">
        <v>2449</v>
      </c>
      <c r="C2451" s="5" t="s">
        <v>6558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t="s">
        <v>8297</v>
      </c>
      <c r="O2451" t="s">
        <v>8340</v>
      </c>
      <c r="P2451" t="s">
        <v>8356</v>
      </c>
      <c r="Q2451" s="8">
        <f t="shared" si="152"/>
        <v>1.08</v>
      </c>
      <c r="R2451" s="20">
        <f t="shared" si="153"/>
        <v>90</v>
      </c>
      <c r="S2451" s="15">
        <f t="shared" si="154"/>
        <v>41943.142534722225</v>
      </c>
      <c r="T2451" s="15">
        <f t="shared" si="155"/>
        <v>41973.184201388889</v>
      </c>
    </row>
    <row r="2452" spans="1:20" ht="93.75" x14ac:dyDescent="0.3">
      <c r="A2452" s="4">
        <v>2450</v>
      </c>
      <c r="B2452" s="5" t="s">
        <v>2450</v>
      </c>
      <c r="C2452" s="5" t="s">
        <v>6559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t="s">
        <v>8297</v>
      </c>
      <c r="O2452" t="s">
        <v>8340</v>
      </c>
      <c r="P2452" t="s">
        <v>8356</v>
      </c>
      <c r="Q2452" s="8">
        <f t="shared" si="152"/>
        <v>1.0153353333333335</v>
      </c>
      <c r="R2452" s="20">
        <f t="shared" si="153"/>
        <v>149.31401960784314</v>
      </c>
      <c r="S2452" s="15">
        <f t="shared" si="154"/>
        <v>41902.07240740741</v>
      </c>
      <c r="T2452" s="15">
        <f t="shared" si="155"/>
        <v>41940.132638888892</v>
      </c>
    </row>
    <row r="2453" spans="1:20" ht="75" x14ac:dyDescent="0.3">
      <c r="A2453" s="4">
        <v>2451</v>
      </c>
      <c r="B2453" s="5" t="s">
        <v>2451</v>
      </c>
      <c r="C2453" s="5" t="s">
        <v>6560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t="s">
        <v>8297</v>
      </c>
      <c r="O2453" t="s">
        <v>8340</v>
      </c>
      <c r="P2453" t="s">
        <v>8356</v>
      </c>
      <c r="Q2453" s="8">
        <f t="shared" si="152"/>
        <v>1.1545000000000001</v>
      </c>
      <c r="R2453" s="20">
        <f t="shared" si="153"/>
        <v>62.06989247311828</v>
      </c>
      <c r="S2453" s="15">
        <f t="shared" si="154"/>
        <v>42779.908449074079</v>
      </c>
      <c r="T2453" s="15">
        <f t="shared" si="155"/>
        <v>42799.908449074079</v>
      </c>
    </row>
    <row r="2454" spans="1:20" ht="93.75" x14ac:dyDescent="0.3">
      <c r="A2454" s="4">
        <v>2452</v>
      </c>
      <c r="B2454" s="5" t="s">
        <v>2452</v>
      </c>
      <c r="C2454" s="5" t="s">
        <v>6561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t="s">
        <v>8297</v>
      </c>
      <c r="O2454" t="s">
        <v>8340</v>
      </c>
      <c r="P2454" t="s">
        <v>8356</v>
      </c>
      <c r="Q2454" s="8">
        <f t="shared" si="152"/>
        <v>1.335</v>
      </c>
      <c r="R2454" s="20">
        <f t="shared" si="153"/>
        <v>53.4</v>
      </c>
      <c r="S2454" s="15">
        <f t="shared" si="154"/>
        <v>42338.84375</v>
      </c>
      <c r="T2454" s="15">
        <f t="shared" si="155"/>
        <v>42367.958333333328</v>
      </c>
    </row>
    <row r="2455" spans="1:20" ht="75" x14ac:dyDescent="0.3">
      <c r="A2455" s="4">
        <v>2453</v>
      </c>
      <c r="B2455" s="5" t="s">
        <v>2453</v>
      </c>
      <c r="C2455" s="5" t="s">
        <v>6562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t="s">
        <v>8297</v>
      </c>
      <c r="O2455" t="s">
        <v>8340</v>
      </c>
      <c r="P2455" t="s">
        <v>8356</v>
      </c>
      <c r="Q2455" s="8">
        <f t="shared" si="152"/>
        <v>1.5469999999999999</v>
      </c>
      <c r="R2455" s="20">
        <f t="shared" si="153"/>
        <v>69.268656716417908</v>
      </c>
      <c r="S2455" s="15">
        <f t="shared" si="154"/>
        <v>42738.692233796297</v>
      </c>
      <c r="T2455" s="15">
        <f t="shared" si="155"/>
        <v>42768.692233796297</v>
      </c>
    </row>
    <row r="2456" spans="1:20" ht="75" x14ac:dyDescent="0.3">
      <c r="A2456" s="4">
        <v>2454</v>
      </c>
      <c r="B2456" s="5" t="s">
        <v>2454</v>
      </c>
      <c r="C2456" s="5" t="s">
        <v>6563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t="s">
        <v>8297</v>
      </c>
      <c r="O2456" t="s">
        <v>8340</v>
      </c>
      <c r="P2456" t="s">
        <v>8356</v>
      </c>
      <c r="Q2456" s="8">
        <f t="shared" si="152"/>
        <v>1.0084571428571429</v>
      </c>
      <c r="R2456" s="20">
        <f t="shared" si="153"/>
        <v>271.50769230769231</v>
      </c>
      <c r="S2456" s="15">
        <f t="shared" si="154"/>
        <v>42770.201481481476</v>
      </c>
      <c r="T2456" s="15">
        <f t="shared" si="155"/>
        <v>42805.201481481476</v>
      </c>
    </row>
    <row r="2457" spans="1:20" ht="75" x14ac:dyDescent="0.3">
      <c r="A2457" s="4">
        <v>2455</v>
      </c>
      <c r="B2457" s="5" t="s">
        <v>2455</v>
      </c>
      <c r="C2457" s="5" t="s">
        <v>6564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t="s">
        <v>8297</v>
      </c>
      <c r="O2457" t="s">
        <v>8340</v>
      </c>
      <c r="P2457" t="s">
        <v>8356</v>
      </c>
      <c r="Q2457" s="8">
        <f t="shared" si="152"/>
        <v>1.82</v>
      </c>
      <c r="R2457" s="20">
        <f t="shared" si="153"/>
        <v>34.125</v>
      </c>
      <c r="S2457" s="15">
        <f t="shared" si="154"/>
        <v>42452.781828703708</v>
      </c>
      <c r="T2457" s="15">
        <f t="shared" si="155"/>
        <v>42480.781828703708</v>
      </c>
    </row>
    <row r="2458" spans="1:20" ht="75" x14ac:dyDescent="0.3">
      <c r="A2458" s="4">
        <v>2456</v>
      </c>
      <c r="B2458" s="5" t="s">
        <v>2456</v>
      </c>
      <c r="C2458" s="5" t="s">
        <v>6565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t="s">
        <v>8297</v>
      </c>
      <c r="O2458" t="s">
        <v>8340</v>
      </c>
      <c r="P2458" t="s">
        <v>8356</v>
      </c>
      <c r="Q2458" s="8">
        <f t="shared" si="152"/>
        <v>1.8086666666666666</v>
      </c>
      <c r="R2458" s="20">
        <f t="shared" si="153"/>
        <v>40.492537313432834</v>
      </c>
      <c r="S2458" s="15">
        <f t="shared" si="154"/>
        <v>42761.961099537039</v>
      </c>
      <c r="T2458" s="15">
        <f t="shared" si="155"/>
        <v>42791.961099537039</v>
      </c>
    </row>
    <row r="2459" spans="1:20" ht="75" x14ac:dyDescent="0.3">
      <c r="A2459" s="4">
        <v>2457</v>
      </c>
      <c r="B2459" s="5" t="s">
        <v>2457</v>
      </c>
      <c r="C2459" s="5" t="s">
        <v>6566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t="s">
        <v>8297</v>
      </c>
      <c r="O2459" t="s">
        <v>8340</v>
      </c>
      <c r="P2459" t="s">
        <v>8356</v>
      </c>
      <c r="Q2459" s="8">
        <f t="shared" si="152"/>
        <v>1.0230434782608695</v>
      </c>
      <c r="R2459" s="20">
        <f t="shared" si="153"/>
        <v>189.75806451612902</v>
      </c>
      <c r="S2459" s="15">
        <f t="shared" si="154"/>
        <v>42423.602500000001</v>
      </c>
      <c r="T2459" s="15">
        <f t="shared" si="155"/>
        <v>42453.560833333337</v>
      </c>
    </row>
    <row r="2460" spans="1:20" ht="93.75" x14ac:dyDescent="0.3">
      <c r="A2460" s="4">
        <v>2458</v>
      </c>
      <c r="B2460" s="5" t="s">
        <v>2458</v>
      </c>
      <c r="C2460" s="5" t="s">
        <v>6567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t="s">
        <v>8297</v>
      </c>
      <c r="O2460" t="s">
        <v>8340</v>
      </c>
      <c r="P2460" t="s">
        <v>8356</v>
      </c>
      <c r="Q2460" s="8">
        <f t="shared" si="152"/>
        <v>1.1017999999999999</v>
      </c>
      <c r="R2460" s="20">
        <f t="shared" si="153"/>
        <v>68.862499999999997</v>
      </c>
      <c r="S2460" s="15">
        <f t="shared" si="154"/>
        <v>42495.871736111112</v>
      </c>
      <c r="T2460" s="15">
        <f t="shared" si="155"/>
        <v>42530.791666666672</v>
      </c>
    </row>
    <row r="2461" spans="1:20" ht="93.75" x14ac:dyDescent="0.3">
      <c r="A2461" s="4">
        <v>2459</v>
      </c>
      <c r="B2461" s="5" t="s">
        <v>2459</v>
      </c>
      <c r="C2461" s="5" t="s">
        <v>6568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t="s">
        <v>8297</v>
      </c>
      <c r="O2461" t="s">
        <v>8340</v>
      </c>
      <c r="P2461" t="s">
        <v>8356</v>
      </c>
      <c r="Q2461" s="8">
        <f t="shared" si="152"/>
        <v>1.0225</v>
      </c>
      <c r="R2461" s="20">
        <f t="shared" si="153"/>
        <v>108.77659574468085</v>
      </c>
      <c r="S2461" s="15">
        <f t="shared" si="154"/>
        <v>42407.637557870374</v>
      </c>
      <c r="T2461" s="15">
        <f t="shared" si="155"/>
        <v>42452.595891203702</v>
      </c>
    </row>
    <row r="2462" spans="1:20" ht="93.75" x14ac:dyDescent="0.3">
      <c r="A2462" s="4">
        <v>2460</v>
      </c>
      <c r="B2462" s="5" t="s">
        <v>2460</v>
      </c>
      <c r="C2462" s="5" t="s">
        <v>6569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t="s">
        <v>8297</v>
      </c>
      <c r="O2462" t="s">
        <v>8340</v>
      </c>
      <c r="P2462" t="s">
        <v>8356</v>
      </c>
      <c r="Q2462" s="8">
        <f t="shared" si="152"/>
        <v>1.0078823529411765</v>
      </c>
      <c r="R2462" s="20">
        <f t="shared" si="153"/>
        <v>125.98529411764706</v>
      </c>
      <c r="S2462" s="15">
        <f t="shared" si="154"/>
        <v>42704.187118055561</v>
      </c>
      <c r="T2462" s="15">
        <f t="shared" si="155"/>
        <v>42738.178472222222</v>
      </c>
    </row>
    <row r="2463" spans="1:20" ht="75" x14ac:dyDescent="0.3">
      <c r="A2463" s="4">
        <v>2461</v>
      </c>
      <c r="B2463" s="5" t="s">
        <v>2461</v>
      </c>
      <c r="C2463" s="5" t="s">
        <v>6570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t="s">
        <v>8278</v>
      </c>
      <c r="O2463" t="s">
        <v>8329</v>
      </c>
      <c r="P2463" t="s">
        <v>8333</v>
      </c>
      <c r="Q2463" s="8">
        <f t="shared" si="152"/>
        <v>1.038</v>
      </c>
      <c r="R2463" s="20">
        <f t="shared" si="153"/>
        <v>90.523255813953483</v>
      </c>
      <c r="S2463" s="15">
        <f t="shared" si="154"/>
        <v>40784.012696759259</v>
      </c>
      <c r="T2463" s="15">
        <f t="shared" si="155"/>
        <v>40817.125</v>
      </c>
    </row>
    <row r="2464" spans="1:20" ht="75" x14ac:dyDescent="0.3">
      <c r="A2464" s="4">
        <v>2462</v>
      </c>
      <c r="B2464" s="5" t="s">
        <v>2462</v>
      </c>
      <c r="C2464" s="5" t="s">
        <v>6571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t="s">
        <v>8278</v>
      </c>
      <c r="O2464" t="s">
        <v>8329</v>
      </c>
      <c r="P2464" t="s">
        <v>8333</v>
      </c>
      <c r="Q2464" s="8">
        <f t="shared" si="152"/>
        <v>1.1070833333333334</v>
      </c>
      <c r="R2464" s="20">
        <f t="shared" si="153"/>
        <v>28.880434782608695</v>
      </c>
      <c r="S2464" s="15">
        <f t="shared" si="154"/>
        <v>41089.186296296299</v>
      </c>
      <c r="T2464" s="15">
        <f t="shared" si="155"/>
        <v>41109.186296296299</v>
      </c>
    </row>
    <row r="2465" spans="1:20" ht="37.5" x14ac:dyDescent="0.3">
      <c r="A2465" s="4">
        <v>2463</v>
      </c>
      <c r="B2465" s="5" t="s">
        <v>2463</v>
      </c>
      <c r="C2465" s="5" t="s">
        <v>6572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t="s">
        <v>8278</v>
      </c>
      <c r="O2465" t="s">
        <v>8329</v>
      </c>
      <c r="P2465" t="s">
        <v>8333</v>
      </c>
      <c r="Q2465" s="8">
        <f t="shared" si="152"/>
        <v>1.1625000000000001</v>
      </c>
      <c r="R2465" s="20">
        <f t="shared" si="153"/>
        <v>31</v>
      </c>
      <c r="S2465" s="15">
        <f t="shared" si="154"/>
        <v>41341.111400462964</v>
      </c>
      <c r="T2465" s="15">
        <f t="shared" si="155"/>
        <v>41380.791666666664</v>
      </c>
    </row>
    <row r="2466" spans="1:20" ht="75" x14ac:dyDescent="0.3">
      <c r="A2466" s="4">
        <v>2464</v>
      </c>
      <c r="B2466" s="5" t="s">
        <v>2464</v>
      </c>
      <c r="C2466" s="5" t="s">
        <v>6573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t="s">
        <v>8278</v>
      </c>
      <c r="O2466" t="s">
        <v>8329</v>
      </c>
      <c r="P2466" t="s">
        <v>8333</v>
      </c>
      <c r="Q2466" s="8">
        <f t="shared" si="152"/>
        <v>1.111</v>
      </c>
      <c r="R2466" s="20">
        <f t="shared" si="153"/>
        <v>51.674418604651166</v>
      </c>
      <c r="S2466" s="15">
        <f t="shared" si="154"/>
        <v>42248.90042824074</v>
      </c>
      <c r="T2466" s="15">
        <f t="shared" si="155"/>
        <v>42277.811805555553</v>
      </c>
    </row>
    <row r="2467" spans="1:20" ht="56.25" x14ac:dyDescent="0.3">
      <c r="A2467" s="4">
        <v>2465</v>
      </c>
      <c r="B2467" s="5" t="s">
        <v>2465</v>
      </c>
      <c r="C2467" s="5" t="s">
        <v>6574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t="s">
        <v>8278</v>
      </c>
      <c r="O2467" t="s">
        <v>8329</v>
      </c>
      <c r="P2467" t="s">
        <v>8333</v>
      </c>
      <c r="Q2467" s="8">
        <f t="shared" si="152"/>
        <v>1.8014285714285714</v>
      </c>
      <c r="R2467" s="20">
        <f t="shared" si="153"/>
        <v>26.270833333333332</v>
      </c>
      <c r="S2467" s="15">
        <f t="shared" si="154"/>
        <v>41145.719305555554</v>
      </c>
      <c r="T2467" s="15">
        <f t="shared" si="155"/>
        <v>41175.719305555554</v>
      </c>
    </row>
    <row r="2468" spans="1:20" ht="75" x14ac:dyDescent="0.3">
      <c r="A2468" s="4">
        <v>2466</v>
      </c>
      <c r="B2468" s="5" t="s">
        <v>2466</v>
      </c>
      <c r="C2468" s="5" t="s">
        <v>6575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t="s">
        <v>8278</v>
      </c>
      <c r="O2468" t="s">
        <v>8329</v>
      </c>
      <c r="P2468" t="s">
        <v>8333</v>
      </c>
      <c r="Q2468" s="8">
        <f t="shared" si="152"/>
        <v>1</v>
      </c>
      <c r="R2468" s="20">
        <f t="shared" si="153"/>
        <v>48.07692307692308</v>
      </c>
      <c r="S2468" s="15">
        <f t="shared" si="154"/>
        <v>41373.102465277778</v>
      </c>
      <c r="T2468" s="15">
        <f t="shared" si="155"/>
        <v>41403.102465277778</v>
      </c>
    </row>
    <row r="2469" spans="1:20" ht="75" x14ac:dyDescent="0.3">
      <c r="A2469" s="4">
        <v>2467</v>
      </c>
      <c r="B2469" s="5" t="s">
        <v>2467</v>
      </c>
      <c r="C2469" s="5" t="s">
        <v>6576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t="s">
        <v>8278</v>
      </c>
      <c r="O2469" t="s">
        <v>8329</v>
      </c>
      <c r="P2469" t="s">
        <v>8333</v>
      </c>
      <c r="Q2469" s="8">
        <f t="shared" si="152"/>
        <v>1.1850000000000001</v>
      </c>
      <c r="R2469" s="20">
        <f t="shared" si="153"/>
        <v>27.558139534883722</v>
      </c>
      <c r="S2469" s="15">
        <f t="shared" si="154"/>
        <v>41025.874201388891</v>
      </c>
      <c r="T2469" s="15">
        <f t="shared" si="155"/>
        <v>41039.708333333336</v>
      </c>
    </row>
    <row r="2470" spans="1:20" ht="56.25" x14ac:dyDescent="0.3">
      <c r="A2470" s="4">
        <v>2468</v>
      </c>
      <c r="B2470" s="5" t="s">
        <v>2468</v>
      </c>
      <c r="C2470" s="5" t="s">
        <v>6577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t="s">
        <v>8278</v>
      </c>
      <c r="O2470" t="s">
        <v>8329</v>
      </c>
      <c r="P2470" t="s">
        <v>8333</v>
      </c>
      <c r="Q2470" s="8">
        <f t="shared" si="152"/>
        <v>1.0721700000000001</v>
      </c>
      <c r="R2470" s="20">
        <f t="shared" si="153"/>
        <v>36.97137931034483</v>
      </c>
      <c r="S2470" s="15">
        <f t="shared" si="154"/>
        <v>41174.154178240737</v>
      </c>
      <c r="T2470" s="15">
        <f t="shared" si="155"/>
        <v>41210.208333333336</v>
      </c>
    </row>
    <row r="2471" spans="1:20" ht="75" x14ac:dyDescent="0.3">
      <c r="A2471" s="4">
        <v>2469</v>
      </c>
      <c r="B2471" s="5" t="s">
        <v>2469</v>
      </c>
      <c r="C2471" s="5" t="s">
        <v>6578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t="s">
        <v>8278</v>
      </c>
      <c r="O2471" t="s">
        <v>8329</v>
      </c>
      <c r="P2471" t="s">
        <v>8333</v>
      </c>
      <c r="Q2471" s="8">
        <f t="shared" si="152"/>
        <v>1.1366666666666667</v>
      </c>
      <c r="R2471" s="20">
        <f t="shared" si="153"/>
        <v>29.021276595744681</v>
      </c>
      <c r="S2471" s="15">
        <f t="shared" si="154"/>
        <v>40557.429733796293</v>
      </c>
      <c r="T2471" s="15">
        <f t="shared" si="155"/>
        <v>40582.429733796293</v>
      </c>
    </row>
    <row r="2472" spans="1:20" ht="75" x14ac:dyDescent="0.3">
      <c r="A2472" s="4">
        <v>2470</v>
      </c>
      <c r="B2472" s="5" t="s">
        <v>2470</v>
      </c>
      <c r="C2472" s="5" t="s">
        <v>6579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t="s">
        <v>8278</v>
      </c>
      <c r="O2472" t="s">
        <v>8329</v>
      </c>
      <c r="P2472" t="s">
        <v>8333</v>
      </c>
      <c r="Q2472" s="8">
        <f t="shared" si="152"/>
        <v>1.0316400000000001</v>
      </c>
      <c r="R2472" s="20">
        <f t="shared" si="153"/>
        <v>28.65666666666667</v>
      </c>
      <c r="S2472" s="15">
        <f t="shared" si="154"/>
        <v>41023.07471064815</v>
      </c>
      <c r="T2472" s="15">
        <f t="shared" si="155"/>
        <v>41053.07471064815</v>
      </c>
    </row>
    <row r="2473" spans="1:20" ht="75" x14ac:dyDescent="0.3">
      <c r="A2473" s="4">
        <v>2471</v>
      </c>
      <c r="B2473" s="5" t="s">
        <v>2471</v>
      </c>
      <c r="C2473" s="5" t="s">
        <v>6580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t="s">
        <v>8278</v>
      </c>
      <c r="O2473" t="s">
        <v>8329</v>
      </c>
      <c r="P2473" t="s">
        <v>8333</v>
      </c>
      <c r="Q2473" s="8">
        <f t="shared" si="152"/>
        <v>1.28</v>
      </c>
      <c r="R2473" s="20">
        <f t="shared" si="153"/>
        <v>37.647058823529413</v>
      </c>
      <c r="S2473" s="15">
        <f t="shared" si="154"/>
        <v>40893.992962962962</v>
      </c>
      <c r="T2473" s="15">
        <f t="shared" si="155"/>
        <v>40933.992962962962</v>
      </c>
    </row>
    <row r="2474" spans="1:20" ht="93.75" x14ac:dyDescent="0.3">
      <c r="A2474" s="4">
        <v>2472</v>
      </c>
      <c r="B2474" s="5" t="s">
        <v>2472</v>
      </c>
      <c r="C2474" s="5" t="s">
        <v>6581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t="s">
        <v>8278</v>
      </c>
      <c r="O2474" t="s">
        <v>8329</v>
      </c>
      <c r="P2474" t="s">
        <v>8333</v>
      </c>
      <c r="Q2474" s="8">
        <f t="shared" si="152"/>
        <v>1.3576026666666667</v>
      </c>
      <c r="R2474" s="20">
        <f t="shared" si="153"/>
        <v>97.904038461538462</v>
      </c>
      <c r="S2474" s="15">
        <f t="shared" si="154"/>
        <v>40354.11550925926</v>
      </c>
      <c r="T2474" s="15">
        <f t="shared" si="155"/>
        <v>40425.043749999997</v>
      </c>
    </row>
    <row r="2475" spans="1:20" ht="75" x14ac:dyDescent="0.3">
      <c r="A2475" s="4">
        <v>2473</v>
      </c>
      <c r="B2475" s="5" t="s">
        <v>2473</v>
      </c>
      <c r="C2475" s="5" t="s">
        <v>6582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t="s">
        <v>8278</v>
      </c>
      <c r="O2475" t="s">
        <v>8329</v>
      </c>
      <c r="P2475" t="s">
        <v>8333</v>
      </c>
      <c r="Q2475" s="8">
        <f t="shared" si="152"/>
        <v>1</v>
      </c>
      <c r="R2475" s="20">
        <f t="shared" si="153"/>
        <v>42.553191489361701</v>
      </c>
      <c r="S2475" s="15">
        <f t="shared" si="154"/>
        <v>41193.748483796298</v>
      </c>
      <c r="T2475" s="15">
        <f t="shared" si="155"/>
        <v>41223.790150462963</v>
      </c>
    </row>
    <row r="2476" spans="1:20" ht="93.75" x14ac:dyDescent="0.3">
      <c r="A2476" s="4">
        <v>2474</v>
      </c>
      <c r="B2476" s="5" t="s">
        <v>2474</v>
      </c>
      <c r="C2476" s="5" t="s">
        <v>6583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t="s">
        <v>8278</v>
      </c>
      <c r="O2476" t="s">
        <v>8329</v>
      </c>
      <c r="P2476" t="s">
        <v>8333</v>
      </c>
      <c r="Q2476" s="8">
        <f t="shared" si="152"/>
        <v>1.0000360000000001</v>
      </c>
      <c r="R2476" s="20">
        <f t="shared" si="153"/>
        <v>131.58368421052631</v>
      </c>
      <c r="S2476" s="15">
        <f t="shared" si="154"/>
        <v>40417.011296296296</v>
      </c>
      <c r="T2476" s="15">
        <f t="shared" si="155"/>
        <v>40462.011296296296</v>
      </c>
    </row>
    <row r="2477" spans="1:20" ht="56.25" x14ac:dyDescent="0.3">
      <c r="A2477" s="4">
        <v>2475</v>
      </c>
      <c r="B2477" s="5" t="s">
        <v>2475</v>
      </c>
      <c r="C2477" s="5" t="s">
        <v>6584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t="s">
        <v>8278</v>
      </c>
      <c r="O2477" t="s">
        <v>8329</v>
      </c>
      <c r="P2477" t="s">
        <v>8333</v>
      </c>
      <c r="Q2477" s="8">
        <f t="shared" si="152"/>
        <v>1.0471999999999999</v>
      </c>
      <c r="R2477" s="20">
        <f t="shared" si="153"/>
        <v>32.320987654320987</v>
      </c>
      <c r="S2477" s="15">
        <f t="shared" si="154"/>
        <v>40310.287673611114</v>
      </c>
      <c r="T2477" s="15">
        <f t="shared" si="155"/>
        <v>40369.916666666664</v>
      </c>
    </row>
    <row r="2478" spans="1:20" ht="75" x14ac:dyDescent="0.3">
      <c r="A2478" s="4">
        <v>2476</v>
      </c>
      <c r="B2478" s="5" t="s">
        <v>2476</v>
      </c>
      <c r="C2478" s="5" t="s">
        <v>6585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t="s">
        <v>8278</v>
      </c>
      <c r="O2478" t="s">
        <v>8329</v>
      </c>
      <c r="P2478" t="s">
        <v>8333</v>
      </c>
      <c r="Q2478" s="8">
        <f t="shared" si="152"/>
        <v>1.050225</v>
      </c>
      <c r="R2478" s="20">
        <f t="shared" si="153"/>
        <v>61.103999999999999</v>
      </c>
      <c r="S2478" s="15">
        <f t="shared" si="154"/>
        <v>41913.328356481477</v>
      </c>
      <c r="T2478" s="15">
        <f t="shared" si="155"/>
        <v>41946.370023148149</v>
      </c>
    </row>
    <row r="2479" spans="1:20" ht="56.25" x14ac:dyDescent="0.3">
      <c r="A2479" s="4">
        <v>2477</v>
      </c>
      <c r="B2479" s="5" t="s">
        <v>823</v>
      </c>
      <c r="C2479" s="5" t="s">
        <v>6586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t="s">
        <v>8278</v>
      </c>
      <c r="O2479" t="s">
        <v>8329</v>
      </c>
      <c r="P2479" t="s">
        <v>8333</v>
      </c>
      <c r="Q2479" s="8">
        <f t="shared" si="152"/>
        <v>1.7133333333333334</v>
      </c>
      <c r="R2479" s="20">
        <f t="shared" si="153"/>
        <v>31.341463414634145</v>
      </c>
      <c r="S2479" s="15">
        <f t="shared" si="154"/>
        <v>41088.691493055558</v>
      </c>
      <c r="T2479" s="15">
        <f t="shared" si="155"/>
        <v>41133.691493055558</v>
      </c>
    </row>
    <row r="2480" spans="1:20" ht="93.75" x14ac:dyDescent="0.3">
      <c r="A2480" s="4">
        <v>2478</v>
      </c>
      <c r="B2480" s="5" t="s">
        <v>2477</v>
      </c>
      <c r="C2480" s="5" t="s">
        <v>6587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t="s">
        <v>8278</v>
      </c>
      <c r="O2480" t="s">
        <v>8329</v>
      </c>
      <c r="P2480" t="s">
        <v>8333</v>
      </c>
      <c r="Q2480" s="8">
        <f t="shared" si="152"/>
        <v>1.2749999999999999</v>
      </c>
      <c r="R2480" s="20">
        <f t="shared" si="153"/>
        <v>129.1139240506329</v>
      </c>
      <c r="S2480" s="15">
        <f t="shared" si="154"/>
        <v>41257.950381944444</v>
      </c>
      <c r="T2480" s="15">
        <f t="shared" si="155"/>
        <v>41287.950381944444</v>
      </c>
    </row>
    <row r="2481" spans="1:20" ht="56.25" x14ac:dyDescent="0.3">
      <c r="A2481" s="4">
        <v>2479</v>
      </c>
      <c r="B2481" s="5" t="s">
        <v>2478</v>
      </c>
      <c r="C2481" s="5" t="s">
        <v>6588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t="s">
        <v>8278</v>
      </c>
      <c r="O2481" t="s">
        <v>8329</v>
      </c>
      <c r="P2481" t="s">
        <v>8333</v>
      </c>
      <c r="Q2481" s="8">
        <f t="shared" si="152"/>
        <v>1.3344333333333334</v>
      </c>
      <c r="R2481" s="20">
        <f t="shared" si="153"/>
        <v>25.020624999999999</v>
      </c>
      <c r="S2481" s="15">
        <f t="shared" si="154"/>
        <v>41107.726782407408</v>
      </c>
      <c r="T2481" s="15">
        <f t="shared" si="155"/>
        <v>41118.083333333336</v>
      </c>
    </row>
    <row r="2482" spans="1:20" ht="93.75" x14ac:dyDescent="0.3">
      <c r="A2482" s="4">
        <v>2480</v>
      </c>
      <c r="B2482" s="5" t="s">
        <v>2479</v>
      </c>
      <c r="C2482" s="5" t="s">
        <v>6589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t="s">
        <v>8278</v>
      </c>
      <c r="O2482" t="s">
        <v>8329</v>
      </c>
      <c r="P2482" t="s">
        <v>8333</v>
      </c>
      <c r="Q2482" s="8">
        <f t="shared" si="152"/>
        <v>1</v>
      </c>
      <c r="R2482" s="20">
        <f t="shared" si="153"/>
        <v>250</v>
      </c>
      <c r="S2482" s="15">
        <f t="shared" si="154"/>
        <v>42227.936157407406</v>
      </c>
      <c r="T2482" s="15">
        <f t="shared" si="155"/>
        <v>42287.936157407406</v>
      </c>
    </row>
    <row r="2483" spans="1:20" ht="75" x14ac:dyDescent="0.3">
      <c r="A2483" s="4">
        <v>2481</v>
      </c>
      <c r="B2483" s="5" t="s">
        <v>2480</v>
      </c>
      <c r="C2483" s="5" t="s">
        <v>6590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t="s">
        <v>8278</v>
      </c>
      <c r="O2483" t="s">
        <v>8329</v>
      </c>
      <c r="P2483" t="s">
        <v>8333</v>
      </c>
      <c r="Q2483" s="8">
        <f t="shared" si="152"/>
        <v>1.1291099999999998</v>
      </c>
      <c r="R2483" s="20">
        <f t="shared" si="153"/>
        <v>47.541473684210523</v>
      </c>
      <c r="S2483" s="15">
        <f t="shared" si="154"/>
        <v>40999.645925925928</v>
      </c>
      <c r="T2483" s="15">
        <f t="shared" si="155"/>
        <v>41029.645925925928</v>
      </c>
    </row>
    <row r="2484" spans="1:20" ht="93.75" x14ac:dyDescent="0.3">
      <c r="A2484" s="4">
        <v>2482</v>
      </c>
      <c r="B2484" s="5" t="s">
        <v>2481</v>
      </c>
      <c r="C2484" s="5" t="s">
        <v>6591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t="s">
        <v>8278</v>
      </c>
      <c r="O2484" t="s">
        <v>8329</v>
      </c>
      <c r="P2484" t="s">
        <v>8333</v>
      </c>
      <c r="Q2484" s="8">
        <f t="shared" si="152"/>
        <v>1.0009999999999999</v>
      </c>
      <c r="R2484" s="20">
        <f t="shared" si="153"/>
        <v>40.04</v>
      </c>
      <c r="S2484" s="15">
        <f t="shared" si="154"/>
        <v>40711.782210648147</v>
      </c>
      <c r="T2484" s="15">
        <f t="shared" si="155"/>
        <v>40756.782210648147</v>
      </c>
    </row>
    <row r="2485" spans="1:20" ht="56.25" x14ac:dyDescent="0.3">
      <c r="A2485" s="4">
        <v>2483</v>
      </c>
      <c r="B2485" s="5" t="s">
        <v>2482</v>
      </c>
      <c r="C2485" s="5" t="s">
        <v>6592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t="s">
        <v>8278</v>
      </c>
      <c r="O2485" t="s">
        <v>8329</v>
      </c>
      <c r="P2485" t="s">
        <v>8333</v>
      </c>
      <c r="Q2485" s="8">
        <f t="shared" si="152"/>
        <v>1.1372727272727272</v>
      </c>
      <c r="R2485" s="20">
        <f t="shared" si="153"/>
        <v>65.84210526315789</v>
      </c>
      <c r="S2485" s="15">
        <f t="shared" si="154"/>
        <v>40970.750034722223</v>
      </c>
      <c r="T2485" s="15">
        <f t="shared" si="155"/>
        <v>41030.708368055559</v>
      </c>
    </row>
    <row r="2486" spans="1:20" ht="93.75" x14ac:dyDescent="0.3">
      <c r="A2486" s="4">
        <v>2484</v>
      </c>
      <c r="B2486" s="5" t="s">
        <v>2483</v>
      </c>
      <c r="C2486" s="5" t="s">
        <v>6593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t="s">
        <v>8278</v>
      </c>
      <c r="O2486" t="s">
        <v>8329</v>
      </c>
      <c r="P2486" t="s">
        <v>8333</v>
      </c>
      <c r="Q2486" s="8">
        <f t="shared" si="152"/>
        <v>1.1931742857142855</v>
      </c>
      <c r="R2486" s="20">
        <f t="shared" si="153"/>
        <v>46.401222222222216</v>
      </c>
      <c r="S2486" s="15">
        <f t="shared" si="154"/>
        <v>40771.916701388887</v>
      </c>
      <c r="T2486" s="15">
        <f t="shared" si="155"/>
        <v>40801.916701388887</v>
      </c>
    </row>
    <row r="2487" spans="1:20" ht="75" x14ac:dyDescent="0.3">
      <c r="A2487" s="4">
        <v>2485</v>
      </c>
      <c r="B2487" s="5" t="s">
        <v>2484</v>
      </c>
      <c r="C2487" s="5" t="s">
        <v>6594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t="s">
        <v>8278</v>
      </c>
      <c r="O2487" t="s">
        <v>8329</v>
      </c>
      <c r="P2487" t="s">
        <v>8333</v>
      </c>
      <c r="Q2487" s="8">
        <f t="shared" si="152"/>
        <v>1.0325</v>
      </c>
      <c r="R2487" s="20">
        <f t="shared" si="153"/>
        <v>50.365853658536587</v>
      </c>
      <c r="S2487" s="15">
        <f t="shared" si="154"/>
        <v>40793.998599537037</v>
      </c>
      <c r="T2487" s="15">
        <f t="shared" si="155"/>
        <v>40828.998599537037</v>
      </c>
    </row>
    <row r="2488" spans="1:20" ht="93.75" x14ac:dyDescent="0.3">
      <c r="A2488" s="4">
        <v>2486</v>
      </c>
      <c r="B2488" s="5" t="s">
        <v>2485</v>
      </c>
      <c r="C2488" s="5" t="s">
        <v>6595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t="s">
        <v>8278</v>
      </c>
      <c r="O2488" t="s">
        <v>8329</v>
      </c>
      <c r="P2488" t="s">
        <v>8333</v>
      </c>
      <c r="Q2488" s="8">
        <f t="shared" si="152"/>
        <v>2.6566666666666667</v>
      </c>
      <c r="R2488" s="20">
        <f t="shared" si="153"/>
        <v>26.566666666666666</v>
      </c>
      <c r="S2488" s="15">
        <f t="shared" si="154"/>
        <v>40991.708055555559</v>
      </c>
      <c r="T2488" s="15">
        <f t="shared" si="155"/>
        <v>41021.708055555559</v>
      </c>
    </row>
    <row r="2489" spans="1:20" ht="75" x14ac:dyDescent="0.3">
      <c r="A2489" s="4">
        <v>2487</v>
      </c>
      <c r="B2489" s="5" t="s">
        <v>2486</v>
      </c>
      <c r="C2489" s="5" t="s">
        <v>6596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t="s">
        <v>8278</v>
      </c>
      <c r="O2489" t="s">
        <v>8329</v>
      </c>
      <c r="P2489" t="s">
        <v>8333</v>
      </c>
      <c r="Q2489" s="8">
        <f t="shared" si="152"/>
        <v>1.0005066666666667</v>
      </c>
      <c r="R2489" s="20">
        <f t="shared" si="153"/>
        <v>39.493684210526318</v>
      </c>
      <c r="S2489" s="15">
        <f t="shared" si="154"/>
        <v>41026.083298611113</v>
      </c>
      <c r="T2489" s="15">
        <f t="shared" si="155"/>
        <v>41056.083298611113</v>
      </c>
    </row>
    <row r="2490" spans="1:20" ht="93.75" x14ac:dyDescent="0.3">
      <c r="A2490" s="4">
        <v>2488</v>
      </c>
      <c r="B2490" s="5" t="s">
        <v>2487</v>
      </c>
      <c r="C2490" s="5" t="s">
        <v>6597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t="s">
        <v>8278</v>
      </c>
      <c r="O2490" t="s">
        <v>8329</v>
      </c>
      <c r="P2490" t="s">
        <v>8333</v>
      </c>
      <c r="Q2490" s="8">
        <f t="shared" si="152"/>
        <v>1.0669999999999999</v>
      </c>
      <c r="R2490" s="20">
        <f t="shared" si="153"/>
        <v>49.246153846153845</v>
      </c>
      <c r="S2490" s="15">
        <f t="shared" si="154"/>
        <v>40833.633194444446</v>
      </c>
      <c r="T2490" s="15">
        <f t="shared" si="155"/>
        <v>40863.674861111111</v>
      </c>
    </row>
    <row r="2491" spans="1:20" ht="75" x14ac:dyDescent="0.3">
      <c r="A2491" s="4">
        <v>2489</v>
      </c>
      <c r="B2491" s="5" t="s">
        <v>2488</v>
      </c>
      <c r="C2491" s="5" t="s">
        <v>6598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t="s">
        <v>8278</v>
      </c>
      <c r="O2491" t="s">
        <v>8329</v>
      </c>
      <c r="P2491" t="s">
        <v>8333</v>
      </c>
      <c r="Q2491" s="8">
        <f t="shared" si="152"/>
        <v>1.3367142857142857</v>
      </c>
      <c r="R2491" s="20">
        <f t="shared" si="153"/>
        <v>62.38</v>
      </c>
      <c r="S2491" s="15">
        <f t="shared" si="154"/>
        <v>41373.690266203703</v>
      </c>
      <c r="T2491" s="15">
        <f t="shared" si="155"/>
        <v>41403.690266203703</v>
      </c>
    </row>
    <row r="2492" spans="1:20" ht="75" x14ac:dyDescent="0.3">
      <c r="A2492" s="4">
        <v>2490</v>
      </c>
      <c r="B2492" s="5" t="s">
        <v>2489</v>
      </c>
      <c r="C2492" s="5" t="s">
        <v>6599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t="s">
        <v>8278</v>
      </c>
      <c r="O2492" t="s">
        <v>8329</v>
      </c>
      <c r="P2492" t="s">
        <v>8333</v>
      </c>
      <c r="Q2492" s="8">
        <f t="shared" si="152"/>
        <v>1.214</v>
      </c>
      <c r="R2492" s="20">
        <f t="shared" si="153"/>
        <v>37.9375</v>
      </c>
      <c r="S2492" s="15">
        <f t="shared" si="154"/>
        <v>41023.227731481478</v>
      </c>
      <c r="T2492" s="15">
        <f t="shared" si="155"/>
        <v>41083.227731481478</v>
      </c>
    </row>
    <row r="2493" spans="1:20" ht="75" x14ac:dyDescent="0.3">
      <c r="A2493" s="4">
        <v>2491</v>
      </c>
      <c r="B2493" s="5" t="s">
        <v>2490</v>
      </c>
      <c r="C2493" s="5" t="s">
        <v>6600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t="s">
        <v>8278</v>
      </c>
      <c r="O2493" t="s">
        <v>8329</v>
      </c>
      <c r="P2493" t="s">
        <v>8333</v>
      </c>
      <c r="Q2493" s="8">
        <f t="shared" si="152"/>
        <v>1.032</v>
      </c>
      <c r="R2493" s="20">
        <f t="shared" si="153"/>
        <v>51.6</v>
      </c>
      <c r="S2493" s="15">
        <f t="shared" si="154"/>
        <v>40542.839282407411</v>
      </c>
      <c r="T2493" s="15">
        <f t="shared" si="155"/>
        <v>40559.07708333333</v>
      </c>
    </row>
    <row r="2494" spans="1:20" ht="56.25" x14ac:dyDescent="0.3">
      <c r="A2494" s="4">
        <v>2492</v>
      </c>
      <c r="B2494" s="5" t="s">
        <v>2491</v>
      </c>
      <c r="C2494" s="5" t="s">
        <v>6601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t="s">
        <v>8278</v>
      </c>
      <c r="O2494" t="s">
        <v>8329</v>
      </c>
      <c r="P2494" t="s">
        <v>8333</v>
      </c>
      <c r="Q2494" s="8">
        <f t="shared" si="152"/>
        <v>1.25</v>
      </c>
      <c r="R2494" s="20">
        <f t="shared" si="153"/>
        <v>27.777777777777779</v>
      </c>
      <c r="S2494" s="15">
        <f t="shared" si="154"/>
        <v>41024.985972222225</v>
      </c>
      <c r="T2494" s="15">
        <f t="shared" si="155"/>
        <v>41076.415972222225</v>
      </c>
    </row>
    <row r="2495" spans="1:20" ht="75" x14ac:dyDescent="0.3">
      <c r="A2495" s="4">
        <v>2493</v>
      </c>
      <c r="B2495" s="5" t="s">
        <v>2492</v>
      </c>
      <c r="C2495" s="5" t="s">
        <v>6602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t="s">
        <v>8278</v>
      </c>
      <c r="O2495" t="s">
        <v>8329</v>
      </c>
      <c r="P2495" t="s">
        <v>8333</v>
      </c>
      <c r="Q2495" s="8">
        <f t="shared" si="152"/>
        <v>1.2869999999999999</v>
      </c>
      <c r="R2495" s="20">
        <f t="shared" si="153"/>
        <v>99.382239382239376</v>
      </c>
      <c r="S2495" s="15">
        <f t="shared" si="154"/>
        <v>41348.168287037035</v>
      </c>
      <c r="T2495" s="15">
        <f t="shared" si="155"/>
        <v>41393.168287037035</v>
      </c>
    </row>
    <row r="2496" spans="1:20" ht="93.75" x14ac:dyDescent="0.3">
      <c r="A2496" s="4">
        <v>2494</v>
      </c>
      <c r="B2496" s="5" t="s">
        <v>2493</v>
      </c>
      <c r="C2496" s="5" t="s">
        <v>6603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t="s">
        <v>8278</v>
      </c>
      <c r="O2496" t="s">
        <v>8329</v>
      </c>
      <c r="P2496" t="s">
        <v>8333</v>
      </c>
      <c r="Q2496" s="8">
        <f t="shared" si="152"/>
        <v>1.0100533333333332</v>
      </c>
      <c r="R2496" s="20">
        <f t="shared" si="153"/>
        <v>38.848205128205123</v>
      </c>
      <c r="S2496" s="15">
        <f t="shared" si="154"/>
        <v>41022.645185185182</v>
      </c>
      <c r="T2496" s="15">
        <f t="shared" si="155"/>
        <v>41052.645185185182</v>
      </c>
    </row>
    <row r="2497" spans="1:20" ht="75" x14ac:dyDescent="0.3">
      <c r="A2497" s="4">
        <v>2495</v>
      </c>
      <c r="B2497" s="5" t="s">
        <v>2494</v>
      </c>
      <c r="C2497" s="5" t="s">
        <v>6604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t="s">
        <v>8278</v>
      </c>
      <c r="O2497" t="s">
        <v>8329</v>
      </c>
      <c r="P2497" t="s">
        <v>8333</v>
      </c>
      <c r="Q2497" s="8">
        <f t="shared" si="152"/>
        <v>1.2753666666666665</v>
      </c>
      <c r="R2497" s="20">
        <f t="shared" si="153"/>
        <v>45.548809523809524</v>
      </c>
      <c r="S2497" s="15">
        <f t="shared" si="154"/>
        <v>41036.946469907409</v>
      </c>
      <c r="T2497" s="15">
        <f t="shared" si="155"/>
        <v>41066.946469907409</v>
      </c>
    </row>
    <row r="2498" spans="1:20" ht="56.25" x14ac:dyDescent="0.3">
      <c r="A2498" s="4">
        <v>2496</v>
      </c>
      <c r="B2498" s="5" t="s">
        <v>2495</v>
      </c>
      <c r="C2498" s="5" t="s">
        <v>6605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t="s">
        <v>8278</v>
      </c>
      <c r="O2498" t="s">
        <v>8329</v>
      </c>
      <c r="P2498" t="s">
        <v>8333</v>
      </c>
      <c r="Q2498" s="8">
        <f t="shared" ref="Q2498:Q2561" si="156">E2498/D2498</f>
        <v>1</v>
      </c>
      <c r="R2498" s="20">
        <f t="shared" ref="R2498:R2561" si="157">E2498/L2498</f>
        <v>600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75" x14ac:dyDescent="0.3">
      <c r="A2499" s="4">
        <v>2497</v>
      </c>
      <c r="B2499" s="5" t="s">
        <v>2496</v>
      </c>
      <c r="C2499" s="5" t="s">
        <v>6606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t="s">
        <v>8278</v>
      </c>
      <c r="O2499" t="s">
        <v>8329</v>
      </c>
      <c r="P2499" t="s">
        <v>8333</v>
      </c>
      <c r="Q2499" s="8">
        <f t="shared" si="156"/>
        <v>1.127715</v>
      </c>
      <c r="R2499" s="20">
        <f t="shared" si="157"/>
        <v>80.551071428571419</v>
      </c>
      <c r="S2499" s="15">
        <f t="shared" si="158"/>
        <v>40730.878912037035</v>
      </c>
      <c r="T2499" s="15">
        <f t="shared" si="159"/>
        <v>40760.878912037035</v>
      </c>
    </row>
    <row r="2500" spans="1:20" ht="75" x14ac:dyDescent="0.3">
      <c r="A2500" s="4">
        <v>2498</v>
      </c>
      <c r="B2500" s="5" t="s">
        <v>2497</v>
      </c>
      <c r="C2500" s="5" t="s">
        <v>6607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t="s">
        <v>8278</v>
      </c>
      <c r="O2500" t="s">
        <v>8329</v>
      </c>
      <c r="P2500" t="s">
        <v>8333</v>
      </c>
      <c r="Q2500" s="8">
        <f t="shared" si="156"/>
        <v>1.056</v>
      </c>
      <c r="R2500" s="20">
        <f t="shared" si="157"/>
        <v>52.8</v>
      </c>
      <c r="S2500" s="15">
        <f t="shared" si="158"/>
        <v>42017.967442129629</v>
      </c>
      <c r="T2500" s="15">
        <f t="shared" si="159"/>
        <v>42031.967442129629</v>
      </c>
    </row>
    <row r="2501" spans="1:20" ht="75" x14ac:dyDescent="0.3">
      <c r="A2501" s="4">
        <v>2499</v>
      </c>
      <c r="B2501" s="5" t="s">
        <v>2498</v>
      </c>
      <c r="C2501" s="5" t="s">
        <v>6608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t="s">
        <v>8278</v>
      </c>
      <c r="O2501" t="s">
        <v>8329</v>
      </c>
      <c r="P2501" t="s">
        <v>8333</v>
      </c>
      <c r="Q2501" s="8">
        <f t="shared" si="156"/>
        <v>2.0262500000000001</v>
      </c>
      <c r="R2501" s="20">
        <f t="shared" si="157"/>
        <v>47.676470588235297</v>
      </c>
      <c r="S2501" s="15">
        <f t="shared" si="158"/>
        <v>41226.648576388885</v>
      </c>
      <c r="T2501" s="15">
        <f t="shared" si="159"/>
        <v>41274.75</v>
      </c>
    </row>
    <row r="2502" spans="1:20" ht="75" x14ac:dyDescent="0.3">
      <c r="A2502" s="4">
        <v>2500</v>
      </c>
      <c r="B2502" s="5" t="s">
        <v>2499</v>
      </c>
      <c r="C2502" s="5" t="s">
        <v>6609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t="s">
        <v>8278</v>
      </c>
      <c r="O2502" t="s">
        <v>8329</v>
      </c>
      <c r="P2502" t="s">
        <v>8333</v>
      </c>
      <c r="Q2502" s="8">
        <f t="shared" si="156"/>
        <v>1.1333333333333333</v>
      </c>
      <c r="R2502" s="20">
        <f t="shared" si="157"/>
        <v>23.448275862068964</v>
      </c>
      <c r="S2502" s="15">
        <f t="shared" si="158"/>
        <v>41053.772858796299</v>
      </c>
      <c r="T2502" s="15">
        <f t="shared" si="159"/>
        <v>41083.772858796299</v>
      </c>
    </row>
    <row r="2503" spans="1:20" ht="93.75" x14ac:dyDescent="0.3">
      <c r="A2503" s="4">
        <v>2501</v>
      </c>
      <c r="B2503" s="5" t="s">
        <v>2500</v>
      </c>
      <c r="C2503" s="5" t="s">
        <v>6610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t="s">
        <v>8298</v>
      </c>
      <c r="O2503" t="s">
        <v>8340</v>
      </c>
      <c r="P2503" t="s">
        <v>8357</v>
      </c>
      <c r="Q2503" s="8">
        <f t="shared" si="156"/>
        <v>2.5545454545454545E-2</v>
      </c>
      <c r="R2503" s="20">
        <f t="shared" si="157"/>
        <v>40.142857142857146</v>
      </c>
      <c r="S2503" s="15">
        <f t="shared" si="158"/>
        <v>42244.776666666665</v>
      </c>
      <c r="T2503" s="15">
        <f t="shared" si="159"/>
        <v>42274.776666666665</v>
      </c>
    </row>
    <row r="2504" spans="1:20" ht="93.75" x14ac:dyDescent="0.3">
      <c r="A2504" s="4">
        <v>2502</v>
      </c>
      <c r="B2504" s="5" t="s">
        <v>2501</v>
      </c>
      <c r="C2504" s="5" t="s">
        <v>6611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t="s">
        <v>8298</v>
      </c>
      <c r="O2504" t="s">
        <v>8340</v>
      </c>
      <c r="P2504" t="s">
        <v>8357</v>
      </c>
      <c r="Q2504" s="8">
        <f t="shared" si="156"/>
        <v>7.8181818181818181E-4</v>
      </c>
      <c r="R2504" s="20">
        <f t="shared" si="157"/>
        <v>17.2</v>
      </c>
      <c r="S2504" s="15">
        <f t="shared" si="158"/>
        <v>41858.825439814813</v>
      </c>
      <c r="T2504" s="15">
        <f t="shared" si="159"/>
        <v>41903.825439814813</v>
      </c>
    </row>
    <row r="2505" spans="1:20" ht="93.75" x14ac:dyDescent="0.3">
      <c r="A2505" s="4">
        <v>2503</v>
      </c>
      <c r="B2505" s="5" t="s">
        <v>2502</v>
      </c>
      <c r="C2505" s="5" t="s">
        <v>6612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t="s">
        <v>8298</v>
      </c>
      <c r="O2505" t="s">
        <v>8340</v>
      </c>
      <c r="P2505" t="s">
        <v>8357</v>
      </c>
      <c r="Q2505" s="8">
        <f t="shared" si="156"/>
        <v>0</v>
      </c>
      <c r="R2505" s="20" t="e">
        <f t="shared" si="157"/>
        <v>#DIV/0!</v>
      </c>
      <c r="S2505" s="15">
        <f t="shared" si="158"/>
        <v>42498.899398148147</v>
      </c>
      <c r="T2505" s="15">
        <f t="shared" si="159"/>
        <v>42528.879166666666</v>
      </c>
    </row>
    <row r="2506" spans="1:20" ht="56.25" x14ac:dyDescent="0.3">
      <c r="A2506" s="4">
        <v>2504</v>
      </c>
      <c r="B2506" s="5" t="s">
        <v>2503</v>
      </c>
      <c r="C2506" s="5" t="s">
        <v>6613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t="s">
        <v>8298</v>
      </c>
      <c r="O2506" t="s">
        <v>8340</v>
      </c>
      <c r="P2506" t="s">
        <v>8357</v>
      </c>
      <c r="Q2506" s="8">
        <f t="shared" si="156"/>
        <v>0</v>
      </c>
      <c r="R2506" s="20" t="e">
        <f t="shared" si="157"/>
        <v>#DIV/0!</v>
      </c>
      <c r="S2506" s="15">
        <f t="shared" si="158"/>
        <v>41928.015439814815</v>
      </c>
      <c r="T2506" s="15">
        <f t="shared" si="159"/>
        <v>41958.057106481487</v>
      </c>
    </row>
    <row r="2507" spans="1:20" ht="112.5" x14ac:dyDescent="0.3">
      <c r="A2507" s="4">
        <v>2505</v>
      </c>
      <c r="B2507" s="5" t="s">
        <v>2504</v>
      </c>
      <c r="C2507" s="5" t="s">
        <v>6614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t="s">
        <v>8298</v>
      </c>
      <c r="O2507" t="s">
        <v>8340</v>
      </c>
      <c r="P2507" t="s">
        <v>8357</v>
      </c>
      <c r="Q2507" s="8">
        <f t="shared" si="156"/>
        <v>0</v>
      </c>
      <c r="R2507" s="20" t="e">
        <f t="shared" si="157"/>
        <v>#DIV/0!</v>
      </c>
      <c r="S2507" s="15">
        <f t="shared" si="158"/>
        <v>42047.05574074074</v>
      </c>
      <c r="T2507" s="15">
        <f t="shared" si="159"/>
        <v>42077.014074074075</v>
      </c>
    </row>
    <row r="2508" spans="1:20" ht="93.75" x14ac:dyDescent="0.3">
      <c r="A2508" s="4">
        <v>2506</v>
      </c>
      <c r="B2508" s="5" t="s">
        <v>2505</v>
      </c>
      <c r="C2508" s="5" t="s">
        <v>6615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t="s">
        <v>8298</v>
      </c>
      <c r="O2508" t="s">
        <v>8340</v>
      </c>
      <c r="P2508" t="s">
        <v>8357</v>
      </c>
      <c r="Q2508" s="8">
        <f t="shared" si="156"/>
        <v>6.0000000000000001E-3</v>
      </c>
      <c r="R2508" s="20">
        <f t="shared" si="157"/>
        <v>15</v>
      </c>
      <c r="S2508" s="15">
        <f t="shared" si="158"/>
        <v>42258.297094907408</v>
      </c>
      <c r="T2508" s="15">
        <f t="shared" si="159"/>
        <v>42280.875</v>
      </c>
    </row>
    <row r="2509" spans="1:20" ht="37.5" x14ac:dyDescent="0.3">
      <c r="A2509" s="4">
        <v>2507</v>
      </c>
      <c r="B2509" s="5" t="s">
        <v>2506</v>
      </c>
      <c r="C2509" s="5" t="s">
        <v>6616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t="s">
        <v>8298</v>
      </c>
      <c r="O2509" t="s">
        <v>8340</v>
      </c>
      <c r="P2509" t="s">
        <v>8357</v>
      </c>
      <c r="Q2509" s="8">
        <f t="shared" si="156"/>
        <v>0</v>
      </c>
      <c r="R2509" s="20" t="e">
        <f t="shared" si="157"/>
        <v>#DIV/0!</v>
      </c>
      <c r="S2509" s="15">
        <f t="shared" si="158"/>
        <v>42105.072962962964</v>
      </c>
      <c r="T2509" s="15">
        <f t="shared" si="159"/>
        <v>42135.072962962964</v>
      </c>
    </row>
    <row r="2510" spans="1:20" ht="93.75" x14ac:dyDescent="0.3">
      <c r="A2510" s="4">
        <v>2508</v>
      </c>
      <c r="B2510" s="5" t="s">
        <v>2507</v>
      </c>
      <c r="C2510" s="5" t="s">
        <v>6617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t="s">
        <v>8298</v>
      </c>
      <c r="O2510" t="s">
        <v>8340</v>
      </c>
      <c r="P2510" t="s">
        <v>8357</v>
      </c>
      <c r="Q2510" s="8">
        <f t="shared" si="156"/>
        <v>0</v>
      </c>
      <c r="R2510" s="20" t="e">
        <f t="shared" si="157"/>
        <v>#DIV/0!</v>
      </c>
      <c r="S2510" s="15">
        <f t="shared" si="158"/>
        <v>41835.951782407406</v>
      </c>
      <c r="T2510" s="15">
        <f t="shared" si="159"/>
        <v>41865.951782407406</v>
      </c>
    </row>
    <row r="2511" spans="1:20" ht="75" x14ac:dyDescent="0.3">
      <c r="A2511" s="4">
        <v>2509</v>
      </c>
      <c r="B2511" s="5" t="s">
        <v>2508</v>
      </c>
      <c r="C2511" s="5" t="s">
        <v>6618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t="s">
        <v>8298</v>
      </c>
      <c r="O2511" t="s">
        <v>8340</v>
      </c>
      <c r="P2511" t="s">
        <v>8357</v>
      </c>
      <c r="Q2511" s="8">
        <f t="shared" si="156"/>
        <v>1.0526315789473684E-2</v>
      </c>
      <c r="R2511" s="20">
        <f t="shared" si="157"/>
        <v>35.714285714285715</v>
      </c>
      <c r="S2511" s="15">
        <f t="shared" si="158"/>
        <v>42058.809594907405</v>
      </c>
      <c r="T2511" s="15">
        <f t="shared" si="159"/>
        <v>42114.767928240741</v>
      </c>
    </row>
    <row r="2512" spans="1:20" ht="93.75" x14ac:dyDescent="0.3">
      <c r="A2512" s="4">
        <v>2510</v>
      </c>
      <c r="B2512" s="5" t="s">
        <v>2509</v>
      </c>
      <c r="C2512" s="5" t="s">
        <v>6619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t="s">
        <v>8298</v>
      </c>
      <c r="O2512" t="s">
        <v>8340</v>
      </c>
      <c r="P2512" t="s">
        <v>8357</v>
      </c>
      <c r="Q2512" s="8">
        <f t="shared" si="156"/>
        <v>1.5E-3</v>
      </c>
      <c r="R2512" s="20">
        <f t="shared" si="157"/>
        <v>37.5</v>
      </c>
      <c r="S2512" s="15">
        <f t="shared" si="158"/>
        <v>42078.997361111105</v>
      </c>
      <c r="T2512" s="15">
        <f t="shared" si="159"/>
        <v>42138.997361111105</v>
      </c>
    </row>
    <row r="2513" spans="1:20" ht="75" x14ac:dyDescent="0.3">
      <c r="A2513" s="4">
        <v>2511</v>
      </c>
      <c r="B2513" s="5" t="s">
        <v>2510</v>
      </c>
      <c r="C2513" s="5" t="s">
        <v>6620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t="s">
        <v>8298</v>
      </c>
      <c r="O2513" t="s">
        <v>8340</v>
      </c>
      <c r="P2513" t="s">
        <v>8357</v>
      </c>
      <c r="Q2513" s="8">
        <f t="shared" si="156"/>
        <v>0</v>
      </c>
      <c r="R2513" s="20" t="e">
        <f t="shared" si="157"/>
        <v>#DIV/0!</v>
      </c>
      <c r="S2513" s="15">
        <f t="shared" si="158"/>
        <v>42371.446909722217</v>
      </c>
      <c r="T2513" s="15">
        <f t="shared" si="159"/>
        <v>42401.446909722217</v>
      </c>
    </row>
    <row r="2514" spans="1:20" ht="75" x14ac:dyDescent="0.3">
      <c r="A2514" s="4">
        <v>2512</v>
      </c>
      <c r="B2514" s="5" t="s">
        <v>2511</v>
      </c>
      <c r="C2514" s="5" t="s">
        <v>6621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t="s">
        <v>8298</v>
      </c>
      <c r="O2514" t="s">
        <v>8340</v>
      </c>
      <c r="P2514" t="s">
        <v>8357</v>
      </c>
      <c r="Q2514" s="8">
        <f t="shared" si="156"/>
        <v>0</v>
      </c>
      <c r="R2514" s="20" t="e">
        <f t="shared" si="157"/>
        <v>#DIV/0!</v>
      </c>
      <c r="S2514" s="15">
        <f t="shared" si="158"/>
        <v>41971.876863425925</v>
      </c>
      <c r="T2514" s="15">
        <f t="shared" si="159"/>
        <v>41986.876863425925</v>
      </c>
    </row>
    <row r="2515" spans="1:20" ht="93.75" x14ac:dyDescent="0.3">
      <c r="A2515" s="4">
        <v>2513</v>
      </c>
      <c r="B2515" s="5" t="s">
        <v>2512</v>
      </c>
      <c r="C2515" s="5" t="s">
        <v>6622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t="s">
        <v>8298</v>
      </c>
      <c r="O2515" t="s">
        <v>8340</v>
      </c>
      <c r="P2515" t="s">
        <v>8357</v>
      </c>
      <c r="Q2515" s="8">
        <f t="shared" si="156"/>
        <v>0</v>
      </c>
      <c r="R2515" s="20" t="e">
        <f t="shared" si="157"/>
        <v>#DIV/0!</v>
      </c>
      <c r="S2515" s="15">
        <f t="shared" si="158"/>
        <v>42732.00681712963</v>
      </c>
      <c r="T2515" s="15">
        <f t="shared" si="159"/>
        <v>42792.00681712963</v>
      </c>
    </row>
    <row r="2516" spans="1:20" ht="75" x14ac:dyDescent="0.3">
      <c r="A2516" s="4">
        <v>2514</v>
      </c>
      <c r="B2516" s="5" t="s">
        <v>2513</v>
      </c>
      <c r="C2516" s="5" t="s">
        <v>6623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t="s">
        <v>8298</v>
      </c>
      <c r="O2516" t="s">
        <v>8340</v>
      </c>
      <c r="P2516" t="s">
        <v>8357</v>
      </c>
      <c r="Q2516" s="8">
        <f t="shared" si="156"/>
        <v>1.7500000000000002E-2</v>
      </c>
      <c r="R2516" s="20">
        <f t="shared" si="157"/>
        <v>52.5</v>
      </c>
      <c r="S2516" s="15">
        <f t="shared" si="158"/>
        <v>41854.389780092592</v>
      </c>
      <c r="T2516" s="15">
        <f t="shared" si="159"/>
        <v>41871.389780092592</v>
      </c>
    </row>
    <row r="2517" spans="1:20" ht="75" x14ac:dyDescent="0.3">
      <c r="A2517" s="4">
        <v>2515</v>
      </c>
      <c r="B2517" s="5" t="s">
        <v>2514</v>
      </c>
      <c r="C2517" s="5" t="s">
        <v>6624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t="s">
        <v>8298</v>
      </c>
      <c r="O2517" t="s">
        <v>8340</v>
      </c>
      <c r="P2517" t="s">
        <v>8357</v>
      </c>
      <c r="Q2517" s="8">
        <f t="shared" si="156"/>
        <v>0.186</v>
      </c>
      <c r="R2517" s="20">
        <f t="shared" si="157"/>
        <v>77.5</v>
      </c>
      <c r="S2517" s="15">
        <f t="shared" si="158"/>
        <v>42027.839733796296</v>
      </c>
      <c r="T2517" s="15">
        <f t="shared" si="159"/>
        <v>42057.839733796296</v>
      </c>
    </row>
    <row r="2518" spans="1:20" ht="93.75" x14ac:dyDescent="0.3">
      <c r="A2518" s="4">
        <v>2516</v>
      </c>
      <c r="B2518" s="5" t="s">
        <v>2515</v>
      </c>
      <c r="C2518" s="5" t="s">
        <v>6625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t="s">
        <v>8298</v>
      </c>
      <c r="O2518" t="s">
        <v>8340</v>
      </c>
      <c r="P2518" t="s">
        <v>8357</v>
      </c>
      <c r="Q2518" s="8">
        <f t="shared" si="156"/>
        <v>0</v>
      </c>
      <c r="R2518" s="20" t="e">
        <f t="shared" si="157"/>
        <v>#DIV/0!</v>
      </c>
      <c r="S2518" s="15">
        <f t="shared" si="158"/>
        <v>41942.653379629628</v>
      </c>
      <c r="T2518" s="15">
        <f t="shared" si="159"/>
        <v>41972.6950462963</v>
      </c>
    </row>
    <row r="2519" spans="1:20" ht="75" x14ac:dyDescent="0.3">
      <c r="A2519" s="4">
        <v>2517</v>
      </c>
      <c r="B2519" s="5" t="s">
        <v>2516</v>
      </c>
      <c r="C2519" s="5" t="s">
        <v>6626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t="s">
        <v>8298</v>
      </c>
      <c r="O2519" t="s">
        <v>8340</v>
      </c>
      <c r="P2519" t="s">
        <v>8357</v>
      </c>
      <c r="Q2519" s="8">
        <f t="shared" si="156"/>
        <v>9.8166666666666666E-2</v>
      </c>
      <c r="R2519" s="20">
        <f t="shared" si="157"/>
        <v>53.545454545454547</v>
      </c>
      <c r="S2519" s="15">
        <f t="shared" si="158"/>
        <v>42052.802430555559</v>
      </c>
      <c r="T2519" s="15">
        <f t="shared" si="159"/>
        <v>42082.760763888888</v>
      </c>
    </row>
    <row r="2520" spans="1:20" ht="75" x14ac:dyDescent="0.3">
      <c r="A2520" s="4">
        <v>2518</v>
      </c>
      <c r="B2520" s="5" t="s">
        <v>2517</v>
      </c>
      <c r="C2520" s="5" t="s">
        <v>6627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t="s">
        <v>8298</v>
      </c>
      <c r="O2520" t="s">
        <v>8340</v>
      </c>
      <c r="P2520" t="s">
        <v>8357</v>
      </c>
      <c r="Q2520" s="8">
        <f t="shared" si="156"/>
        <v>0</v>
      </c>
      <c r="R2520" s="20" t="e">
        <f t="shared" si="157"/>
        <v>#DIV/0!</v>
      </c>
      <c r="S2520" s="15">
        <f t="shared" si="158"/>
        <v>41926.680879629632</v>
      </c>
      <c r="T2520" s="15">
        <f t="shared" si="159"/>
        <v>41956.722546296296</v>
      </c>
    </row>
    <row r="2521" spans="1:20" ht="56.25" x14ac:dyDescent="0.3">
      <c r="A2521" s="4">
        <v>2519</v>
      </c>
      <c r="B2521" s="5" t="s">
        <v>2518</v>
      </c>
      <c r="C2521" s="5" t="s">
        <v>6628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t="s">
        <v>8298</v>
      </c>
      <c r="O2521" t="s">
        <v>8340</v>
      </c>
      <c r="P2521" t="s">
        <v>8357</v>
      </c>
      <c r="Q2521" s="8">
        <f t="shared" si="156"/>
        <v>4.3333333333333331E-4</v>
      </c>
      <c r="R2521" s="20">
        <f t="shared" si="157"/>
        <v>16.25</v>
      </c>
      <c r="S2521" s="15">
        <f t="shared" si="158"/>
        <v>41809.155138888891</v>
      </c>
      <c r="T2521" s="15">
        <f t="shared" si="159"/>
        <v>41839.155138888891</v>
      </c>
    </row>
    <row r="2522" spans="1:20" ht="93.75" x14ac:dyDescent="0.3">
      <c r="A2522" s="4">
        <v>2520</v>
      </c>
      <c r="B2522" s="5" t="s">
        <v>2519</v>
      </c>
      <c r="C2522" s="5" t="s">
        <v>6629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t="s">
        <v>8298</v>
      </c>
      <c r="O2522" t="s">
        <v>8340</v>
      </c>
      <c r="P2522" t="s">
        <v>8357</v>
      </c>
      <c r="Q2522" s="8">
        <f t="shared" si="156"/>
        <v>0</v>
      </c>
      <c r="R2522" s="20" t="e">
        <f t="shared" si="157"/>
        <v>#DIV/0!</v>
      </c>
      <c r="S2522" s="15">
        <f t="shared" si="158"/>
        <v>42612.600520833337</v>
      </c>
      <c r="T2522" s="15">
        <f t="shared" si="159"/>
        <v>42658.806249999994</v>
      </c>
    </row>
    <row r="2523" spans="1:20" ht="93.75" x14ac:dyDescent="0.3">
      <c r="A2523" s="4">
        <v>2521</v>
      </c>
      <c r="B2523" s="5" t="s">
        <v>2520</v>
      </c>
      <c r="C2523" s="5" t="s">
        <v>6630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t="s">
        <v>8299</v>
      </c>
      <c r="O2523" t="s">
        <v>8329</v>
      </c>
      <c r="P2523" t="s">
        <v>8358</v>
      </c>
      <c r="Q2523" s="8">
        <f t="shared" si="156"/>
        <v>1.0948792000000001</v>
      </c>
      <c r="R2523" s="20">
        <f t="shared" si="157"/>
        <v>103.68174242424243</v>
      </c>
      <c r="S2523" s="15">
        <f t="shared" si="158"/>
        <v>42269.967835648145</v>
      </c>
      <c r="T2523" s="15">
        <f t="shared" si="159"/>
        <v>42290.967835648145</v>
      </c>
    </row>
    <row r="2524" spans="1:20" ht="93.75" x14ac:dyDescent="0.3">
      <c r="A2524" s="4">
        <v>2522</v>
      </c>
      <c r="B2524" s="5" t="s">
        <v>2521</v>
      </c>
      <c r="C2524" s="5" t="s">
        <v>6631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t="s">
        <v>8299</v>
      </c>
      <c r="O2524" t="s">
        <v>8329</v>
      </c>
      <c r="P2524" t="s">
        <v>8358</v>
      </c>
      <c r="Q2524" s="8">
        <f t="shared" si="156"/>
        <v>1</v>
      </c>
      <c r="R2524" s="20">
        <f t="shared" si="157"/>
        <v>185.18518518518519</v>
      </c>
      <c r="S2524" s="15">
        <f t="shared" si="158"/>
        <v>42460.573611111111</v>
      </c>
      <c r="T2524" s="15">
        <f t="shared" si="159"/>
        <v>42482.619444444441</v>
      </c>
    </row>
    <row r="2525" spans="1:20" ht="75" x14ac:dyDescent="0.3">
      <c r="A2525" s="4">
        <v>2523</v>
      </c>
      <c r="B2525" s="5" t="s">
        <v>2522</v>
      </c>
      <c r="C2525" s="5" t="s">
        <v>6632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t="s">
        <v>8299</v>
      </c>
      <c r="O2525" t="s">
        <v>8329</v>
      </c>
      <c r="P2525" t="s">
        <v>8358</v>
      </c>
      <c r="Q2525" s="8">
        <f t="shared" si="156"/>
        <v>1.5644444444444445</v>
      </c>
      <c r="R2525" s="20">
        <f t="shared" si="157"/>
        <v>54.153846153846153</v>
      </c>
      <c r="S2525" s="15">
        <f t="shared" si="158"/>
        <v>41930.975601851853</v>
      </c>
      <c r="T2525" s="15">
        <f t="shared" si="159"/>
        <v>41961.017268518524</v>
      </c>
    </row>
    <row r="2526" spans="1:20" ht="75" x14ac:dyDescent="0.3">
      <c r="A2526" s="4">
        <v>2524</v>
      </c>
      <c r="B2526" s="5" t="s">
        <v>2523</v>
      </c>
      <c r="C2526" s="5" t="s">
        <v>6633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t="s">
        <v>8299</v>
      </c>
      <c r="O2526" t="s">
        <v>8329</v>
      </c>
      <c r="P2526" t="s">
        <v>8358</v>
      </c>
      <c r="Q2526" s="8">
        <f t="shared" si="156"/>
        <v>1.016</v>
      </c>
      <c r="R2526" s="20">
        <f t="shared" si="157"/>
        <v>177.2093023255814</v>
      </c>
      <c r="S2526" s="15">
        <f t="shared" si="158"/>
        <v>41961.807372685187</v>
      </c>
      <c r="T2526" s="15">
        <f t="shared" si="159"/>
        <v>41994.1875</v>
      </c>
    </row>
    <row r="2527" spans="1:20" ht="75" x14ac:dyDescent="0.3">
      <c r="A2527" s="4">
        <v>2525</v>
      </c>
      <c r="B2527" s="5" t="s">
        <v>2524</v>
      </c>
      <c r="C2527" s="5" t="s">
        <v>6634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t="s">
        <v>8299</v>
      </c>
      <c r="O2527" t="s">
        <v>8329</v>
      </c>
      <c r="P2527" t="s">
        <v>8358</v>
      </c>
      <c r="Q2527" s="8">
        <f t="shared" si="156"/>
        <v>1.00325</v>
      </c>
      <c r="R2527" s="20">
        <f t="shared" si="157"/>
        <v>100.325</v>
      </c>
      <c r="S2527" s="15">
        <f t="shared" si="158"/>
        <v>41058.844571759262</v>
      </c>
      <c r="T2527" s="15">
        <f t="shared" si="159"/>
        <v>41088.844571759262</v>
      </c>
    </row>
    <row r="2528" spans="1:20" ht="75" x14ac:dyDescent="0.3">
      <c r="A2528" s="4">
        <v>2526</v>
      </c>
      <c r="B2528" s="5" t="s">
        <v>2525</v>
      </c>
      <c r="C2528" s="5" t="s">
        <v>6635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t="s">
        <v>8299</v>
      </c>
      <c r="O2528" t="s">
        <v>8329</v>
      </c>
      <c r="P2528" t="s">
        <v>8358</v>
      </c>
      <c r="Q2528" s="8">
        <f t="shared" si="156"/>
        <v>1.1294999999999999</v>
      </c>
      <c r="R2528" s="20">
        <f t="shared" si="157"/>
        <v>136.90909090909091</v>
      </c>
      <c r="S2528" s="15">
        <f t="shared" si="158"/>
        <v>41953.091134259259</v>
      </c>
      <c r="T2528" s="15">
        <f t="shared" si="159"/>
        <v>41981.207638888889</v>
      </c>
    </row>
    <row r="2529" spans="1:20" ht="75" x14ac:dyDescent="0.3">
      <c r="A2529" s="4">
        <v>2527</v>
      </c>
      <c r="B2529" s="5" t="s">
        <v>2526</v>
      </c>
      <c r="C2529" s="5" t="s">
        <v>6636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t="s">
        <v>8299</v>
      </c>
      <c r="O2529" t="s">
        <v>8329</v>
      </c>
      <c r="P2529" t="s">
        <v>8358</v>
      </c>
      <c r="Q2529" s="8">
        <f t="shared" si="156"/>
        <v>1.02125</v>
      </c>
      <c r="R2529" s="20">
        <f t="shared" si="157"/>
        <v>57.535211267605632</v>
      </c>
      <c r="S2529" s="15">
        <f t="shared" si="158"/>
        <v>41546.75105324074</v>
      </c>
      <c r="T2529" s="15">
        <f t="shared" si="159"/>
        <v>41565.165972222225</v>
      </c>
    </row>
    <row r="2530" spans="1:20" ht="75" x14ac:dyDescent="0.3">
      <c r="A2530" s="4">
        <v>2528</v>
      </c>
      <c r="B2530" s="5" t="s">
        <v>2527</v>
      </c>
      <c r="C2530" s="5" t="s">
        <v>6637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t="s">
        <v>8299</v>
      </c>
      <c r="O2530" t="s">
        <v>8329</v>
      </c>
      <c r="P2530" t="s">
        <v>8358</v>
      </c>
      <c r="Q2530" s="8">
        <f t="shared" si="156"/>
        <v>1.0724974999999999</v>
      </c>
      <c r="R2530" s="20">
        <f t="shared" si="157"/>
        <v>52.962839506172834</v>
      </c>
      <c r="S2530" s="15">
        <f t="shared" si="158"/>
        <v>42217.834525462968</v>
      </c>
      <c r="T2530" s="15">
        <f t="shared" si="159"/>
        <v>42236.458333333328</v>
      </c>
    </row>
    <row r="2531" spans="1:20" ht="37.5" x14ac:dyDescent="0.3">
      <c r="A2531" s="4">
        <v>2529</v>
      </c>
      <c r="B2531" s="5" t="s">
        <v>2528</v>
      </c>
      <c r="C2531" s="5" t="s">
        <v>6638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t="s">
        <v>8299</v>
      </c>
      <c r="O2531" t="s">
        <v>8329</v>
      </c>
      <c r="P2531" t="s">
        <v>8358</v>
      </c>
      <c r="Q2531" s="8">
        <f t="shared" si="156"/>
        <v>1.0428333333333333</v>
      </c>
      <c r="R2531" s="20">
        <f t="shared" si="157"/>
        <v>82.328947368421055</v>
      </c>
      <c r="S2531" s="15">
        <f t="shared" si="158"/>
        <v>40948.080729166664</v>
      </c>
      <c r="T2531" s="15">
        <f t="shared" si="159"/>
        <v>40993.0390625</v>
      </c>
    </row>
    <row r="2532" spans="1:20" ht="75" x14ac:dyDescent="0.3">
      <c r="A2532" s="4">
        <v>2530</v>
      </c>
      <c r="B2532" s="5" t="s">
        <v>2529</v>
      </c>
      <c r="C2532" s="5" t="s">
        <v>6639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t="s">
        <v>8299</v>
      </c>
      <c r="O2532" t="s">
        <v>8329</v>
      </c>
      <c r="P2532" t="s">
        <v>8358</v>
      </c>
      <c r="Q2532" s="8">
        <f t="shared" si="156"/>
        <v>1</v>
      </c>
      <c r="R2532" s="20">
        <f t="shared" si="157"/>
        <v>135.41666666666666</v>
      </c>
      <c r="S2532" s="15">
        <f t="shared" si="158"/>
        <v>42081.864641203705</v>
      </c>
      <c r="T2532" s="15">
        <f t="shared" si="159"/>
        <v>42114.201388888891</v>
      </c>
    </row>
    <row r="2533" spans="1:20" ht="93.75" x14ac:dyDescent="0.3">
      <c r="A2533" s="4">
        <v>2531</v>
      </c>
      <c r="B2533" s="5" t="s">
        <v>2530</v>
      </c>
      <c r="C2533" s="5" t="s">
        <v>6640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t="s">
        <v>8299</v>
      </c>
      <c r="O2533" t="s">
        <v>8329</v>
      </c>
      <c r="P2533" t="s">
        <v>8358</v>
      </c>
      <c r="Q2533" s="8">
        <f t="shared" si="156"/>
        <v>1.004</v>
      </c>
      <c r="R2533" s="20">
        <f t="shared" si="157"/>
        <v>74.06557377049181</v>
      </c>
      <c r="S2533" s="15">
        <f t="shared" si="158"/>
        <v>42208.680023148147</v>
      </c>
      <c r="T2533" s="15">
        <f t="shared" si="159"/>
        <v>42231.165972222225</v>
      </c>
    </row>
    <row r="2534" spans="1:20" ht="93.75" x14ac:dyDescent="0.3">
      <c r="A2534" s="4">
        <v>2532</v>
      </c>
      <c r="B2534" s="5" t="s">
        <v>2531</v>
      </c>
      <c r="C2534" s="5" t="s">
        <v>6641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t="s">
        <v>8299</v>
      </c>
      <c r="O2534" t="s">
        <v>8329</v>
      </c>
      <c r="P2534" t="s">
        <v>8358</v>
      </c>
      <c r="Q2534" s="8">
        <f t="shared" si="156"/>
        <v>1.26125</v>
      </c>
      <c r="R2534" s="20">
        <f t="shared" si="157"/>
        <v>84.083333333333329</v>
      </c>
      <c r="S2534" s="15">
        <f t="shared" si="158"/>
        <v>41107.849143518521</v>
      </c>
      <c r="T2534" s="15">
        <f t="shared" si="159"/>
        <v>41137.849143518521</v>
      </c>
    </row>
    <row r="2535" spans="1:20" ht="93.75" x14ac:dyDescent="0.3">
      <c r="A2535" s="4">
        <v>2533</v>
      </c>
      <c r="B2535" s="5" t="s">
        <v>2532</v>
      </c>
      <c r="C2535" s="5" t="s">
        <v>6642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t="s">
        <v>8299</v>
      </c>
      <c r="O2535" t="s">
        <v>8329</v>
      </c>
      <c r="P2535" t="s">
        <v>8358</v>
      </c>
      <c r="Q2535" s="8">
        <f t="shared" si="156"/>
        <v>1.1066666666666667</v>
      </c>
      <c r="R2535" s="20">
        <f t="shared" si="157"/>
        <v>61.029411764705884</v>
      </c>
      <c r="S2535" s="15">
        <f t="shared" si="158"/>
        <v>41304.751284722224</v>
      </c>
      <c r="T2535" s="15">
        <f t="shared" si="159"/>
        <v>41334.750787037039</v>
      </c>
    </row>
    <row r="2536" spans="1:20" ht="93.75" x14ac:dyDescent="0.3">
      <c r="A2536" s="4">
        <v>2534</v>
      </c>
      <c r="B2536" s="5" t="s">
        <v>2533</v>
      </c>
      <c r="C2536" s="5" t="s">
        <v>6643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t="s">
        <v>8299</v>
      </c>
      <c r="O2536" t="s">
        <v>8329</v>
      </c>
      <c r="P2536" t="s">
        <v>8358</v>
      </c>
      <c r="Q2536" s="8">
        <f t="shared" si="156"/>
        <v>1.05</v>
      </c>
      <c r="R2536" s="20">
        <f t="shared" si="157"/>
        <v>150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 s="4">
        <v>2535</v>
      </c>
      <c r="B2537" s="5" t="s">
        <v>2534</v>
      </c>
      <c r="C2537" s="5" t="s">
        <v>6644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t="s">
        <v>8299</v>
      </c>
      <c r="O2537" t="s">
        <v>8329</v>
      </c>
      <c r="P2537" t="s">
        <v>8358</v>
      </c>
      <c r="Q2537" s="8">
        <f t="shared" si="156"/>
        <v>1.03775</v>
      </c>
      <c r="R2537" s="20">
        <f t="shared" si="157"/>
        <v>266.08974358974359</v>
      </c>
      <c r="S2537" s="15">
        <f t="shared" si="158"/>
        <v>41943.791030092594</v>
      </c>
      <c r="T2537" s="15">
        <f t="shared" si="159"/>
        <v>41974.832696759258</v>
      </c>
    </row>
    <row r="2538" spans="1:20" ht="75" x14ac:dyDescent="0.3">
      <c r="A2538" s="4">
        <v>2536</v>
      </c>
      <c r="B2538" s="5" t="s">
        <v>2535</v>
      </c>
      <c r="C2538" s="5" t="s">
        <v>6645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t="s">
        <v>8299</v>
      </c>
      <c r="O2538" t="s">
        <v>8329</v>
      </c>
      <c r="P2538" t="s">
        <v>8358</v>
      </c>
      <c r="Q2538" s="8">
        <f t="shared" si="156"/>
        <v>1.1599999999999999</v>
      </c>
      <c r="R2538" s="20">
        <f t="shared" si="157"/>
        <v>7.25</v>
      </c>
      <c r="S2538" s="15">
        <f t="shared" si="158"/>
        <v>41464.106087962966</v>
      </c>
      <c r="T2538" s="15">
        <f t="shared" si="159"/>
        <v>41485.106087962966</v>
      </c>
    </row>
    <row r="2539" spans="1:20" ht="75" x14ac:dyDescent="0.3">
      <c r="A2539" s="4">
        <v>2537</v>
      </c>
      <c r="B2539" s="5" t="s">
        <v>2536</v>
      </c>
      <c r="C2539" s="5" t="s">
        <v>6646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t="s">
        <v>8299</v>
      </c>
      <c r="O2539" t="s">
        <v>8329</v>
      </c>
      <c r="P2539" t="s">
        <v>8358</v>
      </c>
      <c r="Q2539" s="8">
        <f t="shared" si="156"/>
        <v>1.1000000000000001</v>
      </c>
      <c r="R2539" s="20">
        <f t="shared" si="157"/>
        <v>100</v>
      </c>
      <c r="S2539" s="15">
        <f t="shared" si="158"/>
        <v>40696.648784722223</v>
      </c>
      <c r="T2539" s="15">
        <f t="shared" si="159"/>
        <v>40756.648784722223</v>
      </c>
    </row>
    <row r="2540" spans="1:20" ht="56.25" x14ac:dyDescent="0.3">
      <c r="A2540" s="4">
        <v>2538</v>
      </c>
      <c r="B2540" s="5" t="s">
        <v>2537</v>
      </c>
      <c r="C2540" s="5" t="s">
        <v>6647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t="s">
        <v>8299</v>
      </c>
      <c r="O2540" t="s">
        <v>8329</v>
      </c>
      <c r="P2540" t="s">
        <v>8358</v>
      </c>
      <c r="Q2540" s="8">
        <f t="shared" si="156"/>
        <v>1.130176111111111</v>
      </c>
      <c r="R2540" s="20">
        <f t="shared" si="157"/>
        <v>109.96308108108107</v>
      </c>
      <c r="S2540" s="15">
        <f t="shared" si="158"/>
        <v>41298.509965277779</v>
      </c>
      <c r="T2540" s="15">
        <f t="shared" si="159"/>
        <v>41329.207638888889</v>
      </c>
    </row>
    <row r="2541" spans="1:20" ht="93.75" x14ac:dyDescent="0.3">
      <c r="A2541" s="4">
        <v>2539</v>
      </c>
      <c r="B2541" s="5" t="s">
        <v>2538</v>
      </c>
      <c r="C2541" s="5" t="s">
        <v>6648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t="s">
        <v>8299</v>
      </c>
      <c r="O2541" t="s">
        <v>8329</v>
      </c>
      <c r="P2541" t="s">
        <v>8358</v>
      </c>
      <c r="Q2541" s="8">
        <f t="shared" si="156"/>
        <v>1.0024999999999999</v>
      </c>
      <c r="R2541" s="20">
        <f t="shared" si="157"/>
        <v>169.91525423728814</v>
      </c>
      <c r="S2541" s="15">
        <f t="shared" si="158"/>
        <v>41977.902222222227</v>
      </c>
      <c r="T2541" s="15">
        <f t="shared" si="159"/>
        <v>42037.902222222227</v>
      </c>
    </row>
    <row r="2542" spans="1:20" ht="93.75" x14ac:dyDescent="0.3">
      <c r="A2542" s="4">
        <v>2540</v>
      </c>
      <c r="B2542" s="5" t="s">
        <v>2539</v>
      </c>
      <c r="C2542" s="5" t="s">
        <v>6649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t="s">
        <v>8299</v>
      </c>
      <c r="O2542" t="s">
        <v>8329</v>
      </c>
      <c r="P2542" t="s">
        <v>8358</v>
      </c>
      <c r="Q2542" s="8">
        <f t="shared" si="156"/>
        <v>1.034</v>
      </c>
      <c r="R2542" s="20">
        <f t="shared" si="157"/>
        <v>95.740740740740748</v>
      </c>
      <c r="S2542" s="15">
        <f t="shared" si="158"/>
        <v>40785.675011574072</v>
      </c>
      <c r="T2542" s="15">
        <f t="shared" si="159"/>
        <v>40845.675011574072</v>
      </c>
    </row>
    <row r="2543" spans="1:20" ht="93.75" x14ac:dyDescent="0.3">
      <c r="A2543" s="4">
        <v>2541</v>
      </c>
      <c r="B2543" s="5" t="s">
        <v>2540</v>
      </c>
      <c r="C2543" s="5" t="s">
        <v>6650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t="s">
        <v>8299</v>
      </c>
      <c r="O2543" t="s">
        <v>8329</v>
      </c>
      <c r="P2543" t="s">
        <v>8358</v>
      </c>
      <c r="Q2543" s="8">
        <f t="shared" si="156"/>
        <v>1.0702857142857143</v>
      </c>
      <c r="R2543" s="20">
        <f t="shared" si="157"/>
        <v>59.460317460317462</v>
      </c>
      <c r="S2543" s="15">
        <f t="shared" si="158"/>
        <v>41483.449282407404</v>
      </c>
      <c r="T2543" s="15">
        <f t="shared" si="159"/>
        <v>41543.449282407404</v>
      </c>
    </row>
    <row r="2544" spans="1:20" ht="75" x14ac:dyDescent="0.3">
      <c r="A2544" s="4">
        <v>2542</v>
      </c>
      <c r="B2544" s="5" t="s">
        <v>2541</v>
      </c>
      <c r="C2544" s="5" t="s">
        <v>6651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t="s">
        <v>8299</v>
      </c>
      <c r="O2544" t="s">
        <v>8329</v>
      </c>
      <c r="P2544" t="s">
        <v>8358</v>
      </c>
      <c r="Q2544" s="8">
        <f t="shared" si="156"/>
        <v>1.0357142857142858</v>
      </c>
      <c r="R2544" s="20">
        <f t="shared" si="157"/>
        <v>55.769230769230766</v>
      </c>
      <c r="S2544" s="15">
        <f t="shared" si="158"/>
        <v>41509.426585648151</v>
      </c>
      <c r="T2544" s="15">
        <f t="shared" si="159"/>
        <v>41548.165972222225</v>
      </c>
    </row>
    <row r="2545" spans="1:20" ht="93.75" x14ac:dyDescent="0.3">
      <c r="A2545" s="4">
        <v>2543</v>
      </c>
      <c r="B2545" s="5" t="s">
        <v>2542</v>
      </c>
      <c r="C2545" s="5" t="s">
        <v>6652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t="s">
        <v>8299</v>
      </c>
      <c r="O2545" t="s">
        <v>8329</v>
      </c>
      <c r="P2545" t="s">
        <v>8358</v>
      </c>
      <c r="Q2545" s="8">
        <f t="shared" si="156"/>
        <v>1.5640000000000001</v>
      </c>
      <c r="R2545" s="20">
        <f t="shared" si="157"/>
        <v>30.076923076923077</v>
      </c>
      <c r="S2545" s="15">
        <f t="shared" si="158"/>
        <v>40514.107615740737</v>
      </c>
      <c r="T2545" s="15">
        <f t="shared" si="159"/>
        <v>40545.125</v>
      </c>
    </row>
    <row r="2546" spans="1:20" ht="75" x14ac:dyDescent="0.3">
      <c r="A2546" s="4">
        <v>2544</v>
      </c>
      <c r="B2546" s="5" t="s">
        <v>2543</v>
      </c>
      <c r="C2546" s="5" t="s">
        <v>6653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t="s">
        <v>8299</v>
      </c>
      <c r="O2546" t="s">
        <v>8329</v>
      </c>
      <c r="P2546" t="s">
        <v>8358</v>
      </c>
      <c r="Q2546" s="8">
        <f t="shared" si="156"/>
        <v>1.0082</v>
      </c>
      <c r="R2546" s="20">
        <f t="shared" si="157"/>
        <v>88.438596491228068</v>
      </c>
      <c r="S2546" s="15">
        <f t="shared" si="158"/>
        <v>41068.520474537036</v>
      </c>
      <c r="T2546" s="15">
        <f t="shared" si="159"/>
        <v>41098.520474537036</v>
      </c>
    </row>
    <row r="2547" spans="1:20" ht="75" x14ac:dyDescent="0.3">
      <c r="A2547" s="4">
        <v>2545</v>
      </c>
      <c r="B2547" s="5" t="s">
        <v>2544</v>
      </c>
      <c r="C2547" s="5" t="s">
        <v>6654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t="s">
        <v>8299</v>
      </c>
      <c r="O2547" t="s">
        <v>8329</v>
      </c>
      <c r="P2547" t="s">
        <v>8358</v>
      </c>
      <c r="Q2547" s="8">
        <f t="shared" si="156"/>
        <v>1.9530000000000001</v>
      </c>
      <c r="R2547" s="20">
        <f t="shared" si="157"/>
        <v>64.032786885245898</v>
      </c>
      <c r="S2547" s="15">
        <f t="shared" si="158"/>
        <v>42027.13817129629</v>
      </c>
      <c r="T2547" s="15">
        <f t="shared" si="159"/>
        <v>42062.020833333328</v>
      </c>
    </row>
    <row r="2548" spans="1:20" ht="75" x14ac:dyDescent="0.3">
      <c r="A2548" s="4">
        <v>2546</v>
      </c>
      <c r="B2548" s="5" t="s">
        <v>2545</v>
      </c>
      <c r="C2548" s="5" t="s">
        <v>6655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t="s">
        <v>8299</v>
      </c>
      <c r="O2548" t="s">
        <v>8329</v>
      </c>
      <c r="P2548" t="s">
        <v>8358</v>
      </c>
      <c r="Q2548" s="8">
        <f t="shared" si="156"/>
        <v>1.1171428571428572</v>
      </c>
      <c r="R2548" s="20">
        <f t="shared" si="157"/>
        <v>60.153846153846153</v>
      </c>
      <c r="S2548" s="15">
        <f t="shared" si="158"/>
        <v>41524.858553240738</v>
      </c>
      <c r="T2548" s="15">
        <f t="shared" si="159"/>
        <v>41552.208333333336</v>
      </c>
    </row>
    <row r="2549" spans="1:20" ht="93.75" x14ac:dyDescent="0.3">
      <c r="A2549" s="4">
        <v>2547</v>
      </c>
      <c r="B2549" s="5" t="s">
        <v>2546</v>
      </c>
      <c r="C2549" s="5" t="s">
        <v>6656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t="s">
        <v>8299</v>
      </c>
      <c r="O2549" t="s">
        <v>8329</v>
      </c>
      <c r="P2549" t="s">
        <v>8358</v>
      </c>
      <c r="Q2549" s="8">
        <f t="shared" si="156"/>
        <v>1.1985454545454546</v>
      </c>
      <c r="R2549" s="20">
        <f t="shared" si="157"/>
        <v>49.194029850746269</v>
      </c>
      <c r="S2549" s="15">
        <f t="shared" si="158"/>
        <v>40973.773182870369</v>
      </c>
      <c r="T2549" s="15">
        <f t="shared" si="159"/>
        <v>41003.731516203705</v>
      </c>
    </row>
    <row r="2550" spans="1:20" ht="93.75" x14ac:dyDescent="0.3">
      <c r="A2550" s="4">
        <v>2548</v>
      </c>
      <c r="B2550" s="5" t="s">
        <v>2547</v>
      </c>
      <c r="C2550" s="5" t="s">
        <v>6657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t="s">
        <v>8299</v>
      </c>
      <c r="O2550" t="s">
        <v>8329</v>
      </c>
      <c r="P2550" t="s">
        <v>8358</v>
      </c>
      <c r="Q2550" s="8">
        <f t="shared" si="156"/>
        <v>1.0185</v>
      </c>
      <c r="R2550" s="20">
        <f t="shared" si="157"/>
        <v>165.16216216216216</v>
      </c>
      <c r="S2550" s="15">
        <f t="shared" si="158"/>
        <v>42618.625428240746</v>
      </c>
      <c r="T2550" s="15">
        <f t="shared" si="159"/>
        <v>42643.185416666667</v>
      </c>
    </row>
    <row r="2551" spans="1:20" ht="75" x14ac:dyDescent="0.3">
      <c r="A2551" s="4">
        <v>2549</v>
      </c>
      <c r="B2551" s="5" t="s">
        <v>2548</v>
      </c>
      <c r="C2551" s="5" t="s">
        <v>6658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t="s">
        <v>8299</v>
      </c>
      <c r="O2551" t="s">
        <v>8329</v>
      </c>
      <c r="P2551" t="s">
        <v>8358</v>
      </c>
      <c r="Q2551" s="8">
        <f t="shared" si="156"/>
        <v>1.0280254777070064</v>
      </c>
      <c r="R2551" s="20">
        <f t="shared" si="157"/>
        <v>43.621621621621621</v>
      </c>
      <c r="S2551" s="15">
        <f t="shared" si="158"/>
        <v>41390.757754629631</v>
      </c>
      <c r="T2551" s="15">
        <f t="shared" si="159"/>
        <v>41425.708333333336</v>
      </c>
    </row>
    <row r="2552" spans="1:20" ht="93.75" x14ac:dyDescent="0.3">
      <c r="A2552" s="4">
        <v>2550</v>
      </c>
      <c r="B2552" s="5" t="s">
        <v>2549</v>
      </c>
      <c r="C2552" s="5" t="s">
        <v>6659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t="s">
        <v>8299</v>
      </c>
      <c r="O2552" t="s">
        <v>8329</v>
      </c>
      <c r="P2552" t="s">
        <v>8358</v>
      </c>
      <c r="Q2552" s="8">
        <f t="shared" si="156"/>
        <v>1.0084615384615385</v>
      </c>
      <c r="R2552" s="20">
        <f t="shared" si="157"/>
        <v>43.7</v>
      </c>
      <c r="S2552" s="15">
        <f t="shared" si="158"/>
        <v>42228.634328703702</v>
      </c>
      <c r="T2552" s="15">
        <f t="shared" si="159"/>
        <v>42285.165972222225</v>
      </c>
    </row>
    <row r="2553" spans="1:20" ht="75" x14ac:dyDescent="0.3">
      <c r="A2553" s="4">
        <v>2551</v>
      </c>
      <c r="B2553" s="5" t="s">
        <v>2550</v>
      </c>
      <c r="C2553" s="5" t="s">
        <v>6660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t="s">
        <v>8299</v>
      </c>
      <c r="O2553" t="s">
        <v>8329</v>
      </c>
      <c r="P2553" t="s">
        <v>8358</v>
      </c>
      <c r="Q2553" s="8">
        <f t="shared" si="156"/>
        <v>1.0273469387755103</v>
      </c>
      <c r="R2553" s="20">
        <f t="shared" si="157"/>
        <v>67.419642857142861</v>
      </c>
      <c r="S2553" s="15">
        <f t="shared" si="158"/>
        <v>40961.252141203702</v>
      </c>
      <c r="T2553" s="15">
        <f t="shared" si="159"/>
        <v>40989.866666666669</v>
      </c>
    </row>
    <row r="2554" spans="1:20" ht="93.75" x14ac:dyDescent="0.3">
      <c r="A2554" s="4">
        <v>2552</v>
      </c>
      <c r="B2554" s="5" t="s">
        <v>2551</v>
      </c>
      <c r="C2554" s="5" t="s">
        <v>6661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t="s">
        <v>8299</v>
      </c>
      <c r="O2554" t="s">
        <v>8329</v>
      </c>
      <c r="P2554" t="s">
        <v>8358</v>
      </c>
      <c r="Q2554" s="8">
        <f t="shared" si="156"/>
        <v>1.0649999999999999</v>
      </c>
      <c r="R2554" s="20">
        <f t="shared" si="157"/>
        <v>177.5</v>
      </c>
      <c r="S2554" s="15">
        <f t="shared" si="158"/>
        <v>42769.809965277775</v>
      </c>
      <c r="T2554" s="15">
        <f t="shared" si="159"/>
        <v>42799.809965277775</v>
      </c>
    </row>
    <row r="2555" spans="1:20" ht="75" x14ac:dyDescent="0.3">
      <c r="A2555" s="4">
        <v>2553</v>
      </c>
      <c r="B2555" s="5" t="s">
        <v>2552</v>
      </c>
      <c r="C2555" s="5" t="s">
        <v>6662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t="s">
        <v>8299</v>
      </c>
      <c r="O2555" t="s">
        <v>8329</v>
      </c>
      <c r="P2555" t="s">
        <v>8358</v>
      </c>
      <c r="Q2555" s="8">
        <f t="shared" si="156"/>
        <v>1.5553333333333332</v>
      </c>
      <c r="R2555" s="20">
        <f t="shared" si="157"/>
        <v>38.883333333333333</v>
      </c>
      <c r="S2555" s="15">
        <f t="shared" si="158"/>
        <v>41113.199155092596</v>
      </c>
      <c r="T2555" s="15">
        <f t="shared" si="159"/>
        <v>41173.199155092596</v>
      </c>
    </row>
    <row r="2556" spans="1:20" ht="93.75" x14ac:dyDescent="0.3">
      <c r="A2556" s="4">
        <v>2554</v>
      </c>
      <c r="B2556" s="5" t="s">
        <v>2553</v>
      </c>
      <c r="C2556" s="5" t="s">
        <v>6663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t="s">
        <v>8299</v>
      </c>
      <c r="O2556" t="s">
        <v>8329</v>
      </c>
      <c r="P2556" t="s">
        <v>8358</v>
      </c>
      <c r="Q2556" s="8">
        <f t="shared" si="156"/>
        <v>1.228</v>
      </c>
      <c r="R2556" s="20">
        <f t="shared" si="157"/>
        <v>54.985074626865675</v>
      </c>
      <c r="S2556" s="15">
        <f t="shared" si="158"/>
        <v>42125.078275462962</v>
      </c>
      <c r="T2556" s="15">
        <f t="shared" si="159"/>
        <v>42156.165972222225</v>
      </c>
    </row>
    <row r="2557" spans="1:20" ht="93.75" x14ac:dyDescent="0.3">
      <c r="A2557" s="4">
        <v>2555</v>
      </c>
      <c r="B2557" s="5" t="s">
        <v>2554</v>
      </c>
      <c r="C2557" s="5" t="s">
        <v>6664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t="s">
        <v>8299</v>
      </c>
      <c r="O2557" t="s">
        <v>8329</v>
      </c>
      <c r="P2557" t="s">
        <v>8358</v>
      </c>
      <c r="Q2557" s="8">
        <f t="shared" si="156"/>
        <v>1.0734999999999999</v>
      </c>
      <c r="R2557" s="20">
        <f t="shared" si="157"/>
        <v>61.342857142857142</v>
      </c>
      <c r="S2557" s="15">
        <f t="shared" si="158"/>
        <v>41026.655011574076</v>
      </c>
      <c r="T2557" s="15">
        <f t="shared" si="159"/>
        <v>41057.655011574076</v>
      </c>
    </row>
    <row r="2558" spans="1:20" ht="93.75" x14ac:dyDescent="0.3">
      <c r="A2558" s="4">
        <v>2556</v>
      </c>
      <c r="B2558" s="5" t="s">
        <v>2555</v>
      </c>
      <c r="C2558" s="5" t="s">
        <v>6665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t="s">
        <v>8299</v>
      </c>
      <c r="O2558" t="s">
        <v>8329</v>
      </c>
      <c r="P2558" t="s">
        <v>8358</v>
      </c>
      <c r="Q2558" s="8">
        <f t="shared" si="156"/>
        <v>1.0550335570469798</v>
      </c>
      <c r="R2558" s="20">
        <f t="shared" si="157"/>
        <v>23.117647058823529</v>
      </c>
      <c r="S2558" s="15">
        <f t="shared" si="158"/>
        <v>41222.991400462961</v>
      </c>
      <c r="T2558" s="15">
        <f t="shared" si="159"/>
        <v>41267.991400462961</v>
      </c>
    </row>
    <row r="2559" spans="1:20" ht="56.25" x14ac:dyDescent="0.3">
      <c r="A2559" s="4">
        <v>2557</v>
      </c>
      <c r="B2559" s="5" t="s">
        <v>2556</v>
      </c>
      <c r="C2559" s="5" t="s">
        <v>6666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t="s">
        <v>8299</v>
      </c>
      <c r="O2559" t="s">
        <v>8329</v>
      </c>
      <c r="P2559" t="s">
        <v>8358</v>
      </c>
      <c r="Q2559" s="8">
        <f t="shared" si="156"/>
        <v>1.1844444444444444</v>
      </c>
      <c r="R2559" s="20">
        <f t="shared" si="157"/>
        <v>29.611111111111111</v>
      </c>
      <c r="S2559" s="15">
        <f t="shared" si="158"/>
        <v>41744.745208333334</v>
      </c>
      <c r="T2559" s="15">
        <f t="shared" si="159"/>
        <v>41774.745208333334</v>
      </c>
    </row>
    <row r="2560" spans="1:20" ht="56.25" x14ac:dyDescent="0.3">
      <c r="A2560" s="4">
        <v>2558</v>
      </c>
      <c r="B2560" s="5" t="s">
        <v>2557</v>
      </c>
      <c r="C2560" s="5" t="s">
        <v>6667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t="s">
        <v>8299</v>
      </c>
      <c r="O2560" t="s">
        <v>8329</v>
      </c>
      <c r="P2560" t="s">
        <v>8358</v>
      </c>
      <c r="Q2560" s="8">
        <f t="shared" si="156"/>
        <v>1.0888</v>
      </c>
      <c r="R2560" s="20">
        <f t="shared" si="157"/>
        <v>75.611111111111114</v>
      </c>
      <c r="S2560" s="15">
        <f t="shared" si="158"/>
        <v>42093.860023148154</v>
      </c>
      <c r="T2560" s="15">
        <f t="shared" si="159"/>
        <v>42125.582638888889</v>
      </c>
    </row>
    <row r="2561" spans="1:20" ht="75" x14ac:dyDescent="0.3">
      <c r="A2561" s="4">
        <v>2559</v>
      </c>
      <c r="B2561" s="5" t="s">
        <v>2558</v>
      </c>
      <c r="C2561" s="5" t="s">
        <v>6668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t="s">
        <v>8299</v>
      </c>
      <c r="O2561" t="s">
        <v>8329</v>
      </c>
      <c r="P2561" t="s">
        <v>8358</v>
      </c>
      <c r="Q2561" s="8">
        <f t="shared" si="156"/>
        <v>1.1125</v>
      </c>
      <c r="R2561" s="20">
        <f t="shared" si="157"/>
        <v>35.6</v>
      </c>
      <c r="S2561" s="15">
        <f t="shared" si="158"/>
        <v>40829.873657407406</v>
      </c>
      <c r="T2561" s="15">
        <f t="shared" si="159"/>
        <v>40862.817361111112</v>
      </c>
    </row>
    <row r="2562" spans="1:20" ht="75" x14ac:dyDescent="0.3">
      <c r="A2562" s="4">
        <v>2560</v>
      </c>
      <c r="B2562" s="5" t="s">
        <v>2559</v>
      </c>
      <c r="C2562" s="5" t="s">
        <v>6669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t="s">
        <v>8299</v>
      </c>
      <c r="O2562" t="s">
        <v>8329</v>
      </c>
      <c r="P2562" t="s">
        <v>8358</v>
      </c>
      <c r="Q2562" s="8">
        <f t="shared" ref="Q2562:Q2625" si="160">E2562/D2562</f>
        <v>1.0009999999999999</v>
      </c>
      <c r="R2562" s="20">
        <f t="shared" ref="R2562:R2625" si="161">E2562/L2562</f>
        <v>143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93.75" x14ac:dyDescent="0.3">
      <c r="A2563" s="4">
        <v>2561</v>
      </c>
      <c r="B2563" s="5" t="s">
        <v>2560</v>
      </c>
      <c r="C2563" s="5" t="s">
        <v>6670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t="s">
        <v>8283</v>
      </c>
      <c r="O2563" t="s">
        <v>8340</v>
      </c>
      <c r="P2563" t="s">
        <v>8341</v>
      </c>
      <c r="Q2563" s="8">
        <f t="shared" si="160"/>
        <v>0</v>
      </c>
      <c r="R2563" s="20" t="e">
        <f t="shared" si="161"/>
        <v>#DIV/0!</v>
      </c>
      <c r="S2563" s="15">
        <f t="shared" si="162"/>
        <v>42260.528807870374</v>
      </c>
      <c r="T2563" s="15">
        <f t="shared" si="163"/>
        <v>42290.528807870374</v>
      </c>
    </row>
    <row r="2564" spans="1:20" ht="93.75" x14ac:dyDescent="0.3">
      <c r="A2564" s="4">
        <v>2562</v>
      </c>
      <c r="B2564" s="5" t="s">
        <v>2561</v>
      </c>
      <c r="C2564" s="5" t="s">
        <v>6671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t="s">
        <v>8283</v>
      </c>
      <c r="O2564" t="s">
        <v>8340</v>
      </c>
      <c r="P2564" t="s">
        <v>8341</v>
      </c>
      <c r="Q2564" s="8">
        <f t="shared" si="160"/>
        <v>7.4999999999999997E-3</v>
      </c>
      <c r="R2564" s="20">
        <f t="shared" si="161"/>
        <v>25</v>
      </c>
      <c r="S2564" s="15">
        <f t="shared" si="162"/>
        <v>42594.524756944447</v>
      </c>
      <c r="T2564" s="15">
        <f t="shared" si="163"/>
        <v>42654.524756944447</v>
      </c>
    </row>
    <row r="2565" spans="1:20" ht="37.5" x14ac:dyDescent="0.3">
      <c r="A2565" s="4">
        <v>2563</v>
      </c>
      <c r="B2565" s="5" t="s">
        <v>2562</v>
      </c>
      <c r="C2565" s="5" t="s">
        <v>6672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t="s">
        <v>8283</v>
      </c>
      <c r="O2565" t="s">
        <v>8340</v>
      </c>
      <c r="P2565" t="s">
        <v>8341</v>
      </c>
      <c r="Q2565" s="8">
        <f t="shared" si="160"/>
        <v>0</v>
      </c>
      <c r="R2565" s="20" t="e">
        <f t="shared" si="161"/>
        <v>#DIV/0!</v>
      </c>
      <c r="S2565" s="15">
        <f t="shared" si="162"/>
        <v>42155.139479166668</v>
      </c>
      <c r="T2565" s="15">
        <f t="shared" si="163"/>
        <v>42215.139479166668</v>
      </c>
    </row>
    <row r="2566" spans="1:20" ht="75" x14ac:dyDescent="0.3">
      <c r="A2566" s="4">
        <v>2564</v>
      </c>
      <c r="B2566" s="5" t="s">
        <v>2563</v>
      </c>
      <c r="C2566" s="5" t="s">
        <v>6673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t="s">
        <v>8283</v>
      </c>
      <c r="O2566" t="s">
        <v>8340</v>
      </c>
      <c r="P2566" t="s">
        <v>8341</v>
      </c>
      <c r="Q2566" s="8">
        <f t="shared" si="160"/>
        <v>0</v>
      </c>
      <c r="R2566" s="20" t="e">
        <f t="shared" si="161"/>
        <v>#DIV/0!</v>
      </c>
      <c r="S2566" s="15">
        <f t="shared" si="162"/>
        <v>41822.040497685186</v>
      </c>
      <c r="T2566" s="15">
        <f t="shared" si="163"/>
        <v>41852.040497685186</v>
      </c>
    </row>
    <row r="2567" spans="1:20" ht="75" x14ac:dyDescent="0.3">
      <c r="A2567" s="4">
        <v>2565</v>
      </c>
      <c r="B2567" s="5" t="s">
        <v>2564</v>
      </c>
      <c r="C2567" s="5" t="s">
        <v>6674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t="s">
        <v>8283</v>
      </c>
      <c r="O2567" t="s">
        <v>8340</v>
      </c>
      <c r="P2567" t="s">
        <v>8341</v>
      </c>
      <c r="Q2567" s="8">
        <f t="shared" si="160"/>
        <v>0.01</v>
      </c>
      <c r="R2567" s="20">
        <f t="shared" si="161"/>
        <v>100</v>
      </c>
      <c r="S2567" s="15">
        <f t="shared" si="162"/>
        <v>42440.650335648148</v>
      </c>
      <c r="T2567" s="15">
        <f t="shared" si="163"/>
        <v>42499.868055555555</v>
      </c>
    </row>
    <row r="2568" spans="1:20" ht="75" x14ac:dyDescent="0.3">
      <c r="A2568" s="4">
        <v>2566</v>
      </c>
      <c r="B2568" s="5" t="s">
        <v>2565</v>
      </c>
      <c r="C2568" s="5" t="s">
        <v>6675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t="s">
        <v>8283</v>
      </c>
      <c r="O2568" t="s">
        <v>8340</v>
      </c>
      <c r="P2568" t="s">
        <v>8341</v>
      </c>
      <c r="Q2568" s="8">
        <f t="shared" si="160"/>
        <v>0</v>
      </c>
      <c r="R2568" s="20" t="e">
        <f t="shared" si="161"/>
        <v>#DIV/0!</v>
      </c>
      <c r="S2568" s="15">
        <f t="shared" si="162"/>
        <v>41842.980879629627</v>
      </c>
      <c r="T2568" s="15">
        <f t="shared" si="163"/>
        <v>41872.980879629627</v>
      </c>
    </row>
    <row r="2569" spans="1:20" ht="75" x14ac:dyDescent="0.3">
      <c r="A2569" s="4">
        <v>2567</v>
      </c>
      <c r="B2569" s="5" t="s">
        <v>2566</v>
      </c>
      <c r="C2569" s="5" t="s">
        <v>6676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t="s">
        <v>8283</v>
      </c>
      <c r="O2569" t="s">
        <v>8340</v>
      </c>
      <c r="P2569" t="s">
        <v>8341</v>
      </c>
      <c r="Q2569" s="8">
        <f t="shared" si="160"/>
        <v>2.6666666666666666E-3</v>
      </c>
      <c r="R2569" s="20">
        <f t="shared" si="161"/>
        <v>60</v>
      </c>
      <c r="S2569" s="15">
        <f t="shared" si="162"/>
        <v>42087.878912037035</v>
      </c>
      <c r="T2569" s="15">
        <f t="shared" si="163"/>
        <v>42117.878912037035</v>
      </c>
    </row>
    <row r="2570" spans="1:20" ht="93.75" x14ac:dyDescent="0.3">
      <c r="A2570" s="4">
        <v>2568</v>
      </c>
      <c r="B2570" s="5" t="s">
        <v>2567</v>
      </c>
      <c r="C2570" s="5" t="s">
        <v>6677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t="s">
        <v>8283</v>
      </c>
      <c r="O2570" t="s">
        <v>8340</v>
      </c>
      <c r="P2570" t="s">
        <v>8341</v>
      </c>
      <c r="Q2570" s="8">
        <f t="shared" si="160"/>
        <v>5.0000000000000001E-3</v>
      </c>
      <c r="R2570" s="20">
        <f t="shared" si="161"/>
        <v>50</v>
      </c>
      <c r="S2570" s="15">
        <f t="shared" si="162"/>
        <v>42584.666597222225</v>
      </c>
      <c r="T2570" s="15">
        <f t="shared" si="163"/>
        <v>42614.666597222225</v>
      </c>
    </row>
    <row r="2571" spans="1:20" ht="75" x14ac:dyDescent="0.3">
      <c r="A2571" s="4">
        <v>2569</v>
      </c>
      <c r="B2571" s="5" t="s">
        <v>2568</v>
      </c>
      <c r="C2571" s="5" t="s">
        <v>6678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t="s">
        <v>8283</v>
      </c>
      <c r="O2571" t="s">
        <v>8340</v>
      </c>
      <c r="P2571" t="s">
        <v>8341</v>
      </c>
      <c r="Q2571" s="8">
        <f t="shared" si="160"/>
        <v>2.2307692307692306E-2</v>
      </c>
      <c r="R2571" s="20">
        <f t="shared" si="161"/>
        <v>72.5</v>
      </c>
      <c r="S2571" s="15">
        <f t="shared" si="162"/>
        <v>42234.105462962965</v>
      </c>
      <c r="T2571" s="15">
        <f t="shared" si="163"/>
        <v>42264.105462962965</v>
      </c>
    </row>
    <row r="2572" spans="1:20" ht="75" x14ac:dyDescent="0.3">
      <c r="A2572" s="4">
        <v>2570</v>
      </c>
      <c r="B2572" s="5" t="s">
        <v>2569</v>
      </c>
      <c r="C2572" s="5" t="s">
        <v>6679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t="s">
        <v>8283</v>
      </c>
      <c r="O2572" t="s">
        <v>8340</v>
      </c>
      <c r="P2572" t="s">
        <v>8341</v>
      </c>
      <c r="Q2572" s="8">
        <f t="shared" si="160"/>
        <v>8.4285714285714294E-3</v>
      </c>
      <c r="R2572" s="20">
        <f t="shared" si="161"/>
        <v>29.5</v>
      </c>
      <c r="S2572" s="15">
        <f t="shared" si="162"/>
        <v>42744.903182870374</v>
      </c>
      <c r="T2572" s="15">
        <f t="shared" si="163"/>
        <v>42774.903182870374</v>
      </c>
    </row>
    <row r="2573" spans="1:20" ht="93.75" x14ac:dyDescent="0.3">
      <c r="A2573" s="4">
        <v>2571</v>
      </c>
      <c r="B2573" s="5" t="s">
        <v>2570</v>
      </c>
      <c r="C2573" s="5" t="s">
        <v>6680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t="s">
        <v>8283</v>
      </c>
      <c r="O2573" t="s">
        <v>8340</v>
      </c>
      <c r="P2573" t="s">
        <v>8341</v>
      </c>
      <c r="Q2573" s="8">
        <f t="shared" si="160"/>
        <v>2.5000000000000001E-3</v>
      </c>
      <c r="R2573" s="20">
        <f t="shared" si="161"/>
        <v>62.5</v>
      </c>
      <c r="S2573" s="15">
        <f t="shared" si="162"/>
        <v>42449.341678240744</v>
      </c>
      <c r="T2573" s="15">
        <f t="shared" si="163"/>
        <v>42509.341678240744</v>
      </c>
    </row>
    <row r="2574" spans="1:20" ht="75" x14ac:dyDescent="0.3">
      <c r="A2574" s="4">
        <v>2572</v>
      </c>
      <c r="B2574" s="5" t="s">
        <v>2571</v>
      </c>
      <c r="C2574" s="5" t="s">
        <v>6681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t="s">
        <v>8283</v>
      </c>
      <c r="O2574" t="s">
        <v>8340</v>
      </c>
      <c r="P2574" t="s">
        <v>8341</v>
      </c>
      <c r="Q2574" s="8">
        <f t="shared" si="160"/>
        <v>0</v>
      </c>
      <c r="R2574" s="20" t="e">
        <f t="shared" si="161"/>
        <v>#DIV/0!</v>
      </c>
      <c r="S2574" s="15">
        <f t="shared" si="162"/>
        <v>42077.119409722218</v>
      </c>
      <c r="T2574" s="15">
        <f t="shared" si="163"/>
        <v>42107.119409722218</v>
      </c>
    </row>
    <row r="2575" spans="1:20" ht="93.75" x14ac:dyDescent="0.3">
      <c r="A2575" s="4">
        <v>2573</v>
      </c>
      <c r="B2575" s="5" t="s">
        <v>2572</v>
      </c>
      <c r="C2575" s="5" t="s">
        <v>6682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t="s">
        <v>8283</v>
      </c>
      <c r="O2575" t="s">
        <v>8340</v>
      </c>
      <c r="P2575" t="s">
        <v>8341</v>
      </c>
      <c r="Q2575" s="8">
        <f t="shared" si="160"/>
        <v>0</v>
      </c>
      <c r="R2575" s="20" t="e">
        <f t="shared" si="161"/>
        <v>#DIV/0!</v>
      </c>
      <c r="S2575" s="15">
        <f t="shared" si="162"/>
        <v>41829.592002314814</v>
      </c>
      <c r="T2575" s="15">
        <f t="shared" si="163"/>
        <v>41874.592002314814</v>
      </c>
    </row>
    <row r="2576" spans="1:20" ht="75" x14ac:dyDescent="0.3">
      <c r="A2576" s="4">
        <v>2574</v>
      </c>
      <c r="B2576" s="5" t="s">
        <v>2573</v>
      </c>
      <c r="C2576" s="5" t="s">
        <v>6683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t="s">
        <v>8283</v>
      </c>
      <c r="O2576" t="s">
        <v>8340</v>
      </c>
      <c r="P2576" t="s">
        <v>8341</v>
      </c>
      <c r="Q2576" s="8">
        <f t="shared" si="160"/>
        <v>0</v>
      </c>
      <c r="R2576" s="20" t="e">
        <f t="shared" si="161"/>
        <v>#DIV/0!</v>
      </c>
      <c r="S2576" s="15">
        <f t="shared" si="162"/>
        <v>42487.825752314813</v>
      </c>
      <c r="T2576" s="15">
        <f t="shared" si="163"/>
        <v>42508.825752314813</v>
      </c>
    </row>
    <row r="2577" spans="1:20" ht="75" x14ac:dyDescent="0.3">
      <c r="A2577" s="4">
        <v>2575</v>
      </c>
      <c r="B2577" s="5" t="s">
        <v>2574</v>
      </c>
      <c r="C2577" s="5" t="s">
        <v>6684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t="s">
        <v>8283</v>
      </c>
      <c r="O2577" t="s">
        <v>8340</v>
      </c>
      <c r="P2577" t="s">
        <v>8341</v>
      </c>
      <c r="Q2577" s="8">
        <f t="shared" si="160"/>
        <v>0</v>
      </c>
      <c r="R2577" s="20" t="e">
        <f t="shared" si="161"/>
        <v>#DIV/0!</v>
      </c>
      <c r="S2577" s="15">
        <f t="shared" si="162"/>
        <v>41986.108726851846</v>
      </c>
      <c r="T2577" s="15">
        <f t="shared" si="163"/>
        <v>42016.108726851846</v>
      </c>
    </row>
    <row r="2578" spans="1:20" ht="37.5" x14ac:dyDescent="0.3">
      <c r="A2578" s="4">
        <v>2576</v>
      </c>
      <c r="B2578" s="5" t="s">
        <v>2575</v>
      </c>
      <c r="C2578" s="5" t="s">
        <v>6685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t="s">
        <v>8283</v>
      </c>
      <c r="O2578" t="s">
        <v>8340</v>
      </c>
      <c r="P2578" t="s">
        <v>8341</v>
      </c>
      <c r="Q2578" s="8">
        <f t="shared" si="160"/>
        <v>0</v>
      </c>
      <c r="R2578" s="20" t="e">
        <f t="shared" si="161"/>
        <v>#DIV/0!</v>
      </c>
      <c r="S2578" s="15">
        <f t="shared" si="162"/>
        <v>42060.00980324074</v>
      </c>
      <c r="T2578" s="15">
        <f t="shared" si="163"/>
        <v>42104.968136574069</v>
      </c>
    </row>
    <row r="2579" spans="1:20" ht="75" x14ac:dyDescent="0.3">
      <c r="A2579" s="4">
        <v>2577</v>
      </c>
      <c r="B2579" s="5" t="s">
        <v>2576</v>
      </c>
      <c r="C2579" s="5" t="s">
        <v>6686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t="s">
        <v>8283</v>
      </c>
      <c r="O2579" t="s">
        <v>8340</v>
      </c>
      <c r="P2579" t="s">
        <v>8341</v>
      </c>
      <c r="Q2579" s="8">
        <f t="shared" si="160"/>
        <v>0</v>
      </c>
      <c r="R2579" s="20" t="e">
        <f t="shared" si="161"/>
        <v>#DIV/0!</v>
      </c>
      <c r="S2579" s="15">
        <f t="shared" si="162"/>
        <v>41830.820567129631</v>
      </c>
      <c r="T2579" s="15">
        <f t="shared" si="163"/>
        <v>41855.820567129631</v>
      </c>
    </row>
    <row r="2580" spans="1:20" ht="93.75" x14ac:dyDescent="0.3">
      <c r="A2580" s="4">
        <v>2578</v>
      </c>
      <c r="B2580" s="5" t="s">
        <v>2577</v>
      </c>
      <c r="C2580" s="5" t="s">
        <v>6687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t="s">
        <v>8283</v>
      </c>
      <c r="O2580" t="s">
        <v>8340</v>
      </c>
      <c r="P2580" t="s">
        <v>8341</v>
      </c>
      <c r="Q2580" s="8">
        <f t="shared" si="160"/>
        <v>0</v>
      </c>
      <c r="R2580" s="20" t="e">
        <f t="shared" si="161"/>
        <v>#DIV/0!</v>
      </c>
      <c r="S2580" s="15">
        <f t="shared" si="162"/>
        <v>42238.022905092599</v>
      </c>
      <c r="T2580" s="15">
        <f t="shared" si="163"/>
        <v>42286.708333333328</v>
      </c>
    </row>
    <row r="2581" spans="1:20" ht="75" x14ac:dyDescent="0.3">
      <c r="A2581" s="4">
        <v>2579</v>
      </c>
      <c r="B2581" s="5" t="s">
        <v>2578</v>
      </c>
      <c r="C2581" s="5" t="s">
        <v>6688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t="s">
        <v>8283</v>
      </c>
      <c r="O2581" t="s">
        <v>8340</v>
      </c>
      <c r="P2581" t="s">
        <v>8341</v>
      </c>
      <c r="Q2581" s="8">
        <f t="shared" si="160"/>
        <v>1.3849999999999999E-3</v>
      </c>
      <c r="R2581" s="20">
        <f t="shared" si="161"/>
        <v>23.083333333333332</v>
      </c>
      <c r="S2581" s="15">
        <f t="shared" si="162"/>
        <v>41837.829895833333</v>
      </c>
      <c r="T2581" s="15">
        <f t="shared" si="163"/>
        <v>41897.829895833333</v>
      </c>
    </row>
    <row r="2582" spans="1:20" ht="75" x14ac:dyDescent="0.3">
      <c r="A2582" s="4">
        <v>2580</v>
      </c>
      <c r="B2582" s="5" t="s">
        <v>2579</v>
      </c>
      <c r="C2582" s="5" t="s">
        <v>6689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t="s">
        <v>8283</v>
      </c>
      <c r="O2582" t="s">
        <v>8340</v>
      </c>
      <c r="P2582" t="s">
        <v>8341</v>
      </c>
      <c r="Q2582" s="8">
        <f t="shared" si="160"/>
        <v>6.0000000000000001E-3</v>
      </c>
      <c r="R2582" s="20">
        <f t="shared" si="161"/>
        <v>25.5</v>
      </c>
      <c r="S2582" s="15">
        <f t="shared" si="162"/>
        <v>42110.326423611114</v>
      </c>
      <c r="T2582" s="15">
        <f t="shared" si="163"/>
        <v>42140.125</v>
      </c>
    </row>
    <row r="2583" spans="1:20" ht="75" x14ac:dyDescent="0.3">
      <c r="A2583" s="4">
        <v>2581</v>
      </c>
      <c r="B2583" s="5" t="s">
        <v>2580</v>
      </c>
      <c r="C2583" s="5" t="s">
        <v>6690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t="s">
        <v>8283</v>
      </c>
      <c r="O2583" t="s">
        <v>8340</v>
      </c>
      <c r="P2583" t="s">
        <v>8341</v>
      </c>
      <c r="Q2583" s="8">
        <f t="shared" si="160"/>
        <v>0.106</v>
      </c>
      <c r="R2583" s="20">
        <f t="shared" si="161"/>
        <v>48.18181818181818</v>
      </c>
      <c r="S2583" s="15">
        <f t="shared" si="162"/>
        <v>42294.628449074073</v>
      </c>
      <c r="T2583" s="15">
        <f t="shared" si="163"/>
        <v>42324.670115740737</v>
      </c>
    </row>
    <row r="2584" spans="1:20" ht="37.5" x14ac:dyDescent="0.3">
      <c r="A2584" s="4">
        <v>2582</v>
      </c>
      <c r="B2584" s="5" t="s">
        <v>2581</v>
      </c>
      <c r="C2584" s="5" t="s">
        <v>6691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t="s">
        <v>8283</v>
      </c>
      <c r="O2584" t="s">
        <v>8340</v>
      </c>
      <c r="P2584" t="s">
        <v>8341</v>
      </c>
      <c r="Q2584" s="8">
        <f t="shared" si="160"/>
        <v>1.1111111111111112E-5</v>
      </c>
      <c r="R2584" s="20">
        <f t="shared" si="161"/>
        <v>1</v>
      </c>
      <c r="S2584" s="15">
        <f t="shared" si="162"/>
        <v>42642.988819444443</v>
      </c>
      <c r="T2584" s="15">
        <f t="shared" si="163"/>
        <v>42672.988819444443</v>
      </c>
    </row>
    <row r="2585" spans="1:20" ht="75" x14ac:dyDescent="0.3">
      <c r="A2585" s="4">
        <v>2583</v>
      </c>
      <c r="B2585" s="5" t="s">
        <v>2582</v>
      </c>
      <c r="C2585" s="5" t="s">
        <v>6692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t="s">
        <v>8283</v>
      </c>
      <c r="O2585" t="s">
        <v>8340</v>
      </c>
      <c r="P2585" t="s">
        <v>8341</v>
      </c>
      <c r="Q2585" s="8">
        <f t="shared" si="160"/>
        <v>5.0000000000000001E-3</v>
      </c>
      <c r="R2585" s="20">
        <f t="shared" si="161"/>
        <v>1</v>
      </c>
      <c r="S2585" s="15">
        <f t="shared" si="162"/>
        <v>42019.76944444445</v>
      </c>
      <c r="T2585" s="15">
        <f t="shared" si="163"/>
        <v>42079.727777777778</v>
      </c>
    </row>
    <row r="2586" spans="1:20" ht="75" x14ac:dyDescent="0.3">
      <c r="A2586" s="4">
        <v>2584</v>
      </c>
      <c r="B2586" s="5" t="s">
        <v>2583</v>
      </c>
      <c r="C2586" s="5" t="s">
        <v>6693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t="s">
        <v>8283</v>
      </c>
      <c r="O2586" t="s">
        <v>8340</v>
      </c>
      <c r="P2586" t="s">
        <v>8341</v>
      </c>
      <c r="Q2586" s="8">
        <f t="shared" si="160"/>
        <v>0</v>
      </c>
      <c r="R2586" s="20" t="e">
        <f t="shared" si="161"/>
        <v>#DIV/0!</v>
      </c>
      <c r="S2586" s="15">
        <f t="shared" si="162"/>
        <v>42140.173252314817</v>
      </c>
      <c r="T2586" s="15">
        <f t="shared" si="163"/>
        <v>42170.173252314817</v>
      </c>
    </row>
    <row r="2587" spans="1:20" ht="75" x14ac:dyDescent="0.3">
      <c r="A2587" s="4">
        <v>2585</v>
      </c>
      <c r="B2587" s="5" t="s">
        <v>2584</v>
      </c>
      <c r="C2587" s="5" t="s">
        <v>6694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t="s">
        <v>8283</v>
      </c>
      <c r="O2587" t="s">
        <v>8340</v>
      </c>
      <c r="P2587" t="s">
        <v>8341</v>
      </c>
      <c r="Q2587" s="8">
        <f t="shared" si="160"/>
        <v>1.6666666666666668E-3</v>
      </c>
      <c r="R2587" s="20">
        <f t="shared" si="161"/>
        <v>50</v>
      </c>
      <c r="S2587" s="15">
        <f t="shared" si="162"/>
        <v>41795.963333333333</v>
      </c>
      <c r="T2587" s="15">
        <f t="shared" si="163"/>
        <v>41825.963333333333</v>
      </c>
    </row>
    <row r="2588" spans="1:20" ht="56.25" x14ac:dyDescent="0.3">
      <c r="A2588" s="4">
        <v>2586</v>
      </c>
      <c r="B2588" s="5" t="s">
        <v>2585</v>
      </c>
      <c r="C2588" s="5" t="s">
        <v>6695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t="s">
        <v>8283</v>
      </c>
      <c r="O2588" t="s">
        <v>8340</v>
      </c>
      <c r="P2588" t="s">
        <v>8341</v>
      </c>
      <c r="Q2588" s="8">
        <f t="shared" si="160"/>
        <v>1.6666666666666668E-3</v>
      </c>
      <c r="R2588" s="20">
        <f t="shared" si="161"/>
        <v>5</v>
      </c>
      <c r="S2588" s="15">
        <f t="shared" si="162"/>
        <v>42333.330277777779</v>
      </c>
      <c r="T2588" s="15">
        <f t="shared" si="163"/>
        <v>42363.330277777779</v>
      </c>
    </row>
    <row r="2589" spans="1:20" ht="75" x14ac:dyDescent="0.3">
      <c r="A2589" s="4">
        <v>2587</v>
      </c>
      <c r="B2589" s="5" t="s">
        <v>2586</v>
      </c>
      <c r="C2589" s="5" t="s">
        <v>6696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t="s">
        <v>8283</v>
      </c>
      <c r="O2589" t="s">
        <v>8340</v>
      </c>
      <c r="P2589" t="s">
        <v>8341</v>
      </c>
      <c r="Q2589" s="8">
        <f t="shared" si="160"/>
        <v>2.4340000000000001E-2</v>
      </c>
      <c r="R2589" s="20">
        <f t="shared" si="161"/>
        <v>202.83333333333334</v>
      </c>
      <c r="S2589" s="15">
        <f t="shared" si="162"/>
        <v>42338.675381944442</v>
      </c>
      <c r="T2589" s="15">
        <f t="shared" si="163"/>
        <v>42368.675381944442</v>
      </c>
    </row>
    <row r="2590" spans="1:20" ht="93.75" x14ac:dyDescent="0.3">
      <c r="A2590" s="4">
        <v>2588</v>
      </c>
      <c r="B2590" s="5" t="s">
        <v>2587</v>
      </c>
      <c r="C2590" s="5" t="s">
        <v>6697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t="s">
        <v>8283</v>
      </c>
      <c r="O2590" t="s">
        <v>8340</v>
      </c>
      <c r="P2590" t="s">
        <v>8341</v>
      </c>
      <c r="Q2590" s="8">
        <f t="shared" si="160"/>
        <v>3.8833333333333331E-2</v>
      </c>
      <c r="R2590" s="20">
        <f t="shared" si="161"/>
        <v>29.125</v>
      </c>
      <c r="S2590" s="15">
        <f t="shared" si="162"/>
        <v>42042.676226851851</v>
      </c>
      <c r="T2590" s="15">
        <f t="shared" si="163"/>
        <v>42094.551388888889</v>
      </c>
    </row>
    <row r="2591" spans="1:20" ht="75" x14ac:dyDescent="0.3">
      <c r="A2591" s="4">
        <v>2589</v>
      </c>
      <c r="B2591" s="5" t="s">
        <v>2588</v>
      </c>
      <c r="C2591" s="5" t="s">
        <v>6698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t="s">
        <v>8283</v>
      </c>
      <c r="O2591" t="s">
        <v>8340</v>
      </c>
      <c r="P2591" t="s">
        <v>8341</v>
      </c>
      <c r="Q2591" s="8">
        <f t="shared" si="160"/>
        <v>1E-4</v>
      </c>
      <c r="R2591" s="20">
        <f t="shared" si="161"/>
        <v>5</v>
      </c>
      <c r="S2591" s="15">
        <f t="shared" si="162"/>
        <v>42422.536192129628</v>
      </c>
      <c r="T2591" s="15">
        <f t="shared" si="163"/>
        <v>42452.494525462964</v>
      </c>
    </row>
    <row r="2592" spans="1:20" ht="75" x14ac:dyDescent="0.3">
      <c r="A2592" s="4">
        <v>2590</v>
      </c>
      <c r="B2592" s="5" t="s">
        <v>2589</v>
      </c>
      <c r="C2592" s="5" t="s">
        <v>6699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t="s">
        <v>8283</v>
      </c>
      <c r="O2592" t="s">
        <v>8340</v>
      </c>
      <c r="P2592" t="s">
        <v>8341</v>
      </c>
      <c r="Q2592" s="8">
        <f t="shared" si="160"/>
        <v>0</v>
      </c>
      <c r="R2592" s="20" t="e">
        <f t="shared" si="161"/>
        <v>#DIV/0!</v>
      </c>
      <c r="S2592" s="15">
        <f t="shared" si="162"/>
        <v>42388.589085648149</v>
      </c>
      <c r="T2592" s="15">
        <f t="shared" si="163"/>
        <v>42395.589085648149</v>
      </c>
    </row>
    <row r="2593" spans="1:20" ht="75" x14ac:dyDescent="0.3">
      <c r="A2593" s="4">
        <v>2591</v>
      </c>
      <c r="B2593" s="5" t="s">
        <v>2590</v>
      </c>
      <c r="C2593" s="5" t="s">
        <v>6700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t="s">
        <v>8283</v>
      </c>
      <c r="O2593" t="s">
        <v>8340</v>
      </c>
      <c r="P2593" t="s">
        <v>8341</v>
      </c>
      <c r="Q2593" s="8">
        <f t="shared" si="160"/>
        <v>1.7333333333333333E-2</v>
      </c>
      <c r="R2593" s="20">
        <f t="shared" si="161"/>
        <v>13</v>
      </c>
      <c r="S2593" s="15">
        <f t="shared" si="162"/>
        <v>42382.906527777777</v>
      </c>
      <c r="T2593" s="15">
        <f t="shared" si="163"/>
        <v>42442.864861111113</v>
      </c>
    </row>
    <row r="2594" spans="1:20" ht="75" x14ac:dyDescent="0.3">
      <c r="A2594" s="4">
        <v>2592</v>
      </c>
      <c r="B2594" s="5" t="s">
        <v>2591</v>
      </c>
      <c r="C2594" s="5" t="s">
        <v>6701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t="s">
        <v>8283</v>
      </c>
      <c r="O2594" t="s">
        <v>8340</v>
      </c>
      <c r="P2594" t="s">
        <v>8341</v>
      </c>
      <c r="Q2594" s="8">
        <f t="shared" si="160"/>
        <v>1.6666666666666668E-3</v>
      </c>
      <c r="R2594" s="20">
        <f t="shared" si="161"/>
        <v>50</v>
      </c>
      <c r="S2594" s="15">
        <f t="shared" si="162"/>
        <v>41887.801168981481</v>
      </c>
      <c r="T2594" s="15">
        <f t="shared" si="163"/>
        <v>41917.801168981481</v>
      </c>
    </row>
    <row r="2595" spans="1:20" ht="93.75" x14ac:dyDescent="0.3">
      <c r="A2595" s="4">
        <v>2593</v>
      </c>
      <c r="B2595" s="5" t="s">
        <v>2592</v>
      </c>
      <c r="C2595" s="5" t="s">
        <v>6702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t="s">
        <v>8283</v>
      </c>
      <c r="O2595" t="s">
        <v>8340</v>
      </c>
      <c r="P2595" t="s">
        <v>8341</v>
      </c>
      <c r="Q2595" s="8">
        <f t="shared" si="160"/>
        <v>0</v>
      </c>
      <c r="R2595" s="20" t="e">
        <f t="shared" si="161"/>
        <v>#DIV/0!</v>
      </c>
      <c r="S2595" s="15">
        <f t="shared" si="162"/>
        <v>42089.84520833334</v>
      </c>
      <c r="T2595" s="15">
        <f t="shared" si="163"/>
        <v>42119.84520833334</v>
      </c>
    </row>
    <row r="2596" spans="1:20" ht="75" x14ac:dyDescent="0.3">
      <c r="A2596" s="4">
        <v>2594</v>
      </c>
      <c r="B2596" s="5" t="s">
        <v>2593</v>
      </c>
      <c r="C2596" s="5" t="s">
        <v>6703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t="s">
        <v>8283</v>
      </c>
      <c r="O2596" t="s">
        <v>8340</v>
      </c>
      <c r="P2596" t="s">
        <v>8341</v>
      </c>
      <c r="Q2596" s="8">
        <f t="shared" si="160"/>
        <v>1.2500000000000001E-5</v>
      </c>
      <c r="R2596" s="20">
        <f t="shared" si="161"/>
        <v>1</v>
      </c>
      <c r="S2596" s="15">
        <f t="shared" si="162"/>
        <v>41828.967916666668</v>
      </c>
      <c r="T2596" s="15">
        <f t="shared" si="163"/>
        <v>41858.967916666668</v>
      </c>
    </row>
    <row r="2597" spans="1:20" ht="37.5" x14ac:dyDescent="0.3">
      <c r="A2597" s="4">
        <v>2595</v>
      </c>
      <c r="B2597" s="5" t="s">
        <v>2594</v>
      </c>
      <c r="C2597" s="5" t="s">
        <v>6704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t="s">
        <v>8283</v>
      </c>
      <c r="O2597" t="s">
        <v>8340</v>
      </c>
      <c r="P2597" t="s">
        <v>8341</v>
      </c>
      <c r="Q2597" s="8">
        <f t="shared" si="160"/>
        <v>0.12166666666666667</v>
      </c>
      <c r="R2597" s="20">
        <f t="shared" si="161"/>
        <v>96.05263157894737</v>
      </c>
      <c r="S2597" s="15">
        <f t="shared" si="162"/>
        <v>42760.244212962964</v>
      </c>
      <c r="T2597" s="15">
        <f t="shared" si="163"/>
        <v>42790.244212962964</v>
      </c>
    </row>
    <row r="2598" spans="1:20" ht="75" x14ac:dyDescent="0.3">
      <c r="A2598" s="4">
        <v>2596</v>
      </c>
      <c r="B2598" s="5" t="s">
        <v>2595</v>
      </c>
      <c r="C2598" s="5" t="s">
        <v>6705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t="s">
        <v>8283</v>
      </c>
      <c r="O2598" t="s">
        <v>8340</v>
      </c>
      <c r="P2598" t="s">
        <v>8341</v>
      </c>
      <c r="Q2598" s="8">
        <f t="shared" si="160"/>
        <v>0.23588571428571428</v>
      </c>
      <c r="R2598" s="20">
        <f t="shared" si="161"/>
        <v>305.77777777777777</v>
      </c>
      <c r="S2598" s="15">
        <f t="shared" si="162"/>
        <v>41828.664456018516</v>
      </c>
      <c r="T2598" s="15">
        <f t="shared" si="163"/>
        <v>41858.664456018516</v>
      </c>
    </row>
    <row r="2599" spans="1:20" ht="75" x14ac:dyDescent="0.3">
      <c r="A2599" s="4">
        <v>2597</v>
      </c>
      <c r="B2599" s="5" t="s">
        <v>2596</v>
      </c>
      <c r="C2599" s="5" t="s">
        <v>6706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t="s">
        <v>8283</v>
      </c>
      <c r="O2599" t="s">
        <v>8340</v>
      </c>
      <c r="P2599" t="s">
        <v>8341</v>
      </c>
      <c r="Q2599" s="8">
        <f t="shared" si="160"/>
        <v>5.6666666666666664E-2</v>
      </c>
      <c r="R2599" s="20">
        <f t="shared" si="161"/>
        <v>12.142857142857142</v>
      </c>
      <c r="S2599" s="15">
        <f t="shared" si="162"/>
        <v>42510.341631944444</v>
      </c>
      <c r="T2599" s="15">
        <f t="shared" si="163"/>
        <v>42540.341631944444</v>
      </c>
    </row>
    <row r="2600" spans="1:20" ht="56.25" x14ac:dyDescent="0.3">
      <c r="A2600" s="4">
        <v>2598</v>
      </c>
      <c r="B2600" s="5" t="s">
        <v>2597</v>
      </c>
      <c r="C2600" s="5" t="s">
        <v>6707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t="s">
        <v>8283</v>
      </c>
      <c r="O2600" t="s">
        <v>8340</v>
      </c>
      <c r="P2600" t="s">
        <v>8341</v>
      </c>
      <c r="Q2600" s="8">
        <f t="shared" si="160"/>
        <v>0.39</v>
      </c>
      <c r="R2600" s="20">
        <f t="shared" si="161"/>
        <v>83.571428571428569</v>
      </c>
      <c r="S2600" s="15">
        <f t="shared" si="162"/>
        <v>42240.840289351851</v>
      </c>
      <c r="T2600" s="15">
        <f t="shared" si="163"/>
        <v>42270.840289351851</v>
      </c>
    </row>
    <row r="2601" spans="1:20" ht="56.25" x14ac:dyDescent="0.3">
      <c r="A2601" s="4">
        <v>2599</v>
      </c>
      <c r="B2601" s="5" t="s">
        <v>2598</v>
      </c>
      <c r="C2601" s="5" t="s">
        <v>6708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t="s">
        <v>8283</v>
      </c>
      <c r="O2601" t="s">
        <v>8340</v>
      </c>
      <c r="P2601" t="s">
        <v>8341</v>
      </c>
      <c r="Q2601" s="8">
        <f t="shared" si="160"/>
        <v>9.9546510341776348E-3</v>
      </c>
      <c r="R2601" s="20">
        <f t="shared" si="161"/>
        <v>18</v>
      </c>
      <c r="S2601" s="15">
        <f t="shared" si="162"/>
        <v>41809.754016203704</v>
      </c>
      <c r="T2601" s="15">
        <f t="shared" si="163"/>
        <v>41854.754016203704</v>
      </c>
    </row>
    <row r="2602" spans="1:20" ht="56.25" x14ac:dyDescent="0.3">
      <c r="A2602" s="4">
        <v>2600</v>
      </c>
      <c r="B2602" s="5" t="s">
        <v>2599</v>
      </c>
      <c r="C2602" s="5" t="s">
        <v>6709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t="s">
        <v>8283</v>
      </c>
      <c r="O2602" t="s">
        <v>8340</v>
      </c>
      <c r="P2602" t="s">
        <v>8341</v>
      </c>
      <c r="Q2602" s="8">
        <f t="shared" si="160"/>
        <v>6.9320000000000007E-2</v>
      </c>
      <c r="R2602" s="20">
        <f t="shared" si="161"/>
        <v>115.53333333333333</v>
      </c>
      <c r="S2602" s="15">
        <f t="shared" si="162"/>
        <v>42394.900462962964</v>
      </c>
      <c r="T2602" s="15">
        <f t="shared" si="163"/>
        <v>42454.858796296292</v>
      </c>
    </row>
    <row r="2603" spans="1:20" ht="93.75" x14ac:dyDescent="0.3">
      <c r="A2603" s="4">
        <v>2601</v>
      </c>
      <c r="B2603" s="5" t="s">
        <v>2600</v>
      </c>
      <c r="C2603" s="5" t="s">
        <v>6710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t="s">
        <v>8300</v>
      </c>
      <c r="O2603" t="s">
        <v>8323</v>
      </c>
      <c r="P2603" t="s">
        <v>8359</v>
      </c>
      <c r="Q2603" s="8">
        <f t="shared" si="160"/>
        <v>6.6139999999999999</v>
      </c>
      <c r="R2603" s="20">
        <f t="shared" si="161"/>
        <v>21.900662251655628</v>
      </c>
      <c r="S2603" s="15">
        <f t="shared" si="162"/>
        <v>41150.902187499996</v>
      </c>
      <c r="T2603" s="15">
        <f t="shared" si="163"/>
        <v>41165.165972222225</v>
      </c>
    </row>
    <row r="2604" spans="1:20" ht="75" x14ac:dyDescent="0.3">
      <c r="A2604" s="4">
        <v>2602</v>
      </c>
      <c r="B2604" s="5" t="s">
        <v>2601</v>
      </c>
      <c r="C2604" s="5" t="s">
        <v>6711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t="s">
        <v>8300</v>
      </c>
      <c r="O2604" t="s">
        <v>8323</v>
      </c>
      <c r="P2604" t="s">
        <v>8359</v>
      </c>
      <c r="Q2604" s="8">
        <f t="shared" si="160"/>
        <v>3.2609166666666667</v>
      </c>
      <c r="R2604" s="20">
        <f t="shared" si="161"/>
        <v>80.022494887525568</v>
      </c>
      <c r="S2604" s="15">
        <f t="shared" si="162"/>
        <v>41915.747314814813</v>
      </c>
      <c r="T2604" s="15">
        <f t="shared" si="163"/>
        <v>41955.888888888891</v>
      </c>
    </row>
    <row r="2605" spans="1:20" ht="56.25" x14ac:dyDescent="0.3">
      <c r="A2605" s="4">
        <v>2603</v>
      </c>
      <c r="B2605" s="5" t="s">
        <v>2602</v>
      </c>
      <c r="C2605" s="5" t="s">
        <v>6712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t="s">
        <v>8300</v>
      </c>
      <c r="O2605" t="s">
        <v>8323</v>
      </c>
      <c r="P2605" t="s">
        <v>8359</v>
      </c>
      <c r="Q2605" s="8">
        <f t="shared" si="160"/>
        <v>1.0148571428571429</v>
      </c>
      <c r="R2605" s="20">
        <f t="shared" si="161"/>
        <v>35.520000000000003</v>
      </c>
      <c r="S2605" s="15">
        <f t="shared" si="162"/>
        <v>41617.912662037037</v>
      </c>
      <c r="T2605" s="15">
        <f t="shared" si="163"/>
        <v>41631.912662037037</v>
      </c>
    </row>
    <row r="2606" spans="1:20" ht="75" x14ac:dyDescent="0.3">
      <c r="A2606" s="4">
        <v>2604</v>
      </c>
      <c r="B2606" s="5" t="s">
        <v>2603</v>
      </c>
      <c r="C2606" s="5" t="s">
        <v>6713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t="s">
        <v>8300</v>
      </c>
      <c r="O2606" t="s">
        <v>8323</v>
      </c>
      <c r="P2606" t="s">
        <v>8359</v>
      </c>
      <c r="Q2606" s="8">
        <f t="shared" si="160"/>
        <v>1.0421799999999999</v>
      </c>
      <c r="R2606" s="20">
        <f t="shared" si="161"/>
        <v>64.933333333333323</v>
      </c>
      <c r="S2606" s="15">
        <f t="shared" si="162"/>
        <v>40998.051192129627</v>
      </c>
      <c r="T2606" s="15">
        <f t="shared" si="163"/>
        <v>41028.051192129627</v>
      </c>
    </row>
    <row r="2607" spans="1:20" ht="75" x14ac:dyDescent="0.3">
      <c r="A2607" s="4">
        <v>2605</v>
      </c>
      <c r="B2607" s="5" t="s">
        <v>2604</v>
      </c>
      <c r="C2607" s="5" t="s">
        <v>6714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t="s">
        <v>8300</v>
      </c>
      <c r="O2607" t="s">
        <v>8323</v>
      </c>
      <c r="P2607" t="s">
        <v>8359</v>
      </c>
      <c r="Q2607" s="8">
        <f t="shared" si="160"/>
        <v>1.0742157000000001</v>
      </c>
      <c r="R2607" s="20">
        <f t="shared" si="161"/>
        <v>60.965703745743475</v>
      </c>
      <c r="S2607" s="15">
        <f t="shared" si="162"/>
        <v>42508.541550925926</v>
      </c>
      <c r="T2607" s="15">
        <f t="shared" si="163"/>
        <v>42538.541550925926</v>
      </c>
    </row>
    <row r="2608" spans="1:20" ht="93.75" x14ac:dyDescent="0.3">
      <c r="A2608" s="4">
        <v>2606</v>
      </c>
      <c r="B2608" s="5" t="s">
        <v>2605</v>
      </c>
      <c r="C2608" s="5" t="s">
        <v>6715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t="s">
        <v>8300</v>
      </c>
      <c r="O2608" t="s">
        <v>8323</v>
      </c>
      <c r="P2608" t="s">
        <v>8359</v>
      </c>
      <c r="Q2608" s="8">
        <f t="shared" si="160"/>
        <v>1.1005454545454545</v>
      </c>
      <c r="R2608" s="20">
        <f t="shared" si="161"/>
        <v>31.444155844155844</v>
      </c>
      <c r="S2608" s="15">
        <f t="shared" si="162"/>
        <v>41726.712754629632</v>
      </c>
      <c r="T2608" s="15">
        <f t="shared" si="163"/>
        <v>41758.712754629632</v>
      </c>
    </row>
    <row r="2609" spans="1:20" ht="75" x14ac:dyDescent="0.3">
      <c r="A2609" s="4">
        <v>2607</v>
      </c>
      <c r="B2609" s="5" t="s">
        <v>2606</v>
      </c>
      <c r="C2609" s="5" t="s">
        <v>6716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t="s">
        <v>8300</v>
      </c>
      <c r="O2609" t="s">
        <v>8323</v>
      </c>
      <c r="P2609" t="s">
        <v>8359</v>
      </c>
      <c r="Q2609" s="8">
        <f t="shared" si="160"/>
        <v>4.077</v>
      </c>
      <c r="R2609" s="20">
        <f t="shared" si="161"/>
        <v>81.949748743718587</v>
      </c>
      <c r="S2609" s="15">
        <f t="shared" si="162"/>
        <v>42184.874675925923</v>
      </c>
      <c r="T2609" s="15">
        <f t="shared" si="163"/>
        <v>42228.083333333328</v>
      </c>
    </row>
    <row r="2610" spans="1:20" ht="75" x14ac:dyDescent="0.3">
      <c r="A2610" s="4">
        <v>2608</v>
      </c>
      <c r="B2610" s="5" t="s">
        <v>2607</v>
      </c>
      <c r="C2610" s="5" t="s">
        <v>6717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t="s">
        <v>8300</v>
      </c>
      <c r="O2610" t="s">
        <v>8323</v>
      </c>
      <c r="P2610" t="s">
        <v>8359</v>
      </c>
      <c r="Q2610" s="8">
        <f t="shared" si="160"/>
        <v>2.2392500000000002</v>
      </c>
      <c r="R2610" s="20">
        <f t="shared" si="161"/>
        <v>58.92763157894737</v>
      </c>
      <c r="S2610" s="15">
        <f t="shared" si="162"/>
        <v>42767.801712962959</v>
      </c>
      <c r="T2610" s="15">
        <f t="shared" si="163"/>
        <v>42809</v>
      </c>
    </row>
    <row r="2611" spans="1:20" ht="75" x14ac:dyDescent="0.3">
      <c r="A2611" s="4">
        <v>2609</v>
      </c>
      <c r="B2611" s="5" t="s">
        <v>2608</v>
      </c>
      <c r="C2611" s="5" t="s">
        <v>6718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t="s">
        <v>8300</v>
      </c>
      <c r="O2611" t="s">
        <v>8323</v>
      </c>
      <c r="P2611" t="s">
        <v>8359</v>
      </c>
      <c r="Q2611" s="8">
        <f t="shared" si="160"/>
        <v>3.038011142857143</v>
      </c>
      <c r="R2611" s="20">
        <f t="shared" si="161"/>
        <v>157.29347633136095</v>
      </c>
      <c r="S2611" s="15">
        <f t="shared" si="162"/>
        <v>41075.237858796296</v>
      </c>
      <c r="T2611" s="15">
        <f t="shared" si="163"/>
        <v>41105.237858796296</v>
      </c>
    </row>
    <row r="2612" spans="1:20" ht="56.25" x14ac:dyDescent="0.3">
      <c r="A2612" s="4">
        <v>2610</v>
      </c>
      <c r="B2612" s="5" t="s">
        <v>2609</v>
      </c>
      <c r="C2612" s="5" t="s">
        <v>6719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t="s">
        <v>8300</v>
      </c>
      <c r="O2612" t="s">
        <v>8323</v>
      </c>
      <c r="P2612" t="s">
        <v>8359</v>
      </c>
      <c r="Q2612" s="8">
        <f t="shared" si="160"/>
        <v>1.4132510432681749</v>
      </c>
      <c r="R2612" s="20">
        <f t="shared" si="161"/>
        <v>55.758509532062391</v>
      </c>
      <c r="S2612" s="15">
        <f t="shared" si="162"/>
        <v>42564.881076388891</v>
      </c>
      <c r="T2612" s="15">
        <f t="shared" si="163"/>
        <v>42604.290972222225</v>
      </c>
    </row>
    <row r="2613" spans="1:20" ht="93.75" x14ac:dyDescent="0.3">
      <c r="A2613" s="4">
        <v>2611</v>
      </c>
      <c r="B2613" s="5" t="s">
        <v>2610</v>
      </c>
      <c r="C2613" s="5" t="s">
        <v>6720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t="s">
        <v>8300</v>
      </c>
      <c r="O2613" t="s">
        <v>8323</v>
      </c>
      <c r="P2613" t="s">
        <v>8359</v>
      </c>
      <c r="Q2613" s="8">
        <f t="shared" si="160"/>
        <v>27.906363636363636</v>
      </c>
      <c r="R2613" s="20">
        <f t="shared" si="161"/>
        <v>83.802893802893806</v>
      </c>
      <c r="S2613" s="15">
        <f t="shared" si="162"/>
        <v>42704.335810185185</v>
      </c>
      <c r="T2613" s="15">
        <f t="shared" si="163"/>
        <v>42737.957638888889</v>
      </c>
    </row>
    <row r="2614" spans="1:20" ht="75" x14ac:dyDescent="0.3">
      <c r="A2614" s="4">
        <v>2612</v>
      </c>
      <c r="B2614" s="5" t="s">
        <v>2611</v>
      </c>
      <c r="C2614" s="5" t="s">
        <v>6721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t="s">
        <v>8300</v>
      </c>
      <c r="O2614" t="s">
        <v>8323</v>
      </c>
      <c r="P2614" t="s">
        <v>8359</v>
      </c>
      <c r="Q2614" s="8">
        <f t="shared" si="160"/>
        <v>1.7176130000000001</v>
      </c>
      <c r="R2614" s="20">
        <f t="shared" si="161"/>
        <v>58.422210884353746</v>
      </c>
      <c r="S2614" s="15">
        <f t="shared" si="162"/>
        <v>41982.143171296295</v>
      </c>
      <c r="T2614" s="15">
        <f t="shared" si="163"/>
        <v>42013.143171296295</v>
      </c>
    </row>
    <row r="2615" spans="1:20" ht="75" x14ac:dyDescent="0.3">
      <c r="A2615" s="4">
        <v>2613</v>
      </c>
      <c r="B2615" s="5" t="s">
        <v>2612</v>
      </c>
      <c r="C2615" s="5" t="s">
        <v>6722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t="s">
        <v>8300</v>
      </c>
      <c r="O2615" t="s">
        <v>8323</v>
      </c>
      <c r="P2615" t="s">
        <v>8359</v>
      </c>
      <c r="Q2615" s="8">
        <f t="shared" si="160"/>
        <v>1.0101333333333333</v>
      </c>
      <c r="R2615" s="20">
        <f t="shared" si="161"/>
        <v>270.57142857142856</v>
      </c>
      <c r="S2615" s="15">
        <f t="shared" si="162"/>
        <v>41143.81821759259</v>
      </c>
      <c r="T2615" s="15">
        <f t="shared" si="163"/>
        <v>41173.81821759259</v>
      </c>
    </row>
    <row r="2616" spans="1:20" ht="93.75" x14ac:dyDescent="0.3">
      <c r="A2616" s="4">
        <v>2614</v>
      </c>
      <c r="B2616" s="5" t="s">
        <v>2613</v>
      </c>
      <c r="C2616" s="5" t="s">
        <v>6723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t="s">
        <v>8300</v>
      </c>
      <c r="O2616" t="s">
        <v>8323</v>
      </c>
      <c r="P2616" t="s">
        <v>8359</v>
      </c>
      <c r="Q2616" s="8">
        <f t="shared" si="160"/>
        <v>1.02</v>
      </c>
      <c r="R2616" s="20">
        <f t="shared" si="161"/>
        <v>107.1</v>
      </c>
      <c r="S2616" s="15">
        <f t="shared" si="162"/>
        <v>41730.708472222221</v>
      </c>
      <c r="T2616" s="15">
        <f t="shared" si="163"/>
        <v>41759.208333333336</v>
      </c>
    </row>
    <row r="2617" spans="1:20" ht="75" x14ac:dyDescent="0.3">
      <c r="A2617" s="4">
        <v>2615</v>
      </c>
      <c r="B2617" s="5" t="s">
        <v>2614</v>
      </c>
      <c r="C2617" s="5" t="s">
        <v>6724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t="s">
        <v>8300</v>
      </c>
      <c r="O2617" t="s">
        <v>8323</v>
      </c>
      <c r="P2617" t="s">
        <v>8359</v>
      </c>
      <c r="Q2617" s="8">
        <f t="shared" si="160"/>
        <v>1.6976511744127936</v>
      </c>
      <c r="R2617" s="20">
        <f t="shared" si="161"/>
        <v>47.180555555555557</v>
      </c>
      <c r="S2617" s="15">
        <f t="shared" si="162"/>
        <v>42453.49726851852</v>
      </c>
      <c r="T2617" s="15">
        <f t="shared" si="163"/>
        <v>42490.5</v>
      </c>
    </row>
    <row r="2618" spans="1:20" ht="75" x14ac:dyDescent="0.3">
      <c r="A2618" s="4">
        <v>2616</v>
      </c>
      <c r="B2618" s="5" t="s">
        <v>2615</v>
      </c>
      <c r="C2618" s="5" t="s">
        <v>6725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t="s">
        <v>8300</v>
      </c>
      <c r="O2618" t="s">
        <v>8323</v>
      </c>
      <c r="P2618" t="s">
        <v>8359</v>
      </c>
      <c r="Q2618" s="8">
        <f t="shared" si="160"/>
        <v>1.14534</v>
      </c>
      <c r="R2618" s="20">
        <f t="shared" si="161"/>
        <v>120.30882352941177</v>
      </c>
      <c r="S2618" s="15">
        <f t="shared" si="162"/>
        <v>42211.99454861111</v>
      </c>
      <c r="T2618" s="15">
        <f t="shared" si="163"/>
        <v>42241.99454861111</v>
      </c>
    </row>
    <row r="2619" spans="1:20" ht="75" x14ac:dyDescent="0.3">
      <c r="A2619" s="4">
        <v>2617</v>
      </c>
      <c r="B2619" s="5" t="s">
        <v>2616</v>
      </c>
      <c r="C2619" s="5" t="s">
        <v>6726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t="s">
        <v>8300</v>
      </c>
      <c r="O2619" t="s">
        <v>8323</v>
      </c>
      <c r="P2619" t="s">
        <v>8359</v>
      </c>
      <c r="Q2619" s="8">
        <f t="shared" si="160"/>
        <v>8.7759999999999998</v>
      </c>
      <c r="R2619" s="20">
        <f t="shared" si="161"/>
        <v>27.59748427672956</v>
      </c>
      <c r="S2619" s="15">
        <f t="shared" si="162"/>
        <v>41902.874432870369</v>
      </c>
      <c r="T2619" s="15">
        <f t="shared" si="163"/>
        <v>41932.874432870369</v>
      </c>
    </row>
    <row r="2620" spans="1:20" ht="56.25" x14ac:dyDescent="0.3">
      <c r="A2620" s="4">
        <v>2618</v>
      </c>
      <c r="B2620" s="5" t="s">
        <v>2617</v>
      </c>
      <c r="C2620" s="5" t="s">
        <v>6727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t="s">
        <v>8300</v>
      </c>
      <c r="O2620" t="s">
        <v>8323</v>
      </c>
      <c r="P2620" t="s">
        <v>8359</v>
      </c>
      <c r="Q2620" s="8">
        <f t="shared" si="160"/>
        <v>1.0538666666666667</v>
      </c>
      <c r="R2620" s="20">
        <f t="shared" si="161"/>
        <v>205.2987012987013</v>
      </c>
      <c r="S2620" s="15">
        <f t="shared" si="162"/>
        <v>42279.792372685188</v>
      </c>
      <c r="T2620" s="15">
        <f t="shared" si="163"/>
        <v>42339.834039351852</v>
      </c>
    </row>
    <row r="2621" spans="1:20" ht="93.75" x14ac:dyDescent="0.3">
      <c r="A2621" s="4">
        <v>2619</v>
      </c>
      <c r="B2621" s="5" t="s">
        <v>2618</v>
      </c>
      <c r="C2621" s="5" t="s">
        <v>6728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t="s">
        <v>8300</v>
      </c>
      <c r="O2621" t="s">
        <v>8323</v>
      </c>
      <c r="P2621" t="s">
        <v>8359</v>
      </c>
      <c r="Q2621" s="8">
        <f t="shared" si="160"/>
        <v>1.8839999999999999</v>
      </c>
      <c r="R2621" s="20">
        <f t="shared" si="161"/>
        <v>35.547169811320757</v>
      </c>
      <c r="S2621" s="15">
        <f t="shared" si="162"/>
        <v>42273.884305555555</v>
      </c>
      <c r="T2621" s="15">
        <f t="shared" si="163"/>
        <v>42300.458333333328</v>
      </c>
    </row>
    <row r="2622" spans="1:20" ht="75" x14ac:dyDescent="0.3">
      <c r="A2622" s="4">
        <v>2620</v>
      </c>
      <c r="B2622" s="5" t="s">
        <v>2619</v>
      </c>
      <c r="C2622" s="5" t="s">
        <v>6729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t="s">
        <v>8300</v>
      </c>
      <c r="O2622" t="s">
        <v>8323</v>
      </c>
      <c r="P2622" t="s">
        <v>8359</v>
      </c>
      <c r="Q2622" s="8">
        <f t="shared" si="160"/>
        <v>1.436523076923077</v>
      </c>
      <c r="R2622" s="20">
        <f t="shared" si="161"/>
        <v>74.639488409272587</v>
      </c>
      <c r="S2622" s="15">
        <f t="shared" si="162"/>
        <v>42251.16715277778</v>
      </c>
      <c r="T2622" s="15">
        <f t="shared" si="163"/>
        <v>42288.041666666672</v>
      </c>
    </row>
    <row r="2623" spans="1:20" ht="75" x14ac:dyDescent="0.3">
      <c r="A2623" s="4">
        <v>2621</v>
      </c>
      <c r="B2623" s="5" t="s">
        <v>2620</v>
      </c>
      <c r="C2623" s="5" t="s">
        <v>6730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t="s">
        <v>8300</v>
      </c>
      <c r="O2623" t="s">
        <v>8323</v>
      </c>
      <c r="P2623" t="s">
        <v>8359</v>
      </c>
      <c r="Q2623" s="8">
        <f t="shared" si="160"/>
        <v>1.4588000000000001</v>
      </c>
      <c r="R2623" s="20">
        <f t="shared" si="161"/>
        <v>47.058064516129029</v>
      </c>
      <c r="S2623" s="15">
        <f t="shared" si="162"/>
        <v>42115.74754629629</v>
      </c>
      <c r="T2623" s="15">
        <f t="shared" si="163"/>
        <v>42145.74754629629</v>
      </c>
    </row>
    <row r="2624" spans="1:20" ht="75" x14ac:dyDescent="0.3">
      <c r="A2624" s="4">
        <v>2622</v>
      </c>
      <c r="B2624" s="5" t="s">
        <v>2621</v>
      </c>
      <c r="C2624" s="5" t="s">
        <v>6731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t="s">
        <v>8300</v>
      </c>
      <c r="O2624" t="s">
        <v>8323</v>
      </c>
      <c r="P2624" t="s">
        <v>8359</v>
      </c>
      <c r="Q2624" s="8">
        <f t="shared" si="160"/>
        <v>1.3118399999999999</v>
      </c>
      <c r="R2624" s="20">
        <f t="shared" si="161"/>
        <v>26.591351351351353</v>
      </c>
      <c r="S2624" s="15">
        <f t="shared" si="162"/>
        <v>42689.74324074074</v>
      </c>
      <c r="T2624" s="15">
        <f t="shared" si="163"/>
        <v>42734.74324074074</v>
      </c>
    </row>
    <row r="2625" spans="1:20" ht="75" x14ac:dyDescent="0.3">
      <c r="A2625" s="4">
        <v>2623</v>
      </c>
      <c r="B2625" s="5" t="s">
        <v>2622</v>
      </c>
      <c r="C2625" s="5" t="s">
        <v>6732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t="s">
        <v>8300</v>
      </c>
      <c r="O2625" t="s">
        <v>8323</v>
      </c>
      <c r="P2625" t="s">
        <v>8359</v>
      </c>
      <c r="Q2625" s="8">
        <f t="shared" si="160"/>
        <v>1.1399999999999999</v>
      </c>
      <c r="R2625" s="20">
        <f t="shared" si="161"/>
        <v>36.774193548387096</v>
      </c>
      <c r="S2625" s="15">
        <f t="shared" si="162"/>
        <v>42692.256550925929</v>
      </c>
      <c r="T2625" s="15">
        <f t="shared" si="163"/>
        <v>42706.256550925929</v>
      </c>
    </row>
    <row r="2626" spans="1:20" ht="75" x14ac:dyDescent="0.3">
      <c r="A2626" s="4">
        <v>2624</v>
      </c>
      <c r="B2626" s="5" t="s">
        <v>2623</v>
      </c>
      <c r="C2626" s="5" t="s">
        <v>6733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t="s">
        <v>8300</v>
      </c>
      <c r="O2626" t="s">
        <v>8323</v>
      </c>
      <c r="P2626" t="s">
        <v>8359</v>
      </c>
      <c r="Q2626" s="8">
        <f t="shared" ref="Q2626:Q2689" si="164">E2626/D2626</f>
        <v>13.794206249999998</v>
      </c>
      <c r="R2626" s="20">
        <f t="shared" ref="R2626:R2689" si="165">E2626/L2626</f>
        <v>31.820544982698959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93.75" x14ac:dyDescent="0.3">
      <c r="A2627" s="4">
        <v>2625</v>
      </c>
      <c r="B2627" s="5" t="s">
        <v>2624</v>
      </c>
      <c r="C2627" s="5" t="s">
        <v>6734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t="s">
        <v>8300</v>
      </c>
      <c r="O2627" t="s">
        <v>8323</v>
      </c>
      <c r="P2627" t="s">
        <v>8359</v>
      </c>
      <c r="Q2627" s="8">
        <f t="shared" si="164"/>
        <v>9.56</v>
      </c>
      <c r="R2627" s="20">
        <f t="shared" si="165"/>
        <v>27.576923076923077</v>
      </c>
      <c r="S2627" s="15">
        <f t="shared" si="166"/>
        <v>42658.810277777782</v>
      </c>
      <c r="T2627" s="15">
        <f t="shared" si="167"/>
        <v>42683.851944444439</v>
      </c>
    </row>
    <row r="2628" spans="1:20" ht="75" x14ac:dyDescent="0.3">
      <c r="A2628" s="4">
        <v>2626</v>
      </c>
      <c r="B2628" s="5" t="s">
        <v>2625</v>
      </c>
      <c r="C2628" s="5" t="s">
        <v>6735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t="s">
        <v>8300</v>
      </c>
      <c r="O2628" t="s">
        <v>8323</v>
      </c>
      <c r="P2628" t="s">
        <v>8359</v>
      </c>
      <c r="Q2628" s="8">
        <f t="shared" si="164"/>
        <v>1.1200000000000001</v>
      </c>
      <c r="R2628" s="20">
        <f t="shared" si="165"/>
        <v>56</v>
      </c>
      <c r="S2628" s="15">
        <f t="shared" si="166"/>
        <v>42128.628113425926</v>
      </c>
      <c r="T2628" s="15">
        <f t="shared" si="167"/>
        <v>42158.628113425926</v>
      </c>
    </row>
    <row r="2629" spans="1:20" ht="93.75" x14ac:dyDescent="0.3">
      <c r="A2629" s="4">
        <v>2627</v>
      </c>
      <c r="B2629" s="5" t="s">
        <v>2626</v>
      </c>
      <c r="C2629" s="5" t="s">
        <v>6736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t="s">
        <v>8300</v>
      </c>
      <c r="O2629" t="s">
        <v>8323</v>
      </c>
      <c r="P2629" t="s">
        <v>8359</v>
      </c>
      <c r="Q2629" s="8">
        <f t="shared" si="164"/>
        <v>6.4666666666666668</v>
      </c>
      <c r="R2629" s="20">
        <f t="shared" si="165"/>
        <v>21.555555555555557</v>
      </c>
      <c r="S2629" s="15">
        <f t="shared" si="166"/>
        <v>42304.829409722224</v>
      </c>
      <c r="T2629" s="15">
        <f t="shared" si="167"/>
        <v>42334.871076388896</v>
      </c>
    </row>
    <row r="2630" spans="1:20" ht="56.25" x14ac:dyDescent="0.3">
      <c r="A2630" s="4">
        <v>2628</v>
      </c>
      <c r="B2630" s="5" t="s">
        <v>2627</v>
      </c>
      <c r="C2630" s="5" t="s">
        <v>6737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t="s">
        <v>8300</v>
      </c>
      <c r="O2630" t="s">
        <v>8323</v>
      </c>
      <c r="P2630" t="s">
        <v>8359</v>
      </c>
      <c r="Q2630" s="8">
        <f t="shared" si="164"/>
        <v>1.1036948748510131</v>
      </c>
      <c r="R2630" s="20">
        <f t="shared" si="165"/>
        <v>44.095238095238095</v>
      </c>
      <c r="S2630" s="15">
        <f t="shared" si="166"/>
        <v>41953.966053240743</v>
      </c>
      <c r="T2630" s="15">
        <f t="shared" si="167"/>
        <v>41973.966053240743</v>
      </c>
    </row>
    <row r="2631" spans="1:20" ht="56.25" x14ac:dyDescent="0.3">
      <c r="A2631" s="4">
        <v>2629</v>
      </c>
      <c r="B2631" s="5" t="s">
        <v>2628</v>
      </c>
      <c r="C2631" s="5" t="s">
        <v>6738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t="s">
        <v>8300</v>
      </c>
      <c r="O2631" t="s">
        <v>8323</v>
      </c>
      <c r="P2631" t="s">
        <v>8359</v>
      </c>
      <c r="Q2631" s="8">
        <f t="shared" si="164"/>
        <v>1.2774000000000001</v>
      </c>
      <c r="R2631" s="20">
        <f t="shared" si="165"/>
        <v>63.87</v>
      </c>
      <c r="S2631" s="15">
        <f t="shared" si="166"/>
        <v>42108.538449074069</v>
      </c>
      <c r="T2631" s="15">
        <f t="shared" si="167"/>
        <v>42138.538449074069</v>
      </c>
    </row>
    <row r="2632" spans="1:20" ht="75" x14ac:dyDescent="0.3">
      <c r="A2632" s="4">
        <v>2630</v>
      </c>
      <c r="B2632" s="5" t="s">
        <v>2629</v>
      </c>
      <c r="C2632" s="5" t="s">
        <v>6739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t="s">
        <v>8300</v>
      </c>
      <c r="O2632" t="s">
        <v>8323</v>
      </c>
      <c r="P2632" t="s">
        <v>8359</v>
      </c>
      <c r="Q2632" s="8">
        <f t="shared" si="164"/>
        <v>1.579</v>
      </c>
      <c r="R2632" s="20">
        <f t="shared" si="165"/>
        <v>38.987654320987652</v>
      </c>
      <c r="S2632" s="15">
        <f t="shared" si="166"/>
        <v>42524.105462962965</v>
      </c>
      <c r="T2632" s="15">
        <f t="shared" si="167"/>
        <v>42551.416666666672</v>
      </c>
    </row>
    <row r="2633" spans="1:20" ht="75" x14ac:dyDescent="0.3">
      <c r="A2633" s="4">
        <v>2631</v>
      </c>
      <c r="B2633" s="5" t="s">
        <v>2630</v>
      </c>
      <c r="C2633" s="5" t="s">
        <v>6740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t="s">
        <v>8300</v>
      </c>
      <c r="O2633" t="s">
        <v>8323</v>
      </c>
      <c r="P2633" t="s">
        <v>8359</v>
      </c>
      <c r="Q2633" s="8">
        <f t="shared" si="164"/>
        <v>1.1466525000000001</v>
      </c>
      <c r="R2633" s="20">
        <f t="shared" si="165"/>
        <v>80.185489510489504</v>
      </c>
      <c r="S2633" s="15">
        <f t="shared" si="166"/>
        <v>42218.169293981482</v>
      </c>
      <c r="T2633" s="15">
        <f t="shared" si="167"/>
        <v>42246.169293981482</v>
      </c>
    </row>
    <row r="2634" spans="1:20" ht="75" x14ac:dyDescent="0.3">
      <c r="A2634" s="4">
        <v>2632</v>
      </c>
      <c r="B2634" s="5" t="s">
        <v>2631</v>
      </c>
      <c r="C2634" s="5" t="s">
        <v>6741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t="s">
        <v>8300</v>
      </c>
      <c r="O2634" t="s">
        <v>8323</v>
      </c>
      <c r="P2634" t="s">
        <v>8359</v>
      </c>
      <c r="Q2634" s="8">
        <f t="shared" si="164"/>
        <v>1.3700934579439252</v>
      </c>
      <c r="R2634" s="20">
        <f t="shared" si="165"/>
        <v>34.904761904761905</v>
      </c>
      <c r="S2634" s="15">
        <f t="shared" si="166"/>
        <v>42494.061793981484</v>
      </c>
      <c r="T2634" s="15">
        <f t="shared" si="167"/>
        <v>42519.061793981484</v>
      </c>
    </row>
    <row r="2635" spans="1:20" ht="75" x14ac:dyDescent="0.3">
      <c r="A2635" s="4">
        <v>2633</v>
      </c>
      <c r="B2635" s="5" t="s">
        <v>2632</v>
      </c>
      <c r="C2635" s="5" t="s">
        <v>6742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t="s">
        <v>8300</v>
      </c>
      <c r="O2635" t="s">
        <v>8323</v>
      </c>
      <c r="P2635" t="s">
        <v>8359</v>
      </c>
      <c r="Q2635" s="8">
        <f t="shared" si="164"/>
        <v>3.5461999999999998</v>
      </c>
      <c r="R2635" s="20">
        <f t="shared" si="165"/>
        <v>89.100502512562812</v>
      </c>
      <c r="S2635" s="15">
        <f t="shared" si="166"/>
        <v>41667.823287037041</v>
      </c>
      <c r="T2635" s="15">
        <f t="shared" si="167"/>
        <v>41697.958333333336</v>
      </c>
    </row>
    <row r="2636" spans="1:20" ht="75" x14ac:dyDescent="0.3">
      <c r="A2636" s="4">
        <v>2634</v>
      </c>
      <c r="B2636" s="5" t="s">
        <v>2633</v>
      </c>
      <c r="C2636" s="5" t="s">
        <v>6743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t="s">
        <v>8300</v>
      </c>
      <c r="O2636" t="s">
        <v>8323</v>
      </c>
      <c r="P2636" t="s">
        <v>8359</v>
      </c>
      <c r="Q2636" s="8">
        <f t="shared" si="164"/>
        <v>1.0602150537634409</v>
      </c>
      <c r="R2636" s="20">
        <f t="shared" si="165"/>
        <v>39.44</v>
      </c>
      <c r="S2636" s="15">
        <f t="shared" si="166"/>
        <v>42612.656493055561</v>
      </c>
      <c r="T2636" s="15">
        <f t="shared" si="167"/>
        <v>42642.656493055561</v>
      </c>
    </row>
    <row r="2637" spans="1:20" ht="93.75" x14ac:dyDescent="0.3">
      <c r="A2637" s="4">
        <v>2635</v>
      </c>
      <c r="B2637" s="5" t="s">
        <v>2634</v>
      </c>
      <c r="C2637" s="5" t="s">
        <v>6744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t="s">
        <v>8300</v>
      </c>
      <c r="O2637" t="s">
        <v>8323</v>
      </c>
      <c r="P2637" t="s">
        <v>8359</v>
      </c>
      <c r="Q2637" s="8">
        <f t="shared" si="164"/>
        <v>1</v>
      </c>
      <c r="R2637" s="20">
        <f t="shared" si="165"/>
        <v>136.9047619047619</v>
      </c>
      <c r="S2637" s="15">
        <f t="shared" si="166"/>
        <v>42037.950937500005</v>
      </c>
      <c r="T2637" s="15">
        <f t="shared" si="167"/>
        <v>42072.909270833334</v>
      </c>
    </row>
    <row r="2638" spans="1:20" ht="93.75" x14ac:dyDescent="0.3">
      <c r="A2638" s="4">
        <v>2636</v>
      </c>
      <c r="B2638" s="5" t="s">
        <v>2635</v>
      </c>
      <c r="C2638" s="5" t="s">
        <v>6745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t="s">
        <v>8300</v>
      </c>
      <c r="O2638" t="s">
        <v>8323</v>
      </c>
      <c r="P2638" t="s">
        <v>8359</v>
      </c>
      <c r="Q2638" s="8">
        <f t="shared" si="164"/>
        <v>1.873</v>
      </c>
      <c r="R2638" s="20">
        <f t="shared" si="165"/>
        <v>37.46</v>
      </c>
      <c r="S2638" s="15">
        <f t="shared" si="166"/>
        <v>42636.614745370374</v>
      </c>
      <c r="T2638" s="15">
        <f t="shared" si="167"/>
        <v>42659.041666666672</v>
      </c>
    </row>
    <row r="2639" spans="1:20" ht="56.25" x14ac:dyDescent="0.3">
      <c r="A2639" s="4">
        <v>2637</v>
      </c>
      <c r="B2639" s="5" t="s">
        <v>2636</v>
      </c>
      <c r="C2639" s="5" t="s">
        <v>6746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t="s">
        <v>8300</v>
      </c>
      <c r="O2639" t="s">
        <v>8323</v>
      </c>
      <c r="P2639" t="s">
        <v>8359</v>
      </c>
      <c r="Q2639" s="8">
        <f t="shared" si="164"/>
        <v>1.6619999999999999</v>
      </c>
      <c r="R2639" s="20">
        <f t="shared" si="165"/>
        <v>31.96153846153846</v>
      </c>
      <c r="S2639" s="15">
        <f t="shared" si="166"/>
        <v>42639.549479166672</v>
      </c>
      <c r="T2639" s="15">
        <f t="shared" si="167"/>
        <v>42655.549479166672</v>
      </c>
    </row>
    <row r="2640" spans="1:20" ht="75" x14ac:dyDescent="0.3">
      <c r="A2640" s="4">
        <v>2638</v>
      </c>
      <c r="B2640" s="5" t="s">
        <v>2637</v>
      </c>
      <c r="C2640" s="5" t="s">
        <v>6747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t="s">
        <v>8300</v>
      </c>
      <c r="O2640" t="s">
        <v>8323</v>
      </c>
      <c r="P2640" t="s">
        <v>8359</v>
      </c>
      <c r="Q2640" s="8">
        <f t="shared" si="164"/>
        <v>1.0172910662824208</v>
      </c>
      <c r="R2640" s="20">
        <f t="shared" si="165"/>
        <v>25.214285714285715</v>
      </c>
      <c r="S2640" s="15">
        <f t="shared" si="166"/>
        <v>41989.913136574076</v>
      </c>
      <c r="T2640" s="15">
        <f t="shared" si="167"/>
        <v>42019.913136574076</v>
      </c>
    </row>
    <row r="2641" spans="1:20" ht="93.75" x14ac:dyDescent="0.3">
      <c r="A2641" s="4">
        <v>2639</v>
      </c>
      <c r="B2641" s="5" t="s">
        <v>2638</v>
      </c>
      <c r="C2641" s="5" t="s">
        <v>6748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t="s">
        <v>8300</v>
      </c>
      <c r="O2641" t="s">
        <v>8323</v>
      </c>
      <c r="P2641" t="s">
        <v>8359</v>
      </c>
      <c r="Q2641" s="8">
        <f t="shared" si="164"/>
        <v>1.64</v>
      </c>
      <c r="R2641" s="20">
        <f t="shared" si="165"/>
        <v>10.040816326530612</v>
      </c>
      <c r="S2641" s="15">
        <f t="shared" si="166"/>
        <v>42024.86513888889</v>
      </c>
      <c r="T2641" s="15">
        <f t="shared" si="167"/>
        <v>42054.86513888889</v>
      </c>
    </row>
    <row r="2642" spans="1:20" ht="112.5" x14ac:dyDescent="0.3">
      <c r="A2642" s="4">
        <v>2640</v>
      </c>
      <c r="B2642" s="5" t="s">
        <v>2639</v>
      </c>
      <c r="C2642" s="5" t="s">
        <v>6749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t="s">
        <v>8300</v>
      </c>
      <c r="O2642" t="s">
        <v>8323</v>
      </c>
      <c r="P2642" t="s">
        <v>8359</v>
      </c>
      <c r="Q2642" s="8">
        <f t="shared" si="164"/>
        <v>1.0566666666666666</v>
      </c>
      <c r="R2642" s="20">
        <f t="shared" si="165"/>
        <v>45.94202898550725</v>
      </c>
      <c r="S2642" s="15">
        <f t="shared" si="166"/>
        <v>42103.160578703704</v>
      </c>
      <c r="T2642" s="15">
        <f t="shared" si="167"/>
        <v>42163.160578703704</v>
      </c>
    </row>
    <row r="2643" spans="1:20" ht="56.25" x14ac:dyDescent="0.3">
      <c r="A2643" s="4">
        <v>2641</v>
      </c>
      <c r="B2643" s="5" t="s">
        <v>2640</v>
      </c>
      <c r="C2643" s="5" t="s">
        <v>6750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t="s">
        <v>8300</v>
      </c>
      <c r="O2643" t="s">
        <v>8323</v>
      </c>
      <c r="P2643" t="s">
        <v>8359</v>
      </c>
      <c r="Q2643" s="8">
        <f t="shared" si="164"/>
        <v>0.01</v>
      </c>
      <c r="R2643" s="20">
        <f t="shared" si="165"/>
        <v>15</v>
      </c>
      <c r="S2643" s="15">
        <f t="shared" si="166"/>
        <v>41880.827118055553</v>
      </c>
      <c r="T2643" s="15">
        <f t="shared" si="167"/>
        <v>41897.839583333334</v>
      </c>
    </row>
    <row r="2644" spans="1:20" ht="112.5" x14ac:dyDescent="0.3">
      <c r="A2644" s="4">
        <v>2642</v>
      </c>
      <c r="B2644" s="5" t="s">
        <v>2641</v>
      </c>
      <c r="C2644" s="5" t="s">
        <v>6751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t="s">
        <v>8300</v>
      </c>
      <c r="O2644" t="s">
        <v>8323</v>
      </c>
      <c r="P2644" t="s">
        <v>8359</v>
      </c>
      <c r="Q2644" s="8">
        <f t="shared" si="164"/>
        <v>0</v>
      </c>
      <c r="R2644" s="20" t="e">
        <f t="shared" si="165"/>
        <v>#DIV/0!</v>
      </c>
      <c r="S2644" s="15">
        <f t="shared" si="166"/>
        <v>42536.246620370366</v>
      </c>
      <c r="T2644" s="15">
        <f t="shared" si="167"/>
        <v>42566.289583333331</v>
      </c>
    </row>
    <row r="2645" spans="1:20" ht="93.75" x14ac:dyDescent="0.3">
      <c r="A2645" s="4">
        <v>2643</v>
      </c>
      <c r="B2645" s="5" t="s">
        <v>2642</v>
      </c>
      <c r="C2645" s="5" t="s">
        <v>6752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t="s">
        <v>8300</v>
      </c>
      <c r="O2645" t="s">
        <v>8323</v>
      </c>
      <c r="P2645" t="s">
        <v>8359</v>
      </c>
      <c r="Q2645" s="8">
        <f t="shared" si="164"/>
        <v>0.33559730999999998</v>
      </c>
      <c r="R2645" s="20">
        <f t="shared" si="165"/>
        <v>223.58248500999335</v>
      </c>
      <c r="S2645" s="15">
        <f t="shared" si="166"/>
        <v>42689.582349537035</v>
      </c>
      <c r="T2645" s="15">
        <f t="shared" si="167"/>
        <v>42725.332638888889</v>
      </c>
    </row>
    <row r="2646" spans="1:20" ht="75" x14ac:dyDescent="0.3">
      <c r="A2646" s="4">
        <v>2644</v>
      </c>
      <c r="B2646" s="5" t="s">
        <v>2643</v>
      </c>
      <c r="C2646" s="5" t="s">
        <v>6753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t="s">
        <v>8300</v>
      </c>
      <c r="O2646" t="s">
        <v>8323</v>
      </c>
      <c r="P2646" t="s">
        <v>8359</v>
      </c>
      <c r="Q2646" s="8">
        <f t="shared" si="164"/>
        <v>2.053E-2</v>
      </c>
      <c r="R2646" s="20">
        <f t="shared" si="165"/>
        <v>39.480769230769234</v>
      </c>
      <c r="S2646" s="15">
        <f t="shared" si="166"/>
        <v>42774.792071759264</v>
      </c>
      <c r="T2646" s="15">
        <f t="shared" si="167"/>
        <v>42804.792071759264</v>
      </c>
    </row>
    <row r="2647" spans="1:20" ht="75" x14ac:dyDescent="0.3">
      <c r="A2647" s="4">
        <v>2645</v>
      </c>
      <c r="B2647" s="5" t="s">
        <v>2644</v>
      </c>
      <c r="C2647" s="5" t="s">
        <v>6754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t="s">
        <v>8300</v>
      </c>
      <c r="O2647" t="s">
        <v>8323</v>
      </c>
      <c r="P2647" t="s">
        <v>8359</v>
      </c>
      <c r="Q2647" s="8">
        <f t="shared" si="164"/>
        <v>0.105</v>
      </c>
      <c r="R2647" s="20">
        <f t="shared" si="165"/>
        <v>91.304347826086953</v>
      </c>
      <c r="S2647" s="15">
        <f t="shared" si="166"/>
        <v>41921.842627314814</v>
      </c>
      <c r="T2647" s="15">
        <f t="shared" si="167"/>
        <v>41951.884293981479</v>
      </c>
    </row>
    <row r="2648" spans="1:20" ht="75" x14ac:dyDescent="0.3">
      <c r="A2648" s="4">
        <v>2646</v>
      </c>
      <c r="B2648" s="5" t="s">
        <v>2645</v>
      </c>
      <c r="C2648" s="5" t="s">
        <v>6755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t="s">
        <v>8300</v>
      </c>
      <c r="O2648" t="s">
        <v>8323</v>
      </c>
      <c r="P2648" t="s">
        <v>8359</v>
      </c>
      <c r="Q2648" s="8">
        <f t="shared" si="164"/>
        <v>8.4172839999999999E-2</v>
      </c>
      <c r="R2648" s="20">
        <f t="shared" si="165"/>
        <v>78.666205607476627</v>
      </c>
      <c r="S2648" s="15">
        <f t="shared" si="166"/>
        <v>42226.313298611116</v>
      </c>
      <c r="T2648" s="15">
        <f t="shared" si="167"/>
        <v>42256.313298611116</v>
      </c>
    </row>
    <row r="2649" spans="1:20" ht="75" x14ac:dyDescent="0.3">
      <c r="A2649" s="4">
        <v>2647</v>
      </c>
      <c r="B2649" s="5" t="s">
        <v>2646</v>
      </c>
      <c r="C2649" s="5" t="s">
        <v>6756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t="s">
        <v>8300</v>
      </c>
      <c r="O2649" t="s">
        <v>8323</v>
      </c>
      <c r="P2649" t="s">
        <v>8359</v>
      </c>
      <c r="Q2649" s="8">
        <f t="shared" si="164"/>
        <v>1.44E-2</v>
      </c>
      <c r="R2649" s="20">
        <f t="shared" si="165"/>
        <v>12</v>
      </c>
      <c r="S2649" s="15">
        <f t="shared" si="166"/>
        <v>42200.261793981481</v>
      </c>
      <c r="T2649" s="15">
        <f t="shared" si="167"/>
        <v>42230.261793981481</v>
      </c>
    </row>
    <row r="2650" spans="1:20" ht="93.75" x14ac:dyDescent="0.3">
      <c r="A2650" s="4">
        <v>2648</v>
      </c>
      <c r="B2650" s="5" t="s">
        <v>2647</v>
      </c>
      <c r="C2650" s="5" t="s">
        <v>6757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t="s">
        <v>8300</v>
      </c>
      <c r="O2650" t="s">
        <v>8323</v>
      </c>
      <c r="P2650" t="s">
        <v>8359</v>
      </c>
      <c r="Q2650" s="8">
        <f t="shared" si="164"/>
        <v>8.8333333333333337E-3</v>
      </c>
      <c r="R2650" s="20">
        <f t="shared" si="165"/>
        <v>17.666666666666668</v>
      </c>
      <c r="S2650" s="15">
        <f t="shared" si="166"/>
        <v>42408.714814814812</v>
      </c>
      <c r="T2650" s="15">
        <f t="shared" si="167"/>
        <v>42438.714814814812</v>
      </c>
    </row>
    <row r="2651" spans="1:20" ht="37.5" x14ac:dyDescent="0.3">
      <c r="A2651" s="4">
        <v>2649</v>
      </c>
      <c r="B2651" s="5" t="s">
        <v>2648</v>
      </c>
      <c r="C2651" s="5" t="s">
        <v>6758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t="s">
        <v>8300</v>
      </c>
      <c r="O2651" t="s">
        <v>8323</v>
      </c>
      <c r="P2651" t="s">
        <v>8359</v>
      </c>
      <c r="Q2651" s="8">
        <f t="shared" si="164"/>
        <v>9.9200000000000004E-4</v>
      </c>
      <c r="R2651" s="20">
        <f t="shared" si="165"/>
        <v>41.333333333333336</v>
      </c>
      <c r="S2651" s="15">
        <f t="shared" si="166"/>
        <v>42341.99700231482</v>
      </c>
      <c r="T2651" s="15">
        <f t="shared" si="167"/>
        <v>42401.99700231482</v>
      </c>
    </row>
    <row r="2652" spans="1:20" ht="75" x14ac:dyDescent="0.3">
      <c r="A2652" s="4">
        <v>2650</v>
      </c>
      <c r="B2652" s="5" t="s">
        <v>2649</v>
      </c>
      <c r="C2652" s="5" t="s">
        <v>6759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t="s">
        <v>8300</v>
      </c>
      <c r="O2652" t="s">
        <v>8323</v>
      </c>
      <c r="P2652" t="s">
        <v>8359</v>
      </c>
      <c r="Q2652" s="8">
        <f t="shared" si="164"/>
        <v>5.966666666666667E-3</v>
      </c>
      <c r="R2652" s="20">
        <f t="shared" si="165"/>
        <v>71.599999999999994</v>
      </c>
      <c r="S2652" s="15">
        <f t="shared" si="166"/>
        <v>42695.624340277776</v>
      </c>
      <c r="T2652" s="15">
        <f t="shared" si="167"/>
        <v>42725.624340277776</v>
      </c>
    </row>
    <row r="2653" spans="1:20" ht="75" x14ac:dyDescent="0.3">
      <c r="A2653" s="4">
        <v>2651</v>
      </c>
      <c r="B2653" s="5" t="s">
        <v>2650</v>
      </c>
      <c r="C2653" s="5" t="s">
        <v>6760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t="s">
        <v>8300</v>
      </c>
      <c r="O2653" t="s">
        <v>8323</v>
      </c>
      <c r="P2653" t="s">
        <v>8359</v>
      </c>
      <c r="Q2653" s="8">
        <f t="shared" si="164"/>
        <v>1.8689285714285714E-2</v>
      </c>
      <c r="R2653" s="20">
        <f t="shared" si="165"/>
        <v>307.8235294117647</v>
      </c>
      <c r="S2653" s="15">
        <f t="shared" si="166"/>
        <v>42327.805659722217</v>
      </c>
      <c r="T2653" s="15">
        <f t="shared" si="167"/>
        <v>42355.805659722217</v>
      </c>
    </row>
    <row r="2654" spans="1:20" ht="75" x14ac:dyDescent="0.3">
      <c r="A2654" s="4">
        <v>2652</v>
      </c>
      <c r="B2654" s="5" t="s">
        <v>2651</v>
      </c>
      <c r="C2654" s="5" t="s">
        <v>6761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t="s">
        <v>8300</v>
      </c>
      <c r="O2654" t="s">
        <v>8323</v>
      </c>
      <c r="P2654" t="s">
        <v>8359</v>
      </c>
      <c r="Q2654" s="8">
        <f t="shared" si="164"/>
        <v>8.8500000000000002E-3</v>
      </c>
      <c r="R2654" s="20">
        <f t="shared" si="165"/>
        <v>80.454545454545453</v>
      </c>
      <c r="S2654" s="15">
        <f t="shared" si="166"/>
        <v>41953.158854166672</v>
      </c>
      <c r="T2654" s="15">
        <f t="shared" si="167"/>
        <v>41983.158854166672</v>
      </c>
    </row>
    <row r="2655" spans="1:20" ht="75" x14ac:dyDescent="0.3">
      <c r="A2655" s="4">
        <v>2653</v>
      </c>
      <c r="B2655" s="5" t="s">
        <v>2652</v>
      </c>
      <c r="C2655" s="5" t="s">
        <v>6762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t="s">
        <v>8300</v>
      </c>
      <c r="O2655" t="s">
        <v>8323</v>
      </c>
      <c r="P2655" t="s">
        <v>8359</v>
      </c>
      <c r="Q2655" s="8">
        <f t="shared" si="164"/>
        <v>0.1152156862745098</v>
      </c>
      <c r="R2655" s="20">
        <f t="shared" si="165"/>
        <v>83.942857142857136</v>
      </c>
      <c r="S2655" s="15">
        <f t="shared" si="166"/>
        <v>41771.651932870373</v>
      </c>
      <c r="T2655" s="15">
        <f t="shared" si="167"/>
        <v>41803.166666666664</v>
      </c>
    </row>
    <row r="2656" spans="1:20" ht="75" x14ac:dyDescent="0.3">
      <c r="A2656" s="4">
        <v>2654</v>
      </c>
      <c r="B2656" s="5" t="s">
        <v>2653</v>
      </c>
      <c r="C2656" s="5" t="s">
        <v>6763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t="s">
        <v>8300</v>
      </c>
      <c r="O2656" t="s">
        <v>8323</v>
      </c>
      <c r="P2656" t="s">
        <v>8359</v>
      </c>
      <c r="Q2656" s="8">
        <f t="shared" si="164"/>
        <v>5.1000000000000004E-4</v>
      </c>
      <c r="R2656" s="20">
        <f t="shared" si="165"/>
        <v>8.5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 s="4">
        <v>2655</v>
      </c>
      <c r="B2657" s="5" t="s">
        <v>2654</v>
      </c>
      <c r="C2657" s="5" t="s">
        <v>6764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t="s">
        <v>8300</v>
      </c>
      <c r="O2657" t="s">
        <v>8323</v>
      </c>
      <c r="P2657" t="s">
        <v>8359</v>
      </c>
      <c r="Q2657" s="8">
        <f t="shared" si="164"/>
        <v>0.21033333333333334</v>
      </c>
      <c r="R2657" s="20">
        <f t="shared" si="165"/>
        <v>73.372093023255815</v>
      </c>
      <c r="S2657" s="15">
        <f t="shared" si="166"/>
        <v>42381.866284722222</v>
      </c>
      <c r="T2657" s="15">
        <f t="shared" si="167"/>
        <v>42409.833333333328</v>
      </c>
    </row>
    <row r="2658" spans="1:20" ht="56.25" x14ac:dyDescent="0.3">
      <c r="A2658" s="4">
        <v>2656</v>
      </c>
      <c r="B2658" s="5" t="s">
        <v>2655</v>
      </c>
      <c r="C2658" s="5" t="s">
        <v>6765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t="s">
        <v>8300</v>
      </c>
      <c r="O2658" t="s">
        <v>8323</v>
      </c>
      <c r="P2658" t="s">
        <v>8359</v>
      </c>
      <c r="Q2658" s="8">
        <f t="shared" si="164"/>
        <v>0.11436666666666667</v>
      </c>
      <c r="R2658" s="20">
        <f t="shared" si="165"/>
        <v>112.86184210526316</v>
      </c>
      <c r="S2658" s="15">
        <f t="shared" si="166"/>
        <v>42767.688518518517</v>
      </c>
      <c r="T2658" s="15">
        <f t="shared" si="167"/>
        <v>42806.791666666672</v>
      </c>
    </row>
    <row r="2659" spans="1:20" ht="75" x14ac:dyDescent="0.3">
      <c r="A2659" s="4">
        <v>2657</v>
      </c>
      <c r="B2659" s="5" t="s">
        <v>2656</v>
      </c>
      <c r="C2659" s="5" t="s">
        <v>6766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t="s">
        <v>8300</v>
      </c>
      <c r="O2659" t="s">
        <v>8323</v>
      </c>
      <c r="P2659" t="s">
        <v>8359</v>
      </c>
      <c r="Q2659" s="8">
        <f t="shared" si="164"/>
        <v>0.18737933333333334</v>
      </c>
      <c r="R2659" s="20">
        <f t="shared" si="165"/>
        <v>95.277627118644077</v>
      </c>
      <c r="S2659" s="15">
        <f t="shared" si="166"/>
        <v>42551.928854166668</v>
      </c>
      <c r="T2659" s="15">
        <f t="shared" si="167"/>
        <v>42585.0625</v>
      </c>
    </row>
    <row r="2660" spans="1:20" ht="75" x14ac:dyDescent="0.3">
      <c r="A2660" s="4">
        <v>2658</v>
      </c>
      <c r="B2660" s="5" t="s">
        <v>2657</v>
      </c>
      <c r="C2660" s="5" t="s">
        <v>6767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t="s">
        <v>8300</v>
      </c>
      <c r="O2660" t="s">
        <v>8323</v>
      </c>
      <c r="P2660" t="s">
        <v>8359</v>
      </c>
      <c r="Q2660" s="8">
        <f t="shared" si="164"/>
        <v>9.2857142857142856E-4</v>
      </c>
      <c r="R2660" s="20">
        <f t="shared" si="165"/>
        <v>22.75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 s="4">
        <v>2659</v>
      </c>
      <c r="B2661" s="5" t="s">
        <v>2658</v>
      </c>
      <c r="C2661" s="5" t="s">
        <v>6768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t="s">
        <v>8300</v>
      </c>
      <c r="O2661" t="s">
        <v>8323</v>
      </c>
      <c r="P2661" t="s">
        <v>8359</v>
      </c>
      <c r="Q2661" s="8">
        <f t="shared" si="164"/>
        <v>2.720408163265306E-2</v>
      </c>
      <c r="R2661" s="20">
        <f t="shared" si="165"/>
        <v>133.30000000000001</v>
      </c>
      <c r="S2661" s="15">
        <f t="shared" si="166"/>
        <v>42082.069560185191</v>
      </c>
      <c r="T2661" s="15">
        <f t="shared" si="167"/>
        <v>42112.069560185191</v>
      </c>
    </row>
    <row r="2662" spans="1:20" ht="93.75" x14ac:dyDescent="0.3">
      <c r="A2662" s="4">
        <v>2660</v>
      </c>
      <c r="B2662" s="5" t="s">
        <v>2659</v>
      </c>
      <c r="C2662" s="5" t="s">
        <v>6769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t="s">
        <v>8300</v>
      </c>
      <c r="O2662" t="s">
        <v>8323</v>
      </c>
      <c r="P2662" t="s">
        <v>8359</v>
      </c>
      <c r="Q2662" s="8">
        <f t="shared" si="164"/>
        <v>9.5E-4</v>
      </c>
      <c r="R2662" s="20">
        <f t="shared" si="165"/>
        <v>3.8</v>
      </c>
      <c r="S2662" s="15">
        <f t="shared" si="166"/>
        <v>42272.713171296295</v>
      </c>
      <c r="T2662" s="15">
        <f t="shared" si="167"/>
        <v>42332.754837962959</v>
      </c>
    </row>
    <row r="2663" spans="1:20" ht="75" x14ac:dyDescent="0.3">
      <c r="A2663" s="4">
        <v>2661</v>
      </c>
      <c r="B2663" s="5" t="s">
        <v>2660</v>
      </c>
      <c r="C2663" s="5" t="s">
        <v>6770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t="s">
        <v>8301</v>
      </c>
      <c r="O2663" t="s">
        <v>8323</v>
      </c>
      <c r="P2663" t="s">
        <v>8360</v>
      </c>
      <c r="Q2663" s="8">
        <f t="shared" si="164"/>
        <v>1.0289999999999999</v>
      </c>
      <c r="R2663" s="20">
        <f t="shared" si="165"/>
        <v>85.75</v>
      </c>
      <c r="S2663" s="15">
        <f t="shared" si="166"/>
        <v>41542.958449074074</v>
      </c>
      <c r="T2663" s="15">
        <f t="shared" si="167"/>
        <v>41572.958449074074</v>
      </c>
    </row>
    <row r="2664" spans="1:20" ht="93.75" x14ac:dyDescent="0.3">
      <c r="A2664" s="4">
        <v>2662</v>
      </c>
      <c r="B2664" s="5" t="s">
        <v>2661</v>
      </c>
      <c r="C2664" s="5" t="s">
        <v>6771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t="s">
        <v>8301</v>
      </c>
      <c r="O2664" t="s">
        <v>8323</v>
      </c>
      <c r="P2664" t="s">
        <v>8360</v>
      </c>
      <c r="Q2664" s="8">
        <f t="shared" si="164"/>
        <v>1.0680000000000001</v>
      </c>
      <c r="R2664" s="20">
        <f t="shared" si="165"/>
        <v>267</v>
      </c>
      <c r="S2664" s="15">
        <f t="shared" si="166"/>
        <v>42207.746678240743</v>
      </c>
      <c r="T2664" s="15">
        <f t="shared" si="167"/>
        <v>42237.746678240743</v>
      </c>
    </row>
    <row r="2665" spans="1:20" ht="75" x14ac:dyDescent="0.3">
      <c r="A2665" s="4">
        <v>2663</v>
      </c>
      <c r="B2665" s="5" t="s">
        <v>2662</v>
      </c>
      <c r="C2665" s="5" t="s">
        <v>6772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t="s">
        <v>8301</v>
      </c>
      <c r="O2665" t="s">
        <v>8323</v>
      </c>
      <c r="P2665" t="s">
        <v>8360</v>
      </c>
      <c r="Q2665" s="8">
        <f t="shared" si="164"/>
        <v>1.0459624999999999</v>
      </c>
      <c r="R2665" s="20">
        <f t="shared" si="165"/>
        <v>373.55803571428572</v>
      </c>
      <c r="S2665" s="15">
        <f t="shared" si="166"/>
        <v>42222.622766203705</v>
      </c>
      <c r="T2665" s="15">
        <f t="shared" si="167"/>
        <v>42251.625</v>
      </c>
    </row>
    <row r="2666" spans="1:20" ht="75" x14ac:dyDescent="0.3">
      <c r="A2666" s="4">
        <v>2664</v>
      </c>
      <c r="B2666" s="5" t="s">
        <v>2663</v>
      </c>
      <c r="C2666" s="5" t="s">
        <v>6773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t="s">
        <v>8301</v>
      </c>
      <c r="O2666" t="s">
        <v>8323</v>
      </c>
      <c r="P2666" t="s">
        <v>8360</v>
      </c>
      <c r="Q2666" s="8">
        <f t="shared" si="164"/>
        <v>1.0342857142857143</v>
      </c>
      <c r="R2666" s="20">
        <f t="shared" si="165"/>
        <v>174.03846153846155</v>
      </c>
      <c r="S2666" s="15">
        <f t="shared" si="166"/>
        <v>42313.02542824074</v>
      </c>
      <c r="T2666" s="15">
        <f t="shared" si="167"/>
        <v>42347.290972222225</v>
      </c>
    </row>
    <row r="2667" spans="1:20" ht="93.75" x14ac:dyDescent="0.3">
      <c r="A2667" s="4">
        <v>2665</v>
      </c>
      <c r="B2667" s="5" t="s">
        <v>2664</v>
      </c>
      <c r="C2667" s="5" t="s">
        <v>6774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t="s">
        <v>8301</v>
      </c>
      <c r="O2667" t="s">
        <v>8323</v>
      </c>
      <c r="P2667" t="s">
        <v>8360</v>
      </c>
      <c r="Q2667" s="8">
        <f t="shared" si="164"/>
        <v>1.2314285714285715</v>
      </c>
      <c r="R2667" s="20">
        <f t="shared" si="165"/>
        <v>93.695652173913047</v>
      </c>
      <c r="S2667" s="15">
        <f t="shared" si="166"/>
        <v>42083.895532407405</v>
      </c>
      <c r="T2667" s="15">
        <f t="shared" si="167"/>
        <v>42128.895532407405</v>
      </c>
    </row>
    <row r="2668" spans="1:20" ht="93.75" x14ac:dyDescent="0.3">
      <c r="A2668" s="4">
        <v>2666</v>
      </c>
      <c r="B2668" s="5" t="s">
        <v>2665</v>
      </c>
      <c r="C2668" s="5" t="s">
        <v>6775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t="s">
        <v>8301</v>
      </c>
      <c r="O2668" t="s">
        <v>8323</v>
      </c>
      <c r="P2668" t="s">
        <v>8360</v>
      </c>
      <c r="Q2668" s="8">
        <f t="shared" si="164"/>
        <v>1.592951</v>
      </c>
      <c r="R2668" s="20">
        <f t="shared" si="165"/>
        <v>77.327718446601949</v>
      </c>
      <c r="S2668" s="15">
        <f t="shared" si="166"/>
        <v>42235.764340277776</v>
      </c>
      <c r="T2668" s="15">
        <f t="shared" si="167"/>
        <v>42272.875</v>
      </c>
    </row>
    <row r="2669" spans="1:20" ht="93.75" x14ac:dyDescent="0.3">
      <c r="A2669" s="4">
        <v>2667</v>
      </c>
      <c r="B2669" s="5" t="s">
        <v>2666</v>
      </c>
      <c r="C2669" s="5" t="s">
        <v>6776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t="s">
        <v>8301</v>
      </c>
      <c r="O2669" t="s">
        <v>8323</v>
      </c>
      <c r="P2669" t="s">
        <v>8360</v>
      </c>
      <c r="Q2669" s="8">
        <f t="shared" si="164"/>
        <v>1.1066666666666667</v>
      </c>
      <c r="R2669" s="20">
        <f t="shared" si="165"/>
        <v>92.222222222222229</v>
      </c>
      <c r="S2669" s="15">
        <f t="shared" si="166"/>
        <v>42380.926111111112</v>
      </c>
      <c r="T2669" s="15">
        <f t="shared" si="167"/>
        <v>42410.926111111112</v>
      </c>
    </row>
    <row r="2670" spans="1:20" ht="37.5" x14ac:dyDescent="0.3">
      <c r="A2670" s="4">
        <v>2668</v>
      </c>
      <c r="B2670" s="5" t="s">
        <v>2667</v>
      </c>
      <c r="C2670" s="5" t="s">
        <v>6777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t="s">
        <v>8301</v>
      </c>
      <c r="O2670" t="s">
        <v>8323</v>
      </c>
      <c r="P2670" t="s">
        <v>8360</v>
      </c>
      <c r="Q2670" s="8">
        <f t="shared" si="164"/>
        <v>1.7070000000000001</v>
      </c>
      <c r="R2670" s="20">
        <f t="shared" si="165"/>
        <v>60.964285714285715</v>
      </c>
      <c r="S2670" s="15">
        <f t="shared" si="166"/>
        <v>42275.588715277772</v>
      </c>
      <c r="T2670" s="15">
        <f t="shared" si="167"/>
        <v>42317.60555555555</v>
      </c>
    </row>
    <row r="2671" spans="1:20" ht="75" x14ac:dyDescent="0.3">
      <c r="A2671" s="4">
        <v>2669</v>
      </c>
      <c r="B2671" s="5" t="s">
        <v>2668</v>
      </c>
      <c r="C2671" s="5" t="s">
        <v>6778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t="s">
        <v>8301</v>
      </c>
      <c r="O2671" t="s">
        <v>8323</v>
      </c>
      <c r="P2671" t="s">
        <v>8360</v>
      </c>
      <c r="Q2671" s="8">
        <f t="shared" si="164"/>
        <v>1.25125</v>
      </c>
      <c r="R2671" s="20">
        <f t="shared" si="165"/>
        <v>91</v>
      </c>
      <c r="S2671" s="15">
        <f t="shared" si="166"/>
        <v>42319.035833333335</v>
      </c>
      <c r="T2671" s="15">
        <f t="shared" si="167"/>
        <v>42379.035833333335</v>
      </c>
    </row>
    <row r="2672" spans="1:20" ht="93.75" x14ac:dyDescent="0.3">
      <c r="A2672" s="4">
        <v>2670</v>
      </c>
      <c r="B2672" s="5" t="s">
        <v>2669</v>
      </c>
      <c r="C2672" s="5" t="s">
        <v>6779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t="s">
        <v>8301</v>
      </c>
      <c r="O2672" t="s">
        <v>8323</v>
      </c>
      <c r="P2672" t="s">
        <v>8360</v>
      </c>
      <c r="Q2672" s="8">
        <f t="shared" si="164"/>
        <v>6.4158609339642042E-2</v>
      </c>
      <c r="R2672" s="20">
        <f t="shared" si="165"/>
        <v>41.583333333333336</v>
      </c>
      <c r="S2672" s="15">
        <f t="shared" si="166"/>
        <v>41821.020601851851</v>
      </c>
      <c r="T2672" s="15">
        <f t="shared" si="167"/>
        <v>41849.020601851851</v>
      </c>
    </row>
    <row r="2673" spans="1:20" ht="75" x14ac:dyDescent="0.3">
      <c r="A2673" s="4">
        <v>2671</v>
      </c>
      <c r="B2673" s="5" t="s">
        <v>2670</v>
      </c>
      <c r="C2673" s="5" t="s">
        <v>6780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t="s">
        <v>8301</v>
      </c>
      <c r="O2673" t="s">
        <v>8323</v>
      </c>
      <c r="P2673" t="s">
        <v>8360</v>
      </c>
      <c r="Q2673" s="8">
        <f t="shared" si="164"/>
        <v>0.11344</v>
      </c>
      <c r="R2673" s="20">
        <f t="shared" si="165"/>
        <v>33.761904761904759</v>
      </c>
      <c r="S2673" s="15">
        <f t="shared" si="166"/>
        <v>41962.749027777783</v>
      </c>
      <c r="T2673" s="15">
        <f t="shared" si="167"/>
        <v>41992.818055555559</v>
      </c>
    </row>
    <row r="2674" spans="1:20" ht="75" x14ac:dyDescent="0.3">
      <c r="A2674" s="4">
        <v>2672</v>
      </c>
      <c r="B2674" s="5" t="s">
        <v>2671</v>
      </c>
      <c r="C2674" s="5" t="s">
        <v>6781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t="s">
        <v>8301</v>
      </c>
      <c r="O2674" t="s">
        <v>8323</v>
      </c>
      <c r="P2674" t="s">
        <v>8360</v>
      </c>
      <c r="Q2674" s="8">
        <f t="shared" si="164"/>
        <v>0.33189999999999997</v>
      </c>
      <c r="R2674" s="20">
        <f t="shared" si="165"/>
        <v>70.61702127659575</v>
      </c>
      <c r="S2674" s="15">
        <f t="shared" si="166"/>
        <v>42344.884143518517</v>
      </c>
      <c r="T2674" s="15">
        <f t="shared" si="167"/>
        <v>42366.25</v>
      </c>
    </row>
    <row r="2675" spans="1:20" ht="75" x14ac:dyDescent="0.3">
      <c r="A2675" s="4">
        <v>2673</v>
      </c>
      <c r="B2675" s="5" t="s">
        <v>2672</v>
      </c>
      <c r="C2675" s="5" t="s">
        <v>6782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t="s">
        <v>8301</v>
      </c>
      <c r="O2675" t="s">
        <v>8323</v>
      </c>
      <c r="P2675" t="s">
        <v>8360</v>
      </c>
      <c r="Q2675" s="8">
        <f t="shared" si="164"/>
        <v>0.27579999999999999</v>
      </c>
      <c r="R2675" s="20">
        <f t="shared" si="165"/>
        <v>167.15151515151516</v>
      </c>
      <c r="S2675" s="15">
        <f t="shared" si="166"/>
        <v>41912.541655092595</v>
      </c>
      <c r="T2675" s="15">
        <f t="shared" si="167"/>
        <v>41941.947916666664</v>
      </c>
    </row>
    <row r="2676" spans="1:20" ht="93.75" x14ac:dyDescent="0.3">
      <c r="A2676" s="4">
        <v>2674</v>
      </c>
      <c r="B2676" s="5" t="s">
        <v>2673</v>
      </c>
      <c r="C2676" s="5" t="s">
        <v>6783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t="s">
        <v>8301</v>
      </c>
      <c r="O2676" t="s">
        <v>8323</v>
      </c>
      <c r="P2676" t="s">
        <v>8360</v>
      </c>
      <c r="Q2676" s="8">
        <f t="shared" si="164"/>
        <v>0.62839999999999996</v>
      </c>
      <c r="R2676" s="20">
        <f t="shared" si="165"/>
        <v>128.61988304093566</v>
      </c>
      <c r="S2676" s="15">
        <f t="shared" si="166"/>
        <v>42529.632754629631</v>
      </c>
      <c r="T2676" s="15">
        <f t="shared" si="167"/>
        <v>42556.207638888889</v>
      </c>
    </row>
    <row r="2677" spans="1:20" ht="75" x14ac:dyDescent="0.3">
      <c r="A2677" s="4">
        <v>2675</v>
      </c>
      <c r="B2677" s="5" t="s">
        <v>2674</v>
      </c>
      <c r="C2677" s="5" t="s">
        <v>6784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t="s">
        <v>8301</v>
      </c>
      <c r="O2677" t="s">
        <v>8323</v>
      </c>
      <c r="P2677" t="s">
        <v>8360</v>
      </c>
      <c r="Q2677" s="8">
        <f t="shared" si="164"/>
        <v>7.5880000000000003E-2</v>
      </c>
      <c r="R2677" s="20">
        <f t="shared" si="165"/>
        <v>65.41379310344827</v>
      </c>
      <c r="S2677" s="15">
        <f t="shared" si="166"/>
        <v>41923.857511574075</v>
      </c>
      <c r="T2677" s="15">
        <f t="shared" si="167"/>
        <v>41953.899178240739</v>
      </c>
    </row>
    <row r="2678" spans="1:20" ht="75" x14ac:dyDescent="0.3">
      <c r="A2678" s="4">
        <v>2676</v>
      </c>
      <c r="B2678" s="5" t="s">
        <v>2675</v>
      </c>
      <c r="C2678" s="5" t="s">
        <v>6785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t="s">
        <v>8301</v>
      </c>
      <c r="O2678" t="s">
        <v>8323</v>
      </c>
      <c r="P2678" t="s">
        <v>8360</v>
      </c>
      <c r="Q2678" s="8">
        <f t="shared" si="164"/>
        <v>0.50380952380952382</v>
      </c>
      <c r="R2678" s="20">
        <f t="shared" si="165"/>
        <v>117.55555555555556</v>
      </c>
      <c r="S2678" s="15">
        <f t="shared" si="166"/>
        <v>42482.624699074076</v>
      </c>
      <c r="T2678" s="15">
        <f t="shared" si="167"/>
        <v>42512.624699074076</v>
      </c>
    </row>
    <row r="2679" spans="1:20" ht="75" x14ac:dyDescent="0.3">
      <c r="A2679" s="4">
        <v>2677</v>
      </c>
      <c r="B2679" s="5" t="s">
        <v>2676</v>
      </c>
      <c r="C2679" s="5" t="s">
        <v>6786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t="s">
        <v>8301</v>
      </c>
      <c r="O2679" t="s">
        <v>8323</v>
      </c>
      <c r="P2679" t="s">
        <v>8360</v>
      </c>
      <c r="Q2679" s="8">
        <f t="shared" si="164"/>
        <v>0.17512820512820512</v>
      </c>
      <c r="R2679" s="20">
        <f t="shared" si="165"/>
        <v>126.48148148148148</v>
      </c>
      <c r="S2679" s="15">
        <f t="shared" si="166"/>
        <v>41793.029432870368</v>
      </c>
      <c r="T2679" s="15">
        <f t="shared" si="167"/>
        <v>41823.029432870368</v>
      </c>
    </row>
    <row r="2680" spans="1:20" ht="93.75" x14ac:dyDescent="0.3">
      <c r="A2680" s="4">
        <v>2678</v>
      </c>
      <c r="B2680" s="5" t="s">
        <v>2677</v>
      </c>
      <c r="C2680" s="5" t="s">
        <v>6787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t="s">
        <v>8301</v>
      </c>
      <c r="O2680" t="s">
        <v>8323</v>
      </c>
      <c r="P2680" t="s">
        <v>8360</v>
      </c>
      <c r="Q2680" s="8">
        <f t="shared" si="164"/>
        <v>1.3750000000000001E-4</v>
      </c>
      <c r="R2680" s="20">
        <f t="shared" si="165"/>
        <v>550</v>
      </c>
      <c r="S2680" s="15">
        <f t="shared" si="166"/>
        <v>42241.798206018517</v>
      </c>
      <c r="T2680" s="15">
        <f t="shared" si="167"/>
        <v>42271.798206018517</v>
      </c>
    </row>
    <row r="2681" spans="1:20" ht="93.75" x14ac:dyDescent="0.3">
      <c r="A2681" s="4">
        <v>2679</v>
      </c>
      <c r="B2681" s="5" t="s">
        <v>2678</v>
      </c>
      <c r="C2681" s="5" t="s">
        <v>6788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t="s">
        <v>8301</v>
      </c>
      <c r="O2681" t="s">
        <v>8323</v>
      </c>
      <c r="P2681" t="s">
        <v>8360</v>
      </c>
      <c r="Q2681" s="8">
        <f t="shared" si="164"/>
        <v>3.3E-3</v>
      </c>
      <c r="R2681" s="20">
        <f t="shared" si="165"/>
        <v>44</v>
      </c>
      <c r="S2681" s="15">
        <f t="shared" si="166"/>
        <v>42033.001087962963</v>
      </c>
      <c r="T2681" s="15">
        <f t="shared" si="167"/>
        <v>42063.001087962963</v>
      </c>
    </row>
    <row r="2682" spans="1:20" ht="37.5" x14ac:dyDescent="0.3">
      <c r="A2682" s="4">
        <v>2680</v>
      </c>
      <c r="B2682" s="5" t="s">
        <v>2679</v>
      </c>
      <c r="C2682" s="5" t="s">
        <v>6789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t="s">
        <v>8301</v>
      </c>
      <c r="O2682" t="s">
        <v>8323</v>
      </c>
      <c r="P2682" t="s">
        <v>8360</v>
      </c>
      <c r="Q2682" s="8">
        <f t="shared" si="164"/>
        <v>8.6250000000000007E-3</v>
      </c>
      <c r="R2682" s="20">
        <f t="shared" si="165"/>
        <v>69</v>
      </c>
      <c r="S2682" s="15">
        <f t="shared" si="166"/>
        <v>42436.211701388893</v>
      </c>
      <c r="T2682" s="15">
        <f t="shared" si="167"/>
        <v>42466.170034722221</v>
      </c>
    </row>
    <row r="2683" spans="1:20" ht="75" x14ac:dyDescent="0.3">
      <c r="A2683" s="4">
        <v>2681</v>
      </c>
      <c r="B2683" s="5" t="s">
        <v>2680</v>
      </c>
      <c r="C2683" s="5" t="s">
        <v>6790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t="s">
        <v>8283</v>
      </c>
      <c r="O2683" t="s">
        <v>8340</v>
      </c>
      <c r="P2683" t="s">
        <v>8341</v>
      </c>
      <c r="Q2683" s="8">
        <f t="shared" si="164"/>
        <v>6.875E-3</v>
      </c>
      <c r="R2683" s="20">
        <f t="shared" si="165"/>
        <v>27.5</v>
      </c>
      <c r="S2683" s="15">
        <f t="shared" si="166"/>
        <v>41805.895254629628</v>
      </c>
      <c r="T2683" s="15">
        <f t="shared" si="167"/>
        <v>41830.895254629628</v>
      </c>
    </row>
    <row r="2684" spans="1:20" ht="75" x14ac:dyDescent="0.3">
      <c r="A2684" s="4">
        <v>2682</v>
      </c>
      <c r="B2684" s="5" t="s">
        <v>2681</v>
      </c>
      <c r="C2684" s="5" t="s">
        <v>6791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t="s">
        <v>8283</v>
      </c>
      <c r="O2684" t="s">
        <v>8340</v>
      </c>
      <c r="P2684" t="s">
        <v>8341</v>
      </c>
      <c r="Q2684" s="8">
        <f t="shared" si="164"/>
        <v>0.28299999999999997</v>
      </c>
      <c r="R2684" s="20">
        <f t="shared" si="165"/>
        <v>84.9</v>
      </c>
      <c r="S2684" s="15">
        <f t="shared" si="166"/>
        <v>41932.871990740743</v>
      </c>
      <c r="T2684" s="15">
        <f t="shared" si="167"/>
        <v>41965.249305555553</v>
      </c>
    </row>
    <row r="2685" spans="1:20" ht="93.75" x14ac:dyDescent="0.3">
      <c r="A2685" s="4">
        <v>2683</v>
      </c>
      <c r="B2685" s="5" t="s">
        <v>2682</v>
      </c>
      <c r="C2685" s="5" t="s">
        <v>6792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t="s">
        <v>8283</v>
      </c>
      <c r="O2685" t="s">
        <v>8340</v>
      </c>
      <c r="P2685" t="s">
        <v>8341</v>
      </c>
      <c r="Q2685" s="8">
        <f t="shared" si="164"/>
        <v>2.3999999999999998E-3</v>
      </c>
      <c r="R2685" s="20">
        <f t="shared" si="165"/>
        <v>12</v>
      </c>
      <c r="S2685" s="15">
        <f t="shared" si="166"/>
        <v>42034.75509259259</v>
      </c>
      <c r="T2685" s="15">
        <f t="shared" si="167"/>
        <v>42064.75509259259</v>
      </c>
    </row>
    <row r="2686" spans="1:20" ht="75" x14ac:dyDescent="0.3">
      <c r="A2686" s="4">
        <v>2684</v>
      </c>
      <c r="B2686" s="5" t="s">
        <v>2683</v>
      </c>
      <c r="C2686" s="5" t="s">
        <v>6793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t="s">
        <v>8283</v>
      </c>
      <c r="O2686" t="s">
        <v>8340</v>
      </c>
      <c r="P2686" t="s">
        <v>8341</v>
      </c>
      <c r="Q2686" s="8">
        <f t="shared" si="164"/>
        <v>1.1428571428571429E-2</v>
      </c>
      <c r="R2686" s="20">
        <f t="shared" si="165"/>
        <v>200</v>
      </c>
      <c r="S2686" s="15">
        <f t="shared" si="166"/>
        <v>41820.914641203701</v>
      </c>
      <c r="T2686" s="15">
        <f t="shared" si="167"/>
        <v>41860.914641203701</v>
      </c>
    </row>
    <row r="2687" spans="1:20" ht="75" x14ac:dyDescent="0.3">
      <c r="A2687" s="4">
        <v>2685</v>
      </c>
      <c r="B2687" s="5" t="s">
        <v>2684</v>
      </c>
      <c r="C2687" s="5" t="s">
        <v>6794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t="s">
        <v>8283</v>
      </c>
      <c r="O2687" t="s">
        <v>8340</v>
      </c>
      <c r="P2687" t="s">
        <v>8341</v>
      </c>
      <c r="Q2687" s="8">
        <f t="shared" si="164"/>
        <v>2.0000000000000001E-4</v>
      </c>
      <c r="R2687" s="20">
        <f t="shared" si="165"/>
        <v>10</v>
      </c>
      <c r="S2687" s="15">
        <f t="shared" si="166"/>
        <v>42061.69594907407</v>
      </c>
      <c r="T2687" s="15">
        <f t="shared" si="167"/>
        <v>42121.654282407413</v>
      </c>
    </row>
    <row r="2688" spans="1:20" ht="75" x14ac:dyDescent="0.3">
      <c r="A2688" s="4">
        <v>2686</v>
      </c>
      <c r="B2688" s="5" t="s">
        <v>2685</v>
      </c>
      <c r="C2688" s="5" t="s">
        <v>6795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t="s">
        <v>8283</v>
      </c>
      <c r="O2688" t="s">
        <v>8340</v>
      </c>
      <c r="P2688" t="s">
        <v>8341</v>
      </c>
      <c r="Q2688" s="8">
        <f t="shared" si="164"/>
        <v>0</v>
      </c>
      <c r="R2688" s="20" t="e">
        <f t="shared" si="165"/>
        <v>#DIV/0!</v>
      </c>
      <c r="S2688" s="15">
        <f t="shared" si="166"/>
        <v>41892.974803240737</v>
      </c>
      <c r="T2688" s="15">
        <f t="shared" si="167"/>
        <v>41912.974803240737</v>
      </c>
    </row>
    <row r="2689" spans="1:20" ht="75" x14ac:dyDescent="0.3">
      <c r="A2689" s="4">
        <v>2687</v>
      </c>
      <c r="B2689" s="5" t="s">
        <v>2686</v>
      </c>
      <c r="C2689" s="5" t="s">
        <v>6796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t="s">
        <v>8283</v>
      </c>
      <c r="O2689" t="s">
        <v>8340</v>
      </c>
      <c r="P2689" t="s">
        <v>8341</v>
      </c>
      <c r="Q2689" s="8">
        <f t="shared" si="164"/>
        <v>0</v>
      </c>
      <c r="R2689" s="20" t="e">
        <f t="shared" si="165"/>
        <v>#DIV/0!</v>
      </c>
      <c r="S2689" s="15">
        <f t="shared" si="166"/>
        <v>42154.64025462963</v>
      </c>
      <c r="T2689" s="15">
        <f t="shared" si="167"/>
        <v>42184.64025462963</v>
      </c>
    </row>
    <row r="2690" spans="1:20" ht="37.5" x14ac:dyDescent="0.3">
      <c r="A2690" s="4">
        <v>2688</v>
      </c>
      <c r="B2690" s="5" t="s">
        <v>2687</v>
      </c>
      <c r="C2690" s="5" t="s">
        <v>6797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t="s">
        <v>8283</v>
      </c>
      <c r="O2690" t="s">
        <v>8340</v>
      </c>
      <c r="P2690" t="s">
        <v>8341</v>
      </c>
      <c r="Q2690" s="8">
        <f t="shared" ref="Q2690:Q2753" si="168">E2690/D2690</f>
        <v>1.48E-3</v>
      </c>
      <c r="R2690" s="20">
        <f t="shared" ref="R2690:R2753" si="169">E2690/L2690</f>
        <v>5.2857142857142856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93.75" x14ac:dyDescent="0.3">
      <c r="A2691" s="4">
        <v>2689</v>
      </c>
      <c r="B2691" s="5" t="s">
        <v>2688</v>
      </c>
      <c r="C2691" s="5" t="s">
        <v>6798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t="s">
        <v>8283</v>
      </c>
      <c r="O2691" t="s">
        <v>8340</v>
      </c>
      <c r="P2691" t="s">
        <v>8341</v>
      </c>
      <c r="Q2691" s="8">
        <f t="shared" si="168"/>
        <v>2.8571428571428571E-5</v>
      </c>
      <c r="R2691" s="20">
        <f t="shared" si="169"/>
        <v>1</v>
      </c>
      <c r="S2691" s="15">
        <f t="shared" si="170"/>
        <v>42551.961689814809</v>
      </c>
      <c r="T2691" s="15">
        <f t="shared" si="171"/>
        <v>42581.961689814809</v>
      </c>
    </row>
    <row r="2692" spans="1:20" ht="93.75" x14ac:dyDescent="0.3">
      <c r="A2692" s="4">
        <v>2690</v>
      </c>
      <c r="B2692" s="5" t="s">
        <v>2689</v>
      </c>
      <c r="C2692" s="5" t="s">
        <v>6799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t="s">
        <v>8283</v>
      </c>
      <c r="O2692" t="s">
        <v>8340</v>
      </c>
      <c r="P2692" t="s">
        <v>8341</v>
      </c>
      <c r="Q2692" s="8">
        <f t="shared" si="168"/>
        <v>0.107325</v>
      </c>
      <c r="R2692" s="20">
        <f t="shared" si="169"/>
        <v>72.762711864406782</v>
      </c>
      <c r="S2692" s="15">
        <f t="shared" si="170"/>
        <v>42113.105046296296</v>
      </c>
      <c r="T2692" s="15">
        <f t="shared" si="171"/>
        <v>42158.105046296296</v>
      </c>
    </row>
    <row r="2693" spans="1:20" ht="56.25" x14ac:dyDescent="0.3">
      <c r="A2693" s="4">
        <v>2691</v>
      </c>
      <c r="B2693" s="5" t="s">
        <v>2690</v>
      </c>
      <c r="C2693" s="5" t="s">
        <v>6800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t="s">
        <v>8283</v>
      </c>
      <c r="O2693" t="s">
        <v>8340</v>
      </c>
      <c r="P2693" t="s">
        <v>8341</v>
      </c>
      <c r="Q2693" s="8">
        <f t="shared" si="168"/>
        <v>5.3846153846153844E-4</v>
      </c>
      <c r="R2693" s="20">
        <f t="shared" si="169"/>
        <v>17.5</v>
      </c>
      <c r="S2693" s="15">
        <f t="shared" si="170"/>
        <v>42089.724039351851</v>
      </c>
      <c r="T2693" s="15">
        <f t="shared" si="171"/>
        <v>42134.724039351851</v>
      </c>
    </row>
    <row r="2694" spans="1:20" ht="75" x14ac:dyDescent="0.3">
      <c r="A2694" s="4">
        <v>2692</v>
      </c>
      <c r="B2694" s="5" t="s">
        <v>2691</v>
      </c>
      <c r="C2694" s="5" t="s">
        <v>6801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t="s">
        <v>8283</v>
      </c>
      <c r="O2694" t="s">
        <v>8340</v>
      </c>
      <c r="P2694" t="s">
        <v>8341</v>
      </c>
      <c r="Q2694" s="8">
        <f t="shared" si="168"/>
        <v>7.1428571428571426E-3</v>
      </c>
      <c r="R2694" s="20">
        <f t="shared" si="169"/>
        <v>25</v>
      </c>
      <c r="S2694" s="15">
        <f t="shared" si="170"/>
        <v>42058.334027777775</v>
      </c>
      <c r="T2694" s="15">
        <f t="shared" si="171"/>
        <v>42088.292361111111</v>
      </c>
    </row>
    <row r="2695" spans="1:20" ht="93.75" x14ac:dyDescent="0.3">
      <c r="A2695" s="4">
        <v>2693</v>
      </c>
      <c r="B2695" s="5" t="s">
        <v>2692</v>
      </c>
      <c r="C2695" s="5" t="s">
        <v>6802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t="s">
        <v>8283</v>
      </c>
      <c r="O2695" t="s">
        <v>8340</v>
      </c>
      <c r="P2695" t="s">
        <v>8341</v>
      </c>
      <c r="Q2695" s="8">
        <f t="shared" si="168"/>
        <v>8.0000000000000002E-3</v>
      </c>
      <c r="R2695" s="20">
        <f t="shared" si="169"/>
        <v>13.333333333333334</v>
      </c>
      <c r="S2695" s="15">
        <f t="shared" si="170"/>
        <v>41834.138495370367</v>
      </c>
      <c r="T2695" s="15">
        <f t="shared" si="171"/>
        <v>41864.138495370367</v>
      </c>
    </row>
    <row r="2696" spans="1:20" ht="93.75" x14ac:dyDescent="0.3">
      <c r="A2696" s="4">
        <v>2694</v>
      </c>
      <c r="B2696" s="5" t="s">
        <v>2693</v>
      </c>
      <c r="C2696" s="5" t="s">
        <v>6803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t="s">
        <v>8283</v>
      </c>
      <c r="O2696" t="s">
        <v>8340</v>
      </c>
      <c r="P2696" t="s">
        <v>8341</v>
      </c>
      <c r="Q2696" s="8">
        <f t="shared" si="168"/>
        <v>3.3333333333333335E-5</v>
      </c>
      <c r="R2696" s="20">
        <f t="shared" si="169"/>
        <v>1</v>
      </c>
      <c r="S2696" s="15">
        <f t="shared" si="170"/>
        <v>41878.140497685185</v>
      </c>
      <c r="T2696" s="15">
        <f t="shared" si="171"/>
        <v>41908.140497685185</v>
      </c>
    </row>
    <row r="2697" spans="1:20" ht="56.25" x14ac:dyDescent="0.3">
      <c r="A2697" s="4">
        <v>2695</v>
      </c>
      <c r="B2697" s="5" t="s">
        <v>2694</v>
      </c>
      <c r="C2697" s="5" t="s">
        <v>6804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t="s">
        <v>8283</v>
      </c>
      <c r="O2697" t="s">
        <v>8340</v>
      </c>
      <c r="P2697" t="s">
        <v>8341</v>
      </c>
      <c r="Q2697" s="8">
        <f t="shared" si="168"/>
        <v>4.7333333333333333E-3</v>
      </c>
      <c r="R2697" s="20">
        <f t="shared" si="169"/>
        <v>23.666666666666668</v>
      </c>
      <c r="S2697" s="15">
        <f t="shared" si="170"/>
        <v>42048.181921296295</v>
      </c>
      <c r="T2697" s="15">
        <f t="shared" si="171"/>
        <v>42108.14025462963</v>
      </c>
    </row>
    <row r="2698" spans="1:20" ht="75" x14ac:dyDescent="0.3">
      <c r="A2698" s="4">
        <v>2696</v>
      </c>
      <c r="B2698" s="5" t="s">
        <v>2695</v>
      </c>
      <c r="C2698" s="5" t="s">
        <v>6805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t="s">
        <v>8283</v>
      </c>
      <c r="O2698" t="s">
        <v>8340</v>
      </c>
      <c r="P2698" t="s">
        <v>8341</v>
      </c>
      <c r="Q2698" s="8">
        <f t="shared" si="168"/>
        <v>5.6500000000000002E-2</v>
      </c>
      <c r="R2698" s="20">
        <f t="shared" si="169"/>
        <v>89.21052631578948</v>
      </c>
      <c r="S2698" s="15">
        <f t="shared" si="170"/>
        <v>41964.844444444447</v>
      </c>
      <c r="T2698" s="15">
        <f t="shared" si="171"/>
        <v>41998.844444444447</v>
      </c>
    </row>
    <row r="2699" spans="1:20" ht="75" x14ac:dyDescent="0.3">
      <c r="A2699" s="4">
        <v>2697</v>
      </c>
      <c r="B2699" s="5" t="s">
        <v>2696</v>
      </c>
      <c r="C2699" s="5" t="s">
        <v>6806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t="s">
        <v>8283</v>
      </c>
      <c r="O2699" t="s">
        <v>8340</v>
      </c>
      <c r="P2699" t="s">
        <v>8341</v>
      </c>
      <c r="Q2699" s="8">
        <f t="shared" si="168"/>
        <v>0.26352173913043481</v>
      </c>
      <c r="R2699" s="20">
        <f t="shared" si="169"/>
        <v>116.55769230769231</v>
      </c>
      <c r="S2699" s="15">
        <f t="shared" si="170"/>
        <v>42187.940081018518</v>
      </c>
      <c r="T2699" s="15">
        <f t="shared" si="171"/>
        <v>42218.916666666672</v>
      </c>
    </row>
    <row r="2700" spans="1:20" ht="75" x14ac:dyDescent="0.3">
      <c r="A2700" s="4">
        <v>2698</v>
      </c>
      <c r="B2700" s="5" t="s">
        <v>2697</v>
      </c>
      <c r="C2700" s="5" t="s">
        <v>6807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t="s">
        <v>8283</v>
      </c>
      <c r="O2700" t="s">
        <v>8340</v>
      </c>
      <c r="P2700" t="s">
        <v>8341</v>
      </c>
      <c r="Q2700" s="8">
        <f t="shared" si="168"/>
        <v>3.2512500000000002E-3</v>
      </c>
      <c r="R2700" s="20">
        <f t="shared" si="169"/>
        <v>13.005000000000001</v>
      </c>
      <c r="S2700" s="15">
        <f t="shared" si="170"/>
        <v>41787.898240740738</v>
      </c>
      <c r="T2700" s="15">
        <f t="shared" si="171"/>
        <v>41817.898240740738</v>
      </c>
    </row>
    <row r="2701" spans="1:20" ht="75" x14ac:dyDescent="0.3">
      <c r="A2701" s="4">
        <v>2699</v>
      </c>
      <c r="B2701" s="5" t="s">
        <v>2698</v>
      </c>
      <c r="C2701" s="5" t="s">
        <v>6808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t="s">
        <v>8283</v>
      </c>
      <c r="O2701" t="s">
        <v>8340</v>
      </c>
      <c r="P2701" t="s">
        <v>8341</v>
      </c>
      <c r="Q2701" s="8">
        <f t="shared" si="168"/>
        <v>0</v>
      </c>
      <c r="R2701" s="20" t="e">
        <f t="shared" si="169"/>
        <v>#DIV/0!</v>
      </c>
      <c r="S2701" s="15">
        <f t="shared" si="170"/>
        <v>41829.896562499998</v>
      </c>
      <c r="T2701" s="15">
        <f t="shared" si="171"/>
        <v>41859.896562499998</v>
      </c>
    </row>
    <row r="2702" spans="1:20" ht="75" x14ac:dyDescent="0.3">
      <c r="A2702" s="4">
        <v>2700</v>
      </c>
      <c r="B2702" s="5" t="s">
        <v>2699</v>
      </c>
      <c r="C2702" s="5" t="s">
        <v>6809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t="s">
        <v>8283</v>
      </c>
      <c r="O2702" t="s">
        <v>8340</v>
      </c>
      <c r="P2702" t="s">
        <v>8341</v>
      </c>
      <c r="Q2702" s="8">
        <f t="shared" si="168"/>
        <v>7.0007000700070005E-3</v>
      </c>
      <c r="R2702" s="20">
        <f t="shared" si="169"/>
        <v>17.5</v>
      </c>
      <c r="S2702" s="15">
        <f t="shared" si="170"/>
        <v>41870.87467592593</v>
      </c>
      <c r="T2702" s="15">
        <f t="shared" si="171"/>
        <v>41900.87467592593</v>
      </c>
    </row>
    <row r="2703" spans="1:20" ht="93.75" x14ac:dyDescent="0.3">
      <c r="A2703" s="4">
        <v>2701</v>
      </c>
      <c r="B2703" s="5" t="s">
        <v>2700</v>
      </c>
      <c r="C2703" s="5" t="s">
        <v>6810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t="s">
        <v>8302</v>
      </c>
      <c r="O2703" t="s">
        <v>8321</v>
      </c>
      <c r="P2703" t="s">
        <v>8361</v>
      </c>
      <c r="Q2703" s="8">
        <f t="shared" si="168"/>
        <v>0.46176470588235297</v>
      </c>
      <c r="R2703" s="20">
        <f t="shared" si="169"/>
        <v>34.130434782608695</v>
      </c>
      <c r="S2703" s="15">
        <f t="shared" si="170"/>
        <v>42801.774699074071</v>
      </c>
      <c r="T2703" s="15">
        <f t="shared" si="171"/>
        <v>42832.733032407406</v>
      </c>
    </row>
    <row r="2704" spans="1:20" ht="75" x14ac:dyDescent="0.3">
      <c r="A2704" s="4">
        <v>2702</v>
      </c>
      <c r="B2704" s="5" t="s">
        <v>2701</v>
      </c>
      <c r="C2704" s="5" t="s">
        <v>6811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t="s">
        <v>8302</v>
      </c>
      <c r="O2704" t="s">
        <v>8321</v>
      </c>
      <c r="P2704" t="s">
        <v>8361</v>
      </c>
      <c r="Q2704" s="8">
        <f t="shared" si="168"/>
        <v>0.34410000000000002</v>
      </c>
      <c r="R2704" s="20">
        <f t="shared" si="169"/>
        <v>132.34615384615384</v>
      </c>
      <c r="S2704" s="15">
        <f t="shared" si="170"/>
        <v>42800.801817129628</v>
      </c>
      <c r="T2704" s="15">
        <f t="shared" si="171"/>
        <v>42830.760150462964</v>
      </c>
    </row>
    <row r="2705" spans="1:20" ht="56.25" x14ac:dyDescent="0.3">
      <c r="A2705" s="4">
        <v>2703</v>
      </c>
      <c r="B2705" s="5" t="s">
        <v>2702</v>
      </c>
      <c r="C2705" s="5" t="s">
        <v>6812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t="s">
        <v>8302</v>
      </c>
      <c r="O2705" t="s">
        <v>8321</v>
      </c>
      <c r="P2705" t="s">
        <v>8361</v>
      </c>
      <c r="Q2705" s="8">
        <f t="shared" si="168"/>
        <v>1.0375000000000001</v>
      </c>
      <c r="R2705" s="20">
        <f t="shared" si="169"/>
        <v>922.22222222222217</v>
      </c>
      <c r="S2705" s="15">
        <f t="shared" si="170"/>
        <v>42756.690162037034</v>
      </c>
      <c r="T2705" s="15">
        <f t="shared" si="171"/>
        <v>42816.648495370369</v>
      </c>
    </row>
    <row r="2706" spans="1:20" ht="75" x14ac:dyDescent="0.3">
      <c r="A2706" s="4">
        <v>2704</v>
      </c>
      <c r="B2706" s="5" t="s">
        <v>2703</v>
      </c>
      <c r="C2706" s="5" t="s">
        <v>6813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t="s">
        <v>8302</v>
      </c>
      <c r="O2706" t="s">
        <v>8321</v>
      </c>
      <c r="P2706" t="s">
        <v>8361</v>
      </c>
      <c r="Q2706" s="8">
        <f t="shared" si="168"/>
        <v>6.0263157894736845E-2</v>
      </c>
      <c r="R2706" s="20">
        <f t="shared" si="169"/>
        <v>163.57142857142858</v>
      </c>
      <c r="S2706" s="15">
        <f t="shared" si="170"/>
        <v>42787.862430555557</v>
      </c>
      <c r="T2706" s="15">
        <f t="shared" si="171"/>
        <v>42830.820763888885</v>
      </c>
    </row>
    <row r="2707" spans="1:20" ht="37.5" x14ac:dyDescent="0.3">
      <c r="A2707" s="4">
        <v>2705</v>
      </c>
      <c r="B2707" s="5" t="s">
        <v>2704</v>
      </c>
      <c r="C2707" s="5" t="s">
        <v>6814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t="s">
        <v>8302</v>
      </c>
      <c r="O2707" t="s">
        <v>8321</v>
      </c>
      <c r="P2707" t="s">
        <v>8361</v>
      </c>
      <c r="Q2707" s="8">
        <f t="shared" si="168"/>
        <v>0.10539393939393939</v>
      </c>
      <c r="R2707" s="20">
        <f t="shared" si="169"/>
        <v>217.375</v>
      </c>
      <c r="S2707" s="15">
        <f t="shared" si="170"/>
        <v>42773.916180555556</v>
      </c>
      <c r="T2707" s="15">
        <f t="shared" si="171"/>
        <v>42818.874513888892</v>
      </c>
    </row>
    <row r="2708" spans="1:20" ht="75" x14ac:dyDescent="0.3">
      <c r="A2708" s="4">
        <v>2706</v>
      </c>
      <c r="B2708" s="5" t="s">
        <v>2705</v>
      </c>
      <c r="C2708" s="5" t="s">
        <v>6815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t="s">
        <v>8302</v>
      </c>
      <c r="O2708" t="s">
        <v>8321</v>
      </c>
      <c r="P2708" t="s">
        <v>8361</v>
      </c>
      <c r="Q2708" s="8">
        <f t="shared" si="168"/>
        <v>1.1229714285714285</v>
      </c>
      <c r="R2708" s="20">
        <f t="shared" si="169"/>
        <v>149.44486692015209</v>
      </c>
      <c r="S2708" s="15">
        <f t="shared" si="170"/>
        <v>41899.294942129629</v>
      </c>
      <c r="T2708" s="15">
        <f t="shared" si="171"/>
        <v>41928.290972222225</v>
      </c>
    </row>
    <row r="2709" spans="1:20" ht="75" x14ac:dyDescent="0.3">
      <c r="A2709" s="4">
        <v>2707</v>
      </c>
      <c r="B2709" s="5" t="s">
        <v>2706</v>
      </c>
      <c r="C2709" s="5" t="s">
        <v>6816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t="s">
        <v>8302</v>
      </c>
      <c r="O2709" t="s">
        <v>8321</v>
      </c>
      <c r="P2709" t="s">
        <v>8361</v>
      </c>
      <c r="Q2709" s="8">
        <f t="shared" si="168"/>
        <v>3.50844625</v>
      </c>
      <c r="R2709" s="20">
        <f t="shared" si="169"/>
        <v>71.237487309644663</v>
      </c>
      <c r="S2709" s="15">
        <f t="shared" si="170"/>
        <v>41391.782905092594</v>
      </c>
      <c r="T2709" s="15">
        <f t="shared" si="171"/>
        <v>41421.290972222225</v>
      </c>
    </row>
    <row r="2710" spans="1:20" ht="75" x14ac:dyDescent="0.3">
      <c r="A2710" s="4">
        <v>2708</v>
      </c>
      <c r="B2710" s="5" t="s">
        <v>2707</v>
      </c>
      <c r="C2710" s="5" t="s">
        <v>6817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t="s">
        <v>8302</v>
      </c>
      <c r="O2710" t="s">
        <v>8321</v>
      </c>
      <c r="P2710" t="s">
        <v>8361</v>
      </c>
      <c r="Q2710" s="8">
        <f t="shared" si="168"/>
        <v>2.3321535</v>
      </c>
      <c r="R2710" s="20">
        <f t="shared" si="169"/>
        <v>44.464318398474738</v>
      </c>
      <c r="S2710" s="15">
        <f t="shared" si="170"/>
        <v>42512.698217592595</v>
      </c>
      <c r="T2710" s="15">
        <f t="shared" si="171"/>
        <v>42572.698217592595</v>
      </c>
    </row>
    <row r="2711" spans="1:20" ht="75" x14ac:dyDescent="0.3">
      <c r="A2711" s="4">
        <v>2709</v>
      </c>
      <c r="B2711" s="5" t="s">
        <v>2708</v>
      </c>
      <c r="C2711" s="5" t="s">
        <v>6818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t="s">
        <v>8302</v>
      </c>
      <c r="O2711" t="s">
        <v>8321</v>
      </c>
      <c r="P2711" t="s">
        <v>8361</v>
      </c>
      <c r="Q2711" s="8">
        <f t="shared" si="168"/>
        <v>1.01606</v>
      </c>
      <c r="R2711" s="20">
        <f t="shared" si="169"/>
        <v>164.94480519480518</v>
      </c>
      <c r="S2711" s="15">
        <f t="shared" si="170"/>
        <v>42612.149780092594</v>
      </c>
      <c r="T2711" s="15">
        <f t="shared" si="171"/>
        <v>42647.165972222225</v>
      </c>
    </row>
    <row r="2712" spans="1:20" ht="56.25" x14ac:dyDescent="0.3">
      <c r="A2712" s="4">
        <v>2710</v>
      </c>
      <c r="B2712" s="5" t="s">
        <v>2709</v>
      </c>
      <c r="C2712" s="5" t="s">
        <v>6819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t="s">
        <v>8302</v>
      </c>
      <c r="O2712" t="s">
        <v>8321</v>
      </c>
      <c r="P2712" t="s">
        <v>8361</v>
      </c>
      <c r="Q2712" s="8">
        <f t="shared" si="168"/>
        <v>1.5390035000000002</v>
      </c>
      <c r="R2712" s="20">
        <f t="shared" si="169"/>
        <v>84.871516544117654</v>
      </c>
      <c r="S2712" s="15">
        <f t="shared" si="170"/>
        <v>41828.229490740741</v>
      </c>
      <c r="T2712" s="15">
        <f t="shared" si="171"/>
        <v>41860.083333333336</v>
      </c>
    </row>
    <row r="2713" spans="1:20" ht="93.75" x14ac:dyDescent="0.3">
      <c r="A2713" s="4">
        <v>2711</v>
      </c>
      <c r="B2713" s="5" t="s">
        <v>2710</v>
      </c>
      <c r="C2713" s="5" t="s">
        <v>6820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t="s">
        <v>8302</v>
      </c>
      <c r="O2713" t="s">
        <v>8321</v>
      </c>
      <c r="P2713" t="s">
        <v>8361</v>
      </c>
      <c r="Q2713" s="8">
        <f t="shared" si="168"/>
        <v>1.007161125319693</v>
      </c>
      <c r="R2713" s="20">
        <f t="shared" si="169"/>
        <v>53.945205479452056</v>
      </c>
      <c r="S2713" s="15">
        <f t="shared" si="170"/>
        <v>41780.745254629634</v>
      </c>
      <c r="T2713" s="15">
        <f t="shared" si="171"/>
        <v>41810.917361111111</v>
      </c>
    </row>
    <row r="2714" spans="1:20" ht="93.75" x14ac:dyDescent="0.3">
      <c r="A2714" s="4">
        <v>2712</v>
      </c>
      <c r="B2714" s="5" t="s">
        <v>2711</v>
      </c>
      <c r="C2714" s="5" t="s">
        <v>6821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t="s">
        <v>8302</v>
      </c>
      <c r="O2714" t="s">
        <v>8321</v>
      </c>
      <c r="P2714" t="s">
        <v>8361</v>
      </c>
      <c r="Q2714" s="8">
        <f t="shared" si="168"/>
        <v>1.3138181818181818</v>
      </c>
      <c r="R2714" s="20">
        <f t="shared" si="169"/>
        <v>50.531468531468533</v>
      </c>
      <c r="S2714" s="15">
        <f t="shared" si="170"/>
        <v>41432.062037037038</v>
      </c>
      <c r="T2714" s="15">
        <f t="shared" si="171"/>
        <v>41468.75</v>
      </c>
    </row>
    <row r="2715" spans="1:20" ht="93.75" x14ac:dyDescent="0.3">
      <c r="A2715" s="4">
        <v>2713</v>
      </c>
      <c r="B2715" s="5" t="s">
        <v>2712</v>
      </c>
      <c r="C2715" s="5" t="s">
        <v>6822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t="s">
        <v>8302</v>
      </c>
      <c r="O2715" t="s">
        <v>8321</v>
      </c>
      <c r="P2715" t="s">
        <v>8361</v>
      </c>
      <c r="Q2715" s="8">
        <f t="shared" si="168"/>
        <v>1.0224133333333334</v>
      </c>
      <c r="R2715" s="20">
        <f t="shared" si="169"/>
        <v>108.00140845070422</v>
      </c>
      <c r="S2715" s="15">
        <f t="shared" si="170"/>
        <v>42322.653749999998</v>
      </c>
      <c r="T2715" s="15">
        <f t="shared" si="171"/>
        <v>42362.653749999998</v>
      </c>
    </row>
    <row r="2716" spans="1:20" ht="56.25" x14ac:dyDescent="0.3">
      <c r="A2716" s="4">
        <v>2714</v>
      </c>
      <c r="B2716" s="5" t="s">
        <v>2713</v>
      </c>
      <c r="C2716" s="5" t="s">
        <v>6823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t="s">
        <v>8302</v>
      </c>
      <c r="O2716" t="s">
        <v>8321</v>
      </c>
      <c r="P2716" t="s">
        <v>8361</v>
      </c>
      <c r="Q2716" s="8">
        <f t="shared" si="168"/>
        <v>1.1635599999999999</v>
      </c>
      <c r="R2716" s="20">
        <f t="shared" si="169"/>
        <v>95.373770491803285</v>
      </c>
      <c r="S2716" s="15">
        <f t="shared" si="170"/>
        <v>42629.655046296291</v>
      </c>
      <c r="T2716" s="15">
        <f t="shared" si="171"/>
        <v>42657.958333333328</v>
      </c>
    </row>
    <row r="2717" spans="1:20" ht="93.75" x14ac:dyDescent="0.3">
      <c r="A2717" s="4">
        <v>2715</v>
      </c>
      <c r="B2717" s="5" t="s">
        <v>2714</v>
      </c>
      <c r="C2717" s="5" t="s">
        <v>6824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t="s">
        <v>8302</v>
      </c>
      <c r="O2717" t="s">
        <v>8321</v>
      </c>
      <c r="P2717" t="s">
        <v>8361</v>
      </c>
      <c r="Q2717" s="8">
        <f t="shared" si="168"/>
        <v>2.6462241666666664</v>
      </c>
      <c r="R2717" s="20">
        <f t="shared" si="169"/>
        <v>57.631016333938291</v>
      </c>
      <c r="S2717" s="15">
        <f t="shared" si="170"/>
        <v>42387.398472222223</v>
      </c>
      <c r="T2717" s="15">
        <f t="shared" si="171"/>
        <v>42421.398472222223</v>
      </c>
    </row>
    <row r="2718" spans="1:20" ht="112.5" x14ac:dyDescent="0.3">
      <c r="A2718" s="4">
        <v>2716</v>
      </c>
      <c r="B2718" s="5" t="s">
        <v>2715</v>
      </c>
      <c r="C2718" s="5" t="s">
        <v>6825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t="s">
        <v>8302</v>
      </c>
      <c r="O2718" t="s">
        <v>8321</v>
      </c>
      <c r="P2718" t="s">
        <v>8361</v>
      </c>
      <c r="Q2718" s="8">
        <f t="shared" si="168"/>
        <v>1.1998010000000001</v>
      </c>
      <c r="R2718" s="20">
        <f t="shared" si="169"/>
        <v>64.160481283422456</v>
      </c>
      <c r="S2718" s="15">
        <f t="shared" si="170"/>
        <v>42255.333252314813</v>
      </c>
      <c r="T2718" s="15">
        <f t="shared" si="171"/>
        <v>42285.333252314813</v>
      </c>
    </row>
    <row r="2719" spans="1:20" ht="93.75" x14ac:dyDescent="0.3">
      <c r="A2719" s="4">
        <v>2717</v>
      </c>
      <c r="B2719" s="5" t="s">
        <v>2716</v>
      </c>
      <c r="C2719" s="5" t="s">
        <v>6826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t="s">
        <v>8302</v>
      </c>
      <c r="O2719" t="s">
        <v>8321</v>
      </c>
      <c r="P2719" t="s">
        <v>8361</v>
      </c>
      <c r="Q2719" s="8">
        <f t="shared" si="168"/>
        <v>1.2010400000000001</v>
      </c>
      <c r="R2719" s="20">
        <f t="shared" si="169"/>
        <v>92.387692307692305</v>
      </c>
      <c r="S2719" s="15">
        <f t="shared" si="170"/>
        <v>41934.914918981485</v>
      </c>
      <c r="T2719" s="15">
        <f t="shared" si="171"/>
        <v>41979.956585648149</v>
      </c>
    </row>
    <row r="2720" spans="1:20" ht="75" x14ac:dyDescent="0.3">
      <c r="A2720" s="4">
        <v>2718</v>
      </c>
      <c r="B2720" s="5" t="s">
        <v>2717</v>
      </c>
      <c r="C2720" s="5" t="s">
        <v>6827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t="s">
        <v>8302</v>
      </c>
      <c r="O2720" t="s">
        <v>8321</v>
      </c>
      <c r="P2720" t="s">
        <v>8361</v>
      </c>
      <c r="Q2720" s="8">
        <f t="shared" si="168"/>
        <v>1.0358333333333334</v>
      </c>
      <c r="R2720" s="20">
        <f t="shared" si="169"/>
        <v>125.97972972972973</v>
      </c>
      <c r="S2720" s="15">
        <f t="shared" si="170"/>
        <v>42465.596585648149</v>
      </c>
      <c r="T2720" s="15">
        <f t="shared" si="171"/>
        <v>42493.958333333328</v>
      </c>
    </row>
    <row r="2721" spans="1:20" ht="93.75" x14ac:dyDescent="0.3">
      <c r="A2721" s="4">
        <v>2719</v>
      </c>
      <c r="B2721" s="5" t="s">
        <v>2718</v>
      </c>
      <c r="C2721" s="5" t="s">
        <v>6828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t="s">
        <v>8302</v>
      </c>
      <c r="O2721" t="s">
        <v>8321</v>
      </c>
      <c r="P2721" t="s">
        <v>8361</v>
      </c>
      <c r="Q2721" s="8">
        <f t="shared" si="168"/>
        <v>1.0883333333333334</v>
      </c>
      <c r="R2721" s="20">
        <f t="shared" si="169"/>
        <v>94.637681159420296</v>
      </c>
      <c r="S2721" s="15">
        <f t="shared" si="170"/>
        <v>42418.031180555554</v>
      </c>
      <c r="T2721" s="15">
        <f t="shared" si="171"/>
        <v>42477.989513888882</v>
      </c>
    </row>
    <row r="2722" spans="1:20" ht="75" x14ac:dyDescent="0.3">
      <c r="A2722" s="4">
        <v>2720</v>
      </c>
      <c r="B2722" s="5" t="s">
        <v>2719</v>
      </c>
      <c r="C2722" s="5" t="s">
        <v>6829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t="s">
        <v>8302</v>
      </c>
      <c r="O2722" t="s">
        <v>8321</v>
      </c>
      <c r="P2722" t="s">
        <v>8361</v>
      </c>
      <c r="Q2722" s="8">
        <f t="shared" si="168"/>
        <v>1.1812400000000001</v>
      </c>
      <c r="R2722" s="20">
        <f t="shared" si="169"/>
        <v>170.69942196531792</v>
      </c>
      <c r="S2722" s="15">
        <f t="shared" si="170"/>
        <v>42655.465891203698</v>
      </c>
      <c r="T2722" s="15">
        <f t="shared" si="171"/>
        <v>42685.507557870369</v>
      </c>
    </row>
    <row r="2723" spans="1:20" ht="75" x14ac:dyDescent="0.3">
      <c r="A2723" s="4">
        <v>2721</v>
      </c>
      <c r="B2723" s="5" t="s">
        <v>2720</v>
      </c>
      <c r="C2723" s="5" t="s">
        <v>6830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t="s">
        <v>8294</v>
      </c>
      <c r="O2723" t="s">
        <v>8323</v>
      </c>
      <c r="P2723" t="s">
        <v>8353</v>
      </c>
      <c r="Q2723" s="8">
        <f t="shared" si="168"/>
        <v>14.62</v>
      </c>
      <c r="R2723" s="20">
        <f t="shared" si="169"/>
        <v>40.762081784386616</v>
      </c>
      <c r="S2723" s="15">
        <f t="shared" si="170"/>
        <v>41493.543958333335</v>
      </c>
      <c r="T2723" s="15">
        <f t="shared" si="171"/>
        <v>41523.791666666664</v>
      </c>
    </row>
    <row r="2724" spans="1:20" ht="93.75" x14ac:dyDescent="0.3">
      <c r="A2724" s="4">
        <v>2722</v>
      </c>
      <c r="B2724" s="5" t="s">
        <v>2721</v>
      </c>
      <c r="C2724" s="5" t="s">
        <v>6831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t="s">
        <v>8294</v>
      </c>
      <c r="O2724" t="s">
        <v>8323</v>
      </c>
      <c r="P2724" t="s">
        <v>8353</v>
      </c>
      <c r="Q2724" s="8">
        <f t="shared" si="168"/>
        <v>2.5253999999999999</v>
      </c>
      <c r="R2724" s="20">
        <f t="shared" si="169"/>
        <v>68.254054054054052</v>
      </c>
      <c r="S2724" s="15">
        <f t="shared" si="170"/>
        <v>42704.857094907406</v>
      </c>
      <c r="T2724" s="15">
        <f t="shared" si="171"/>
        <v>42764.857094907406</v>
      </c>
    </row>
    <row r="2725" spans="1:20" ht="93.75" x14ac:dyDescent="0.3">
      <c r="A2725" s="4">
        <v>2723</v>
      </c>
      <c r="B2725" s="5" t="s">
        <v>2722</v>
      </c>
      <c r="C2725" s="5" t="s">
        <v>6832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t="s">
        <v>8294</v>
      </c>
      <c r="O2725" t="s">
        <v>8323</v>
      </c>
      <c r="P2725" t="s">
        <v>8353</v>
      </c>
      <c r="Q2725" s="8">
        <f t="shared" si="168"/>
        <v>1.4005000000000001</v>
      </c>
      <c r="R2725" s="20">
        <f t="shared" si="169"/>
        <v>95.48863636363636</v>
      </c>
      <c r="S2725" s="15">
        <f t="shared" si="170"/>
        <v>41944.83898148148</v>
      </c>
      <c r="T2725" s="15">
        <f t="shared" si="171"/>
        <v>42004.880648148144</v>
      </c>
    </row>
    <row r="2726" spans="1:20" ht="75" x14ac:dyDescent="0.3">
      <c r="A2726" s="4">
        <v>2724</v>
      </c>
      <c r="B2726" s="5" t="s">
        <v>2723</v>
      </c>
      <c r="C2726" s="5" t="s">
        <v>6833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t="s">
        <v>8294</v>
      </c>
      <c r="O2726" t="s">
        <v>8323</v>
      </c>
      <c r="P2726" t="s">
        <v>8353</v>
      </c>
      <c r="Q2726" s="8">
        <f t="shared" si="168"/>
        <v>2.9687520259319289</v>
      </c>
      <c r="R2726" s="20">
        <f t="shared" si="169"/>
        <v>7.1902649656526005</v>
      </c>
      <c r="S2726" s="15">
        <f t="shared" si="170"/>
        <v>42199.32707175926</v>
      </c>
      <c r="T2726" s="15">
        <f t="shared" si="171"/>
        <v>42231.32707175926</v>
      </c>
    </row>
    <row r="2727" spans="1:20" ht="56.25" x14ac:dyDescent="0.3">
      <c r="A2727" s="4">
        <v>2725</v>
      </c>
      <c r="B2727" s="5" t="s">
        <v>2724</v>
      </c>
      <c r="C2727" s="5" t="s">
        <v>6834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t="s">
        <v>8294</v>
      </c>
      <c r="O2727" t="s">
        <v>8323</v>
      </c>
      <c r="P2727" t="s">
        <v>8353</v>
      </c>
      <c r="Q2727" s="8">
        <f t="shared" si="168"/>
        <v>1.445425</v>
      </c>
      <c r="R2727" s="20">
        <f t="shared" si="169"/>
        <v>511.65486725663715</v>
      </c>
      <c r="S2727" s="15">
        <f t="shared" si="170"/>
        <v>42745.744618055556</v>
      </c>
      <c r="T2727" s="15">
        <f t="shared" si="171"/>
        <v>42795.744618055556</v>
      </c>
    </row>
    <row r="2728" spans="1:20" ht="37.5" x14ac:dyDescent="0.3">
      <c r="A2728" s="4">
        <v>2726</v>
      </c>
      <c r="B2728" s="5" t="s">
        <v>2725</v>
      </c>
      <c r="C2728" s="5" t="s">
        <v>6835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t="s">
        <v>8294</v>
      </c>
      <c r="O2728" t="s">
        <v>8323</v>
      </c>
      <c r="P2728" t="s">
        <v>8353</v>
      </c>
      <c r="Q2728" s="8">
        <f t="shared" si="168"/>
        <v>1.05745</v>
      </c>
      <c r="R2728" s="20">
        <f t="shared" si="169"/>
        <v>261.74504950495049</v>
      </c>
      <c r="S2728" s="15">
        <f t="shared" si="170"/>
        <v>42452.579988425925</v>
      </c>
      <c r="T2728" s="15">
        <f t="shared" si="171"/>
        <v>42482.579988425925</v>
      </c>
    </row>
    <row r="2729" spans="1:20" ht="75" x14ac:dyDescent="0.3">
      <c r="A2729" s="4">
        <v>2727</v>
      </c>
      <c r="B2729" s="5" t="s">
        <v>2726</v>
      </c>
      <c r="C2729" s="5" t="s">
        <v>6836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t="s">
        <v>8294</v>
      </c>
      <c r="O2729" t="s">
        <v>8323</v>
      </c>
      <c r="P2729" t="s">
        <v>8353</v>
      </c>
      <c r="Q2729" s="8">
        <f t="shared" si="168"/>
        <v>4.9321000000000002</v>
      </c>
      <c r="R2729" s="20">
        <f t="shared" si="169"/>
        <v>69.760961810466767</v>
      </c>
      <c r="S2729" s="15">
        <f t="shared" si="170"/>
        <v>42198.676655092597</v>
      </c>
      <c r="T2729" s="15">
        <f t="shared" si="171"/>
        <v>42223.676655092597</v>
      </c>
    </row>
    <row r="2730" spans="1:20" ht="37.5" x14ac:dyDescent="0.3">
      <c r="A2730" s="4">
        <v>2728</v>
      </c>
      <c r="B2730" s="5" t="s">
        <v>2727</v>
      </c>
      <c r="C2730" s="5" t="s">
        <v>6837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t="s">
        <v>8294</v>
      </c>
      <c r="O2730" t="s">
        <v>8323</v>
      </c>
      <c r="P2730" t="s">
        <v>8353</v>
      </c>
      <c r="Q2730" s="8">
        <f t="shared" si="168"/>
        <v>2.0182666666666669</v>
      </c>
      <c r="R2730" s="20">
        <f t="shared" si="169"/>
        <v>77.229591836734699</v>
      </c>
      <c r="S2730" s="15">
        <f t="shared" si="170"/>
        <v>42333.59993055556</v>
      </c>
      <c r="T2730" s="15">
        <f t="shared" si="171"/>
        <v>42368.59993055556</v>
      </c>
    </row>
    <row r="2731" spans="1:20" ht="56.25" x14ac:dyDescent="0.3">
      <c r="A2731" s="4">
        <v>2729</v>
      </c>
      <c r="B2731" s="5" t="s">
        <v>2728</v>
      </c>
      <c r="C2731" s="5" t="s">
        <v>6838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t="s">
        <v>8294</v>
      </c>
      <c r="O2731" t="s">
        <v>8323</v>
      </c>
      <c r="P2731" t="s">
        <v>8353</v>
      </c>
      <c r="Q2731" s="8">
        <f t="shared" si="168"/>
        <v>1.0444</v>
      </c>
      <c r="R2731" s="20">
        <f t="shared" si="169"/>
        <v>340.56521739130437</v>
      </c>
      <c r="S2731" s="15">
        <f t="shared" si="170"/>
        <v>42095.240706018521</v>
      </c>
      <c r="T2731" s="15">
        <f t="shared" si="171"/>
        <v>42125.240706018521</v>
      </c>
    </row>
    <row r="2732" spans="1:20" ht="75" x14ac:dyDescent="0.3">
      <c r="A2732" s="4">
        <v>2730</v>
      </c>
      <c r="B2732" s="5" t="s">
        <v>2729</v>
      </c>
      <c r="C2732" s="5" t="s">
        <v>6839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t="s">
        <v>8294</v>
      </c>
      <c r="O2732" t="s">
        <v>8323</v>
      </c>
      <c r="P2732" t="s">
        <v>8353</v>
      </c>
      <c r="Q2732" s="8">
        <f t="shared" si="168"/>
        <v>1.7029262962962963</v>
      </c>
      <c r="R2732" s="20">
        <f t="shared" si="169"/>
        <v>67.417903225806455</v>
      </c>
      <c r="S2732" s="15">
        <f t="shared" si="170"/>
        <v>41351.541377314818</v>
      </c>
      <c r="T2732" s="15">
        <f t="shared" si="171"/>
        <v>41386.541377314818</v>
      </c>
    </row>
    <row r="2733" spans="1:20" ht="93.75" x14ac:dyDescent="0.3">
      <c r="A2733" s="4">
        <v>2731</v>
      </c>
      <c r="B2733" s="5" t="s">
        <v>2730</v>
      </c>
      <c r="C2733" s="5" t="s">
        <v>6840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t="s">
        <v>8294</v>
      </c>
      <c r="O2733" t="s">
        <v>8323</v>
      </c>
      <c r="P2733" t="s">
        <v>8353</v>
      </c>
      <c r="Q2733" s="8">
        <f t="shared" si="168"/>
        <v>1.0430333333333333</v>
      </c>
      <c r="R2733" s="20">
        <f t="shared" si="169"/>
        <v>845.70270270270271</v>
      </c>
      <c r="S2733" s="15">
        <f t="shared" si="170"/>
        <v>41872.525717592594</v>
      </c>
      <c r="T2733" s="15">
        <f t="shared" si="171"/>
        <v>41930.166666666664</v>
      </c>
    </row>
    <row r="2734" spans="1:20" ht="75" x14ac:dyDescent="0.3">
      <c r="A2734" s="4">
        <v>2732</v>
      </c>
      <c r="B2734" s="5" t="s">
        <v>2731</v>
      </c>
      <c r="C2734" s="5" t="s">
        <v>6841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t="s">
        <v>8294</v>
      </c>
      <c r="O2734" t="s">
        <v>8323</v>
      </c>
      <c r="P2734" t="s">
        <v>8353</v>
      </c>
      <c r="Q2734" s="8">
        <f t="shared" si="168"/>
        <v>1.1825000000000001</v>
      </c>
      <c r="R2734" s="20">
        <f t="shared" si="169"/>
        <v>97.191780821917803</v>
      </c>
      <c r="S2734" s="15">
        <f t="shared" si="170"/>
        <v>41389.808194444442</v>
      </c>
      <c r="T2734" s="15">
        <f t="shared" si="171"/>
        <v>41422</v>
      </c>
    </row>
    <row r="2735" spans="1:20" ht="93.75" x14ac:dyDescent="0.3">
      <c r="A2735" s="4">
        <v>2733</v>
      </c>
      <c r="B2735" s="5" t="s">
        <v>2732</v>
      </c>
      <c r="C2735" s="5" t="s">
        <v>6842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t="s">
        <v>8294</v>
      </c>
      <c r="O2735" t="s">
        <v>8323</v>
      </c>
      <c r="P2735" t="s">
        <v>8353</v>
      </c>
      <c r="Q2735" s="8">
        <f t="shared" si="168"/>
        <v>1.07538</v>
      </c>
      <c r="R2735" s="20">
        <f t="shared" si="169"/>
        <v>451.84033613445376</v>
      </c>
      <c r="S2735" s="15">
        <f t="shared" si="170"/>
        <v>42044.272847222222</v>
      </c>
      <c r="T2735" s="15">
        <f t="shared" si="171"/>
        <v>42104.231180555551</v>
      </c>
    </row>
    <row r="2736" spans="1:20" ht="93.75" x14ac:dyDescent="0.3">
      <c r="A2736" s="4">
        <v>2734</v>
      </c>
      <c r="B2736" s="5" t="s">
        <v>2733</v>
      </c>
      <c r="C2736" s="5" t="s">
        <v>6843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t="s">
        <v>8294</v>
      </c>
      <c r="O2736" t="s">
        <v>8323</v>
      </c>
      <c r="P2736" t="s">
        <v>8353</v>
      </c>
      <c r="Q2736" s="8">
        <f t="shared" si="168"/>
        <v>22603</v>
      </c>
      <c r="R2736" s="20">
        <f t="shared" si="169"/>
        <v>138.66871165644173</v>
      </c>
      <c r="S2736" s="15">
        <f t="shared" si="170"/>
        <v>42626.668888888889</v>
      </c>
      <c r="T2736" s="15">
        <f t="shared" si="171"/>
        <v>42656.915972222225</v>
      </c>
    </row>
    <row r="2737" spans="1:20" ht="93.75" x14ac:dyDescent="0.3">
      <c r="A2737" s="4">
        <v>2735</v>
      </c>
      <c r="B2737" s="5" t="s">
        <v>2734</v>
      </c>
      <c r="C2737" s="5" t="s">
        <v>6844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t="s">
        <v>8294</v>
      </c>
      <c r="O2737" t="s">
        <v>8323</v>
      </c>
      <c r="P2737" t="s">
        <v>8353</v>
      </c>
      <c r="Q2737" s="8">
        <f t="shared" si="168"/>
        <v>9.7813466666666677</v>
      </c>
      <c r="R2737" s="20">
        <f t="shared" si="169"/>
        <v>21.640147492625371</v>
      </c>
      <c r="S2737" s="15">
        <f t="shared" si="170"/>
        <v>41316.120949074073</v>
      </c>
      <c r="T2737" s="15">
        <f t="shared" si="171"/>
        <v>41346.833333333336</v>
      </c>
    </row>
    <row r="2738" spans="1:20" ht="93.75" x14ac:dyDescent="0.3">
      <c r="A2738" s="4">
        <v>2736</v>
      </c>
      <c r="B2738" s="5" t="s">
        <v>2735</v>
      </c>
      <c r="C2738" s="5" t="s">
        <v>6845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t="s">
        <v>8294</v>
      </c>
      <c r="O2738" t="s">
        <v>8323</v>
      </c>
      <c r="P2738" t="s">
        <v>8353</v>
      </c>
      <c r="Q2738" s="8">
        <f t="shared" si="168"/>
        <v>1.2290000000000001</v>
      </c>
      <c r="R2738" s="20">
        <f t="shared" si="169"/>
        <v>169.51724137931035</v>
      </c>
      <c r="S2738" s="15">
        <f t="shared" si="170"/>
        <v>41722.666354166664</v>
      </c>
      <c r="T2738" s="15">
        <f t="shared" si="171"/>
        <v>41752.666354166664</v>
      </c>
    </row>
    <row r="2739" spans="1:20" ht="93.75" x14ac:dyDescent="0.3">
      <c r="A2739" s="4">
        <v>2737</v>
      </c>
      <c r="B2739" s="5" t="s">
        <v>2736</v>
      </c>
      <c r="C2739" s="5" t="s">
        <v>6846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t="s">
        <v>8294</v>
      </c>
      <c r="O2739" t="s">
        <v>8323</v>
      </c>
      <c r="P2739" t="s">
        <v>8353</v>
      </c>
      <c r="Q2739" s="8">
        <f t="shared" si="168"/>
        <v>2.4606080000000001</v>
      </c>
      <c r="R2739" s="20">
        <f t="shared" si="169"/>
        <v>161.88210526315791</v>
      </c>
      <c r="S2739" s="15">
        <f t="shared" si="170"/>
        <v>41611.917673611111</v>
      </c>
      <c r="T2739" s="15">
        <f t="shared" si="171"/>
        <v>41654.791666666664</v>
      </c>
    </row>
    <row r="2740" spans="1:20" ht="75" x14ac:dyDescent="0.3">
      <c r="A2740" s="4">
        <v>2738</v>
      </c>
      <c r="B2740" s="5" t="s">
        <v>2737</v>
      </c>
      <c r="C2740" s="5" t="s">
        <v>6847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t="s">
        <v>8294</v>
      </c>
      <c r="O2740" t="s">
        <v>8323</v>
      </c>
      <c r="P2740" t="s">
        <v>8353</v>
      </c>
      <c r="Q2740" s="8">
        <f t="shared" si="168"/>
        <v>1.4794</v>
      </c>
      <c r="R2740" s="20">
        <f t="shared" si="169"/>
        <v>493.13333333333333</v>
      </c>
      <c r="S2740" s="15">
        <f t="shared" si="170"/>
        <v>42620.143564814818</v>
      </c>
      <c r="T2740" s="15">
        <f t="shared" si="171"/>
        <v>42680.143564814818</v>
      </c>
    </row>
    <row r="2741" spans="1:20" ht="75" x14ac:dyDescent="0.3">
      <c r="A2741" s="4">
        <v>2739</v>
      </c>
      <c r="B2741" s="5" t="s">
        <v>2738</v>
      </c>
      <c r="C2741" s="5" t="s">
        <v>6848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t="s">
        <v>8294</v>
      </c>
      <c r="O2741" t="s">
        <v>8323</v>
      </c>
      <c r="P2741" t="s">
        <v>8353</v>
      </c>
      <c r="Q2741" s="8">
        <f t="shared" si="168"/>
        <v>3.8409090909090908</v>
      </c>
      <c r="R2741" s="20">
        <f t="shared" si="169"/>
        <v>22.120418848167539</v>
      </c>
      <c r="S2741" s="15">
        <f t="shared" si="170"/>
        <v>41719.887928240743</v>
      </c>
      <c r="T2741" s="15">
        <f t="shared" si="171"/>
        <v>41764.887928240743</v>
      </c>
    </row>
    <row r="2742" spans="1:20" ht="56.25" x14ac:dyDescent="0.3">
      <c r="A2742" s="4">
        <v>2740</v>
      </c>
      <c r="B2742" s="5" t="s">
        <v>2739</v>
      </c>
      <c r="C2742" s="5" t="s">
        <v>6849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t="s">
        <v>8294</v>
      </c>
      <c r="O2742" t="s">
        <v>8323</v>
      </c>
      <c r="P2742" t="s">
        <v>8353</v>
      </c>
      <c r="Q2742" s="8">
        <f t="shared" si="168"/>
        <v>1.0333333333333334</v>
      </c>
      <c r="R2742" s="20">
        <f t="shared" si="169"/>
        <v>18.235294117647058</v>
      </c>
      <c r="S2742" s="15">
        <f t="shared" si="170"/>
        <v>42045.031851851847</v>
      </c>
      <c r="T2742" s="15">
        <f t="shared" si="171"/>
        <v>42074.99018518519</v>
      </c>
    </row>
    <row r="2743" spans="1:20" ht="37.5" x14ac:dyDescent="0.3">
      <c r="A2743" s="4">
        <v>2741</v>
      </c>
      <c r="B2743" s="5" t="s">
        <v>2740</v>
      </c>
      <c r="C2743" s="5" t="s">
        <v>6850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t="s">
        <v>8303</v>
      </c>
      <c r="O2743" t="s">
        <v>8326</v>
      </c>
      <c r="P2743" t="s">
        <v>8362</v>
      </c>
      <c r="Q2743" s="8">
        <f t="shared" si="168"/>
        <v>4.3750000000000004E-3</v>
      </c>
      <c r="R2743" s="20">
        <f t="shared" si="169"/>
        <v>8.75</v>
      </c>
      <c r="S2743" s="15">
        <f t="shared" si="170"/>
        <v>41911.657430555555</v>
      </c>
      <c r="T2743" s="15">
        <f t="shared" si="171"/>
        <v>41932.088194444441</v>
      </c>
    </row>
    <row r="2744" spans="1:20" ht="75" x14ac:dyDescent="0.3">
      <c r="A2744" s="4">
        <v>2742</v>
      </c>
      <c r="B2744" s="5" t="s">
        <v>2741</v>
      </c>
      <c r="C2744" s="5" t="s">
        <v>6851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t="s">
        <v>8303</v>
      </c>
      <c r="O2744" t="s">
        <v>8326</v>
      </c>
      <c r="P2744" t="s">
        <v>8362</v>
      </c>
      <c r="Q2744" s="8">
        <f t="shared" si="168"/>
        <v>0.29239999999999999</v>
      </c>
      <c r="R2744" s="20">
        <f t="shared" si="169"/>
        <v>40.611111111111114</v>
      </c>
      <c r="S2744" s="15">
        <f t="shared" si="170"/>
        <v>41030.719756944447</v>
      </c>
      <c r="T2744" s="15">
        <f t="shared" si="171"/>
        <v>41044.719756944447</v>
      </c>
    </row>
    <row r="2745" spans="1:20" ht="75" x14ac:dyDescent="0.3">
      <c r="A2745" s="4">
        <v>2743</v>
      </c>
      <c r="B2745" s="5" t="s">
        <v>2742</v>
      </c>
      <c r="C2745" s="5" t="s">
        <v>6852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t="s">
        <v>8303</v>
      </c>
      <c r="O2745" t="s">
        <v>8326</v>
      </c>
      <c r="P2745" t="s">
        <v>8362</v>
      </c>
      <c r="Q2745" s="8">
        <f t="shared" si="168"/>
        <v>0</v>
      </c>
      <c r="R2745" s="20" t="e">
        <f t="shared" si="169"/>
        <v>#DIV/0!</v>
      </c>
      <c r="S2745" s="15">
        <f t="shared" si="170"/>
        <v>42632.328784722224</v>
      </c>
      <c r="T2745" s="15">
        <f t="shared" si="171"/>
        <v>42662.328784722224</v>
      </c>
    </row>
    <row r="2746" spans="1:20" ht="93.75" x14ac:dyDescent="0.3">
      <c r="A2746" s="4">
        <v>2744</v>
      </c>
      <c r="B2746" s="5" t="s">
        <v>2743</v>
      </c>
      <c r="C2746" s="5" t="s">
        <v>6853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t="s">
        <v>8303</v>
      </c>
      <c r="O2746" t="s">
        <v>8326</v>
      </c>
      <c r="P2746" t="s">
        <v>8362</v>
      </c>
      <c r="Q2746" s="8">
        <f t="shared" si="168"/>
        <v>5.2187499999999998E-2</v>
      </c>
      <c r="R2746" s="20">
        <f t="shared" si="169"/>
        <v>37.954545454545453</v>
      </c>
      <c r="S2746" s="15">
        <f t="shared" si="170"/>
        <v>40938.062476851854</v>
      </c>
      <c r="T2746" s="15">
        <f t="shared" si="171"/>
        <v>40968.062476851854</v>
      </c>
    </row>
    <row r="2747" spans="1:20" ht="93.75" x14ac:dyDescent="0.3">
      <c r="A2747" s="4">
        <v>2745</v>
      </c>
      <c r="B2747" s="5" t="s">
        <v>2744</v>
      </c>
      <c r="C2747" s="5" t="s">
        <v>6854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t="s">
        <v>8303</v>
      </c>
      <c r="O2747" t="s">
        <v>8326</v>
      </c>
      <c r="P2747" t="s">
        <v>8362</v>
      </c>
      <c r="Q2747" s="8">
        <f t="shared" si="168"/>
        <v>0.21887499999999999</v>
      </c>
      <c r="R2747" s="20">
        <f t="shared" si="169"/>
        <v>35.734693877551024</v>
      </c>
      <c r="S2747" s="15">
        <f t="shared" si="170"/>
        <v>41044.988055555557</v>
      </c>
      <c r="T2747" s="15">
        <f t="shared" si="171"/>
        <v>41104.988055555557</v>
      </c>
    </row>
    <row r="2748" spans="1:20" ht="93.75" x14ac:dyDescent="0.3">
      <c r="A2748" s="4">
        <v>2746</v>
      </c>
      <c r="B2748" s="5" t="s">
        <v>2745</v>
      </c>
      <c r="C2748" s="5" t="s">
        <v>6855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t="s">
        <v>8303</v>
      </c>
      <c r="O2748" t="s">
        <v>8326</v>
      </c>
      <c r="P2748" t="s">
        <v>8362</v>
      </c>
      <c r="Q2748" s="8">
        <f t="shared" si="168"/>
        <v>0.26700000000000002</v>
      </c>
      <c r="R2748" s="20">
        <f t="shared" si="169"/>
        <v>42.157894736842103</v>
      </c>
      <c r="S2748" s="15">
        <f t="shared" si="170"/>
        <v>41850.781377314815</v>
      </c>
      <c r="T2748" s="15">
        <f t="shared" si="171"/>
        <v>41880.781377314815</v>
      </c>
    </row>
    <row r="2749" spans="1:20" ht="75" x14ac:dyDescent="0.3">
      <c r="A2749" s="4">
        <v>2747</v>
      </c>
      <c r="B2749" s="5" t="s">
        <v>2746</v>
      </c>
      <c r="C2749" s="5" t="s">
        <v>6856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t="s">
        <v>8303</v>
      </c>
      <c r="O2749" t="s">
        <v>8326</v>
      </c>
      <c r="P2749" t="s">
        <v>8362</v>
      </c>
      <c r="Q2749" s="8">
        <f t="shared" si="168"/>
        <v>0.28000000000000003</v>
      </c>
      <c r="R2749" s="20">
        <f t="shared" si="169"/>
        <v>35</v>
      </c>
      <c r="S2749" s="15">
        <f t="shared" si="170"/>
        <v>41044.64811342593</v>
      </c>
      <c r="T2749" s="15">
        <f t="shared" si="171"/>
        <v>41076.131944444445</v>
      </c>
    </row>
    <row r="2750" spans="1:20" ht="75" x14ac:dyDescent="0.3">
      <c r="A2750" s="4">
        <v>2748</v>
      </c>
      <c r="B2750" s="5" t="s">
        <v>2747</v>
      </c>
      <c r="C2750" s="5" t="s">
        <v>6857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t="s">
        <v>8303</v>
      </c>
      <c r="O2750" t="s">
        <v>8326</v>
      </c>
      <c r="P2750" t="s">
        <v>8362</v>
      </c>
      <c r="Q2750" s="8">
        <f t="shared" si="168"/>
        <v>1.06E-2</v>
      </c>
      <c r="R2750" s="20">
        <f t="shared" si="169"/>
        <v>13.25</v>
      </c>
      <c r="S2750" s="15">
        <f t="shared" si="170"/>
        <v>42585.7106712963</v>
      </c>
      <c r="T2750" s="15">
        <f t="shared" si="171"/>
        <v>42615.7106712963</v>
      </c>
    </row>
    <row r="2751" spans="1:20" ht="37.5" x14ac:dyDescent="0.3">
      <c r="A2751" s="4">
        <v>2749</v>
      </c>
      <c r="B2751" s="5" t="s">
        <v>2748</v>
      </c>
      <c r="C2751" s="5" t="s">
        <v>6858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t="s">
        <v>8303</v>
      </c>
      <c r="O2751" t="s">
        <v>8326</v>
      </c>
      <c r="P2751" t="s">
        <v>8362</v>
      </c>
      <c r="Q2751" s="8">
        <f t="shared" si="168"/>
        <v>1.0999999999999999E-2</v>
      </c>
      <c r="R2751" s="20">
        <f t="shared" si="169"/>
        <v>55</v>
      </c>
      <c r="S2751" s="15">
        <f t="shared" si="170"/>
        <v>42068.799039351856</v>
      </c>
      <c r="T2751" s="15">
        <f t="shared" si="171"/>
        <v>42098.757372685184</v>
      </c>
    </row>
    <row r="2752" spans="1:20" ht="75" x14ac:dyDescent="0.3">
      <c r="A2752" s="4">
        <v>2750</v>
      </c>
      <c r="B2752" s="5" t="s">
        <v>2749</v>
      </c>
      <c r="C2752" s="5" t="s">
        <v>6859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t="s">
        <v>8303</v>
      </c>
      <c r="O2752" t="s">
        <v>8326</v>
      </c>
      <c r="P2752" t="s">
        <v>8362</v>
      </c>
      <c r="Q2752" s="8">
        <f t="shared" si="168"/>
        <v>0</v>
      </c>
      <c r="R2752" s="20" t="e">
        <f t="shared" si="169"/>
        <v>#DIV/0!</v>
      </c>
      <c r="S2752" s="15">
        <f t="shared" si="170"/>
        <v>41078.899826388886</v>
      </c>
      <c r="T2752" s="15">
        <f t="shared" si="171"/>
        <v>41090.833333333336</v>
      </c>
    </row>
    <row r="2753" spans="1:20" ht="93.75" x14ac:dyDescent="0.3">
      <c r="A2753" s="4">
        <v>2751</v>
      </c>
      <c r="B2753" s="5" t="s">
        <v>2750</v>
      </c>
      <c r="C2753" s="5" t="s">
        <v>6860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t="s">
        <v>8303</v>
      </c>
      <c r="O2753" t="s">
        <v>8326</v>
      </c>
      <c r="P2753" t="s">
        <v>8362</v>
      </c>
      <c r="Q2753" s="8">
        <f t="shared" si="168"/>
        <v>0</v>
      </c>
      <c r="R2753" s="20" t="e">
        <f t="shared" si="169"/>
        <v>#DIV/0!</v>
      </c>
      <c r="S2753" s="15">
        <f t="shared" si="170"/>
        <v>41747.887060185189</v>
      </c>
      <c r="T2753" s="15">
        <f t="shared" si="171"/>
        <v>41807.887060185189</v>
      </c>
    </row>
    <row r="2754" spans="1:20" ht="93.75" x14ac:dyDescent="0.3">
      <c r="A2754" s="4">
        <v>2752</v>
      </c>
      <c r="B2754" s="5" t="s">
        <v>2751</v>
      </c>
      <c r="C2754" s="5" t="s">
        <v>6861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t="s">
        <v>8303</v>
      </c>
      <c r="O2754" t="s">
        <v>8326</v>
      </c>
      <c r="P2754" t="s">
        <v>8362</v>
      </c>
      <c r="Q2754" s="8">
        <f t="shared" ref="Q2754:Q2817" si="172">E2754/D2754</f>
        <v>0.11458333333333333</v>
      </c>
      <c r="R2754" s="20">
        <f t="shared" ref="R2754:R2817" si="173">E2754/L2754</f>
        <v>39.285714285714285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75" x14ac:dyDescent="0.3">
      <c r="A2755" s="4">
        <v>2753</v>
      </c>
      <c r="B2755" s="5" t="s">
        <v>2752</v>
      </c>
      <c r="C2755" s="5" t="s">
        <v>6862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t="s">
        <v>8303</v>
      </c>
      <c r="O2755" t="s">
        <v>8326</v>
      </c>
      <c r="P2755" t="s">
        <v>8362</v>
      </c>
      <c r="Q2755" s="8">
        <f t="shared" si="172"/>
        <v>0.19</v>
      </c>
      <c r="R2755" s="20">
        <f t="shared" si="173"/>
        <v>47.5</v>
      </c>
      <c r="S2755" s="15">
        <f t="shared" si="174"/>
        <v>41117.900729166664</v>
      </c>
      <c r="T2755" s="15">
        <f t="shared" si="175"/>
        <v>41147.900729166664</v>
      </c>
    </row>
    <row r="2756" spans="1:20" ht="75" x14ac:dyDescent="0.3">
      <c r="A2756" s="4">
        <v>2754</v>
      </c>
      <c r="B2756" s="5" t="s">
        <v>2753</v>
      </c>
      <c r="C2756" s="5" t="s">
        <v>6863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t="s">
        <v>8303</v>
      </c>
      <c r="O2756" t="s">
        <v>8326</v>
      </c>
      <c r="P2756" t="s">
        <v>8362</v>
      </c>
      <c r="Q2756" s="8">
        <f t="shared" si="172"/>
        <v>0</v>
      </c>
      <c r="R2756" s="20" t="e">
        <f t="shared" si="173"/>
        <v>#DIV/0!</v>
      </c>
      <c r="S2756" s="15">
        <f t="shared" si="174"/>
        <v>41863.636006944449</v>
      </c>
      <c r="T2756" s="15">
        <f t="shared" si="175"/>
        <v>41893.636006944449</v>
      </c>
    </row>
    <row r="2757" spans="1:20" ht="75" x14ac:dyDescent="0.3">
      <c r="A2757" s="4">
        <v>2755</v>
      </c>
      <c r="B2757" s="5" t="s">
        <v>2754</v>
      </c>
      <c r="C2757" s="5" t="s">
        <v>6864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t="s">
        <v>8303</v>
      </c>
      <c r="O2757" t="s">
        <v>8326</v>
      </c>
      <c r="P2757" t="s">
        <v>8362</v>
      </c>
      <c r="Q2757" s="8">
        <f t="shared" si="172"/>
        <v>0.52</v>
      </c>
      <c r="R2757" s="20">
        <f t="shared" si="173"/>
        <v>17.333333333333332</v>
      </c>
      <c r="S2757" s="15">
        <f t="shared" si="174"/>
        <v>42072.790821759263</v>
      </c>
      <c r="T2757" s="15">
        <f t="shared" si="175"/>
        <v>42102.790821759263</v>
      </c>
    </row>
    <row r="2758" spans="1:20" ht="75" x14ac:dyDescent="0.3">
      <c r="A2758" s="4">
        <v>2756</v>
      </c>
      <c r="B2758" s="5" t="s">
        <v>2755</v>
      </c>
      <c r="C2758" s="5" t="s">
        <v>6865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t="s">
        <v>8303</v>
      </c>
      <c r="O2758" t="s">
        <v>8326</v>
      </c>
      <c r="P2758" t="s">
        <v>8362</v>
      </c>
      <c r="Q2758" s="8">
        <f t="shared" si="172"/>
        <v>0.1048</v>
      </c>
      <c r="R2758" s="20">
        <f t="shared" si="173"/>
        <v>31.757575757575758</v>
      </c>
      <c r="S2758" s="15">
        <f t="shared" si="174"/>
        <v>41620.90047453704</v>
      </c>
      <c r="T2758" s="15">
        <f t="shared" si="175"/>
        <v>41650.90047453704</v>
      </c>
    </row>
    <row r="2759" spans="1:20" ht="37.5" x14ac:dyDescent="0.3">
      <c r="A2759" s="4">
        <v>2757</v>
      </c>
      <c r="B2759" s="5" t="s">
        <v>2756</v>
      </c>
      <c r="C2759" s="5" t="s">
        <v>6866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t="s">
        <v>8303</v>
      </c>
      <c r="O2759" t="s">
        <v>8326</v>
      </c>
      <c r="P2759" t="s">
        <v>8362</v>
      </c>
      <c r="Q2759" s="8">
        <f t="shared" si="172"/>
        <v>6.6666666666666671E-3</v>
      </c>
      <c r="R2759" s="20">
        <f t="shared" si="173"/>
        <v>5</v>
      </c>
      <c r="S2759" s="15">
        <f t="shared" si="174"/>
        <v>42573.65662037037</v>
      </c>
      <c r="T2759" s="15">
        <f t="shared" si="175"/>
        <v>42588.65662037037</v>
      </c>
    </row>
    <row r="2760" spans="1:20" ht="93.75" x14ac:dyDescent="0.3">
      <c r="A2760" s="4">
        <v>2758</v>
      </c>
      <c r="B2760" s="5" t="s">
        <v>2757</v>
      </c>
      <c r="C2760" s="5" t="s">
        <v>6867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t="s">
        <v>8303</v>
      </c>
      <c r="O2760" t="s">
        <v>8326</v>
      </c>
      <c r="P2760" t="s">
        <v>8362</v>
      </c>
      <c r="Q2760" s="8">
        <f t="shared" si="172"/>
        <v>0.11700000000000001</v>
      </c>
      <c r="R2760" s="20">
        <f t="shared" si="173"/>
        <v>39</v>
      </c>
      <c r="S2760" s="15">
        <f t="shared" si="174"/>
        <v>42639.441932870366</v>
      </c>
      <c r="T2760" s="15">
        <f t="shared" si="175"/>
        <v>42653.441932870366</v>
      </c>
    </row>
    <row r="2761" spans="1:20" ht="93.75" x14ac:dyDescent="0.3">
      <c r="A2761" s="4">
        <v>2759</v>
      </c>
      <c r="B2761" s="5" t="s">
        <v>2758</v>
      </c>
      <c r="C2761" s="5" t="s">
        <v>6868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t="s">
        <v>8303</v>
      </c>
      <c r="O2761" t="s">
        <v>8326</v>
      </c>
      <c r="P2761" t="s">
        <v>8362</v>
      </c>
      <c r="Q2761" s="8">
        <f t="shared" si="172"/>
        <v>0.105</v>
      </c>
      <c r="R2761" s="20">
        <f t="shared" si="173"/>
        <v>52.5</v>
      </c>
      <c r="S2761" s="15">
        <f t="shared" si="174"/>
        <v>42524.36650462963</v>
      </c>
      <c r="T2761" s="15">
        <f t="shared" si="175"/>
        <v>42567.36650462963</v>
      </c>
    </row>
    <row r="2762" spans="1:20" ht="75" x14ac:dyDescent="0.3">
      <c r="A2762" s="4">
        <v>2760</v>
      </c>
      <c r="B2762" s="5" t="s">
        <v>2759</v>
      </c>
      <c r="C2762" s="5" t="s">
        <v>6869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t="s">
        <v>8303</v>
      </c>
      <c r="O2762" t="s">
        <v>8326</v>
      </c>
      <c r="P2762" t="s">
        <v>8362</v>
      </c>
      <c r="Q2762" s="8">
        <f t="shared" si="172"/>
        <v>0</v>
      </c>
      <c r="R2762" s="20" t="e">
        <f t="shared" si="173"/>
        <v>#DIV/0!</v>
      </c>
      <c r="S2762" s="15">
        <f t="shared" si="174"/>
        <v>41415.461319444446</v>
      </c>
      <c r="T2762" s="15">
        <f t="shared" si="175"/>
        <v>41445.461319444446</v>
      </c>
    </row>
    <row r="2763" spans="1:20" ht="56.25" x14ac:dyDescent="0.3">
      <c r="A2763" s="4">
        <v>2761</v>
      </c>
      <c r="B2763" s="5" t="s">
        <v>2760</v>
      </c>
      <c r="C2763" s="5" t="s">
        <v>6870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t="s">
        <v>8303</v>
      </c>
      <c r="O2763" t="s">
        <v>8326</v>
      </c>
      <c r="P2763" t="s">
        <v>8362</v>
      </c>
      <c r="Q2763" s="8">
        <f t="shared" si="172"/>
        <v>7.1999999999999998E-3</v>
      </c>
      <c r="R2763" s="20">
        <f t="shared" si="173"/>
        <v>9</v>
      </c>
      <c r="S2763" s="15">
        <f t="shared" si="174"/>
        <v>41247.063576388886</v>
      </c>
      <c r="T2763" s="15">
        <f t="shared" si="175"/>
        <v>41277.063576388886</v>
      </c>
    </row>
    <row r="2764" spans="1:20" ht="75" x14ac:dyDescent="0.3">
      <c r="A2764" s="4">
        <v>2762</v>
      </c>
      <c r="B2764" s="5" t="s">
        <v>2761</v>
      </c>
      <c r="C2764" s="5" t="s">
        <v>6871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t="s">
        <v>8303</v>
      </c>
      <c r="O2764" t="s">
        <v>8326</v>
      </c>
      <c r="P2764" t="s">
        <v>8362</v>
      </c>
      <c r="Q2764" s="8">
        <f t="shared" si="172"/>
        <v>7.6923076923076927E-3</v>
      </c>
      <c r="R2764" s="20">
        <f t="shared" si="173"/>
        <v>25</v>
      </c>
      <c r="S2764" s="15">
        <f t="shared" si="174"/>
        <v>40927.036979166667</v>
      </c>
      <c r="T2764" s="15">
        <f t="shared" si="175"/>
        <v>40986.995312500003</v>
      </c>
    </row>
    <row r="2765" spans="1:20" ht="56.25" x14ac:dyDescent="0.3">
      <c r="A2765" s="4">
        <v>2763</v>
      </c>
      <c r="B2765" s="5" t="s">
        <v>2762</v>
      </c>
      <c r="C2765" s="5" t="s">
        <v>6872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t="s">
        <v>8303</v>
      </c>
      <c r="O2765" t="s">
        <v>8326</v>
      </c>
      <c r="P2765" t="s">
        <v>8362</v>
      </c>
      <c r="Q2765" s="8">
        <f t="shared" si="172"/>
        <v>2.2842639593908631E-3</v>
      </c>
      <c r="R2765" s="20">
        <f t="shared" si="173"/>
        <v>30</v>
      </c>
      <c r="S2765" s="15">
        <f t="shared" si="174"/>
        <v>41373.579675925925</v>
      </c>
      <c r="T2765" s="15">
        <f t="shared" si="175"/>
        <v>41418.579675925925</v>
      </c>
    </row>
    <row r="2766" spans="1:20" ht="75" x14ac:dyDescent="0.3">
      <c r="A2766" s="4">
        <v>2764</v>
      </c>
      <c r="B2766" s="5" t="s">
        <v>2763</v>
      </c>
      <c r="C2766" s="5" t="s">
        <v>6873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t="s">
        <v>8303</v>
      </c>
      <c r="O2766" t="s">
        <v>8326</v>
      </c>
      <c r="P2766" t="s">
        <v>8362</v>
      </c>
      <c r="Q2766" s="8">
        <f t="shared" si="172"/>
        <v>1.125E-2</v>
      </c>
      <c r="R2766" s="20">
        <f t="shared" si="173"/>
        <v>11.25</v>
      </c>
      <c r="S2766" s="15">
        <f t="shared" si="174"/>
        <v>41030.292025462964</v>
      </c>
      <c r="T2766" s="15">
        <f t="shared" si="175"/>
        <v>41059.791666666664</v>
      </c>
    </row>
    <row r="2767" spans="1:20" ht="56.25" x14ac:dyDescent="0.3">
      <c r="A2767" s="4">
        <v>2765</v>
      </c>
      <c r="B2767" s="5" t="s">
        <v>2764</v>
      </c>
      <c r="C2767" s="5" t="s">
        <v>6874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t="s">
        <v>8303</v>
      </c>
      <c r="O2767" t="s">
        <v>8326</v>
      </c>
      <c r="P2767" t="s">
        <v>8362</v>
      </c>
      <c r="Q2767" s="8">
        <f t="shared" si="172"/>
        <v>0</v>
      </c>
      <c r="R2767" s="20" t="e">
        <f t="shared" si="173"/>
        <v>#DIV/0!</v>
      </c>
      <c r="S2767" s="15">
        <f t="shared" si="174"/>
        <v>41194.579027777778</v>
      </c>
      <c r="T2767" s="15">
        <f t="shared" si="175"/>
        <v>41210.579027777778</v>
      </c>
    </row>
    <row r="2768" spans="1:20" ht="93.75" x14ac:dyDescent="0.3">
      <c r="A2768" s="4">
        <v>2766</v>
      </c>
      <c r="B2768" s="5" t="s">
        <v>2765</v>
      </c>
      <c r="C2768" s="5" t="s">
        <v>6875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t="s">
        <v>8303</v>
      </c>
      <c r="O2768" t="s">
        <v>8326</v>
      </c>
      <c r="P2768" t="s">
        <v>8362</v>
      </c>
      <c r="Q2768" s="8">
        <f t="shared" si="172"/>
        <v>0.02</v>
      </c>
      <c r="R2768" s="20">
        <f t="shared" si="173"/>
        <v>25</v>
      </c>
      <c r="S2768" s="15">
        <f t="shared" si="174"/>
        <v>40736.668032407404</v>
      </c>
      <c r="T2768" s="15">
        <f t="shared" si="175"/>
        <v>40766.668032407404</v>
      </c>
    </row>
    <row r="2769" spans="1:20" ht="75" x14ac:dyDescent="0.3">
      <c r="A2769" s="4">
        <v>2767</v>
      </c>
      <c r="B2769" s="5" t="s">
        <v>2766</v>
      </c>
      <c r="C2769" s="5" t="s">
        <v>6876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t="s">
        <v>8303</v>
      </c>
      <c r="O2769" t="s">
        <v>8326</v>
      </c>
      <c r="P2769" t="s">
        <v>8362</v>
      </c>
      <c r="Q2769" s="8">
        <f t="shared" si="172"/>
        <v>8.5000000000000006E-3</v>
      </c>
      <c r="R2769" s="20">
        <f t="shared" si="173"/>
        <v>11.333333333333334</v>
      </c>
      <c r="S2769" s="15">
        <f t="shared" si="174"/>
        <v>42172.958912037036</v>
      </c>
      <c r="T2769" s="15">
        <f t="shared" si="175"/>
        <v>42232.958912037036</v>
      </c>
    </row>
    <row r="2770" spans="1:20" ht="75" x14ac:dyDescent="0.3">
      <c r="A2770" s="4">
        <v>2768</v>
      </c>
      <c r="B2770" s="5" t="s">
        <v>2767</v>
      </c>
      <c r="C2770" s="5" t="s">
        <v>6877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t="s">
        <v>8303</v>
      </c>
      <c r="O2770" t="s">
        <v>8326</v>
      </c>
      <c r="P2770" t="s">
        <v>8362</v>
      </c>
      <c r="Q2770" s="8">
        <f t="shared" si="172"/>
        <v>0.14314285714285716</v>
      </c>
      <c r="R2770" s="20">
        <f t="shared" si="173"/>
        <v>29.470588235294116</v>
      </c>
      <c r="S2770" s="15">
        <f t="shared" si="174"/>
        <v>40967.614849537036</v>
      </c>
      <c r="T2770" s="15">
        <f t="shared" si="175"/>
        <v>40997.573182870372</v>
      </c>
    </row>
    <row r="2771" spans="1:20" ht="75" x14ac:dyDescent="0.3">
      <c r="A2771" s="4">
        <v>2769</v>
      </c>
      <c r="B2771" s="5" t="s">
        <v>2768</v>
      </c>
      <c r="C2771" s="5" t="s">
        <v>6878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t="s">
        <v>8303</v>
      </c>
      <c r="O2771" t="s">
        <v>8326</v>
      </c>
      <c r="P2771" t="s">
        <v>8362</v>
      </c>
      <c r="Q2771" s="8">
        <f t="shared" si="172"/>
        <v>2.5000000000000001E-3</v>
      </c>
      <c r="R2771" s="20">
        <f t="shared" si="173"/>
        <v>1</v>
      </c>
      <c r="S2771" s="15">
        <f t="shared" si="174"/>
        <v>41745.826273148145</v>
      </c>
      <c r="T2771" s="15">
        <f t="shared" si="175"/>
        <v>41795.826273148145</v>
      </c>
    </row>
    <row r="2772" spans="1:20" ht="93.75" x14ac:dyDescent="0.3">
      <c r="A2772" s="4">
        <v>2770</v>
      </c>
      <c r="B2772" s="5" t="s">
        <v>2769</v>
      </c>
      <c r="C2772" s="5" t="s">
        <v>6879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t="s">
        <v>8303</v>
      </c>
      <c r="O2772" t="s">
        <v>8326</v>
      </c>
      <c r="P2772" t="s">
        <v>8362</v>
      </c>
      <c r="Q2772" s="8">
        <f t="shared" si="172"/>
        <v>0.1041125</v>
      </c>
      <c r="R2772" s="20">
        <f t="shared" si="173"/>
        <v>63.098484848484851</v>
      </c>
      <c r="S2772" s="15">
        <f t="shared" si="174"/>
        <v>41686.705208333333</v>
      </c>
      <c r="T2772" s="15">
        <f t="shared" si="175"/>
        <v>41716.663541666669</v>
      </c>
    </row>
    <row r="2773" spans="1:20" ht="93.75" x14ac:dyDescent="0.3">
      <c r="A2773" s="4">
        <v>2771</v>
      </c>
      <c r="B2773" s="5" t="s">
        <v>2770</v>
      </c>
      <c r="C2773" s="5" t="s">
        <v>6880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t="s">
        <v>8303</v>
      </c>
      <c r="O2773" t="s">
        <v>8326</v>
      </c>
      <c r="P2773" t="s">
        <v>8362</v>
      </c>
      <c r="Q2773" s="8">
        <f t="shared" si="172"/>
        <v>0</v>
      </c>
      <c r="R2773" s="20" t="e">
        <f t="shared" si="173"/>
        <v>#DIV/0!</v>
      </c>
      <c r="S2773" s="15">
        <f t="shared" si="174"/>
        <v>41257.531712962962</v>
      </c>
      <c r="T2773" s="15">
        <f t="shared" si="175"/>
        <v>41306.708333333336</v>
      </c>
    </row>
    <row r="2774" spans="1:20" ht="75" x14ac:dyDescent="0.3">
      <c r="A2774" s="4">
        <v>2772</v>
      </c>
      <c r="B2774" s="5" t="s">
        <v>2771</v>
      </c>
      <c r="C2774" s="5" t="s">
        <v>6881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t="s">
        <v>8303</v>
      </c>
      <c r="O2774" t="s">
        <v>8326</v>
      </c>
      <c r="P2774" t="s">
        <v>8362</v>
      </c>
      <c r="Q2774" s="8">
        <f t="shared" si="172"/>
        <v>0</v>
      </c>
      <c r="R2774" s="20" t="e">
        <f t="shared" si="173"/>
        <v>#DIV/0!</v>
      </c>
      <c r="S2774" s="15">
        <f t="shared" si="174"/>
        <v>41537.869143518517</v>
      </c>
      <c r="T2774" s="15">
        <f t="shared" si="175"/>
        <v>41552.869143518517</v>
      </c>
    </row>
    <row r="2775" spans="1:20" ht="75" x14ac:dyDescent="0.3">
      <c r="A2775" s="4">
        <v>2773</v>
      </c>
      <c r="B2775" s="5" t="s">
        <v>2772</v>
      </c>
      <c r="C2775" s="5" t="s">
        <v>6882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t="s">
        <v>8303</v>
      </c>
      <c r="O2775" t="s">
        <v>8326</v>
      </c>
      <c r="P2775" t="s">
        <v>8362</v>
      </c>
      <c r="Q2775" s="8">
        <f t="shared" si="172"/>
        <v>1.8867924528301887E-3</v>
      </c>
      <c r="R2775" s="20">
        <f t="shared" si="173"/>
        <v>1</v>
      </c>
      <c r="S2775" s="15">
        <f t="shared" si="174"/>
        <v>42474.86482638889</v>
      </c>
      <c r="T2775" s="15">
        <f t="shared" si="175"/>
        <v>42484.86482638889</v>
      </c>
    </row>
    <row r="2776" spans="1:20" ht="93.75" x14ac:dyDescent="0.3">
      <c r="A2776" s="4">
        <v>2774</v>
      </c>
      <c r="B2776" s="5" t="s">
        <v>2773</v>
      </c>
      <c r="C2776" s="5" t="s">
        <v>6883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t="s">
        <v>8303</v>
      </c>
      <c r="O2776" t="s">
        <v>8326</v>
      </c>
      <c r="P2776" t="s">
        <v>8362</v>
      </c>
      <c r="Q2776" s="8">
        <f t="shared" si="172"/>
        <v>0.14249999999999999</v>
      </c>
      <c r="R2776" s="20">
        <f t="shared" si="173"/>
        <v>43.846153846153847</v>
      </c>
      <c r="S2776" s="15">
        <f t="shared" si="174"/>
        <v>41311.126481481479</v>
      </c>
      <c r="T2776" s="15">
        <f t="shared" si="175"/>
        <v>41341.126481481479</v>
      </c>
    </row>
    <row r="2777" spans="1:20" ht="75" x14ac:dyDescent="0.3">
      <c r="A2777" s="4">
        <v>2775</v>
      </c>
      <c r="B2777" s="5" t="s">
        <v>2774</v>
      </c>
      <c r="C2777" s="5" t="s">
        <v>6884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t="s">
        <v>8303</v>
      </c>
      <c r="O2777" t="s">
        <v>8326</v>
      </c>
      <c r="P2777" t="s">
        <v>8362</v>
      </c>
      <c r="Q2777" s="8">
        <f t="shared" si="172"/>
        <v>0.03</v>
      </c>
      <c r="R2777" s="20">
        <f t="shared" si="173"/>
        <v>75</v>
      </c>
      <c r="S2777" s="15">
        <f t="shared" si="174"/>
        <v>40863.013356481482</v>
      </c>
      <c r="T2777" s="15">
        <f t="shared" si="175"/>
        <v>40893.013356481482</v>
      </c>
    </row>
    <row r="2778" spans="1:20" ht="93.75" x14ac:dyDescent="0.3">
      <c r="A2778" s="4">
        <v>2776</v>
      </c>
      <c r="B2778" s="5" t="s">
        <v>2775</v>
      </c>
      <c r="C2778" s="5" t="s">
        <v>6885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t="s">
        <v>8303</v>
      </c>
      <c r="O2778" t="s">
        <v>8326</v>
      </c>
      <c r="P2778" t="s">
        <v>8362</v>
      </c>
      <c r="Q2778" s="8">
        <f t="shared" si="172"/>
        <v>7.8809523809523815E-2</v>
      </c>
      <c r="R2778" s="20">
        <f t="shared" si="173"/>
        <v>45.972222222222221</v>
      </c>
      <c r="S2778" s="15">
        <f t="shared" si="174"/>
        <v>42136.297175925924</v>
      </c>
      <c r="T2778" s="15">
        <f t="shared" si="175"/>
        <v>42167.297175925924</v>
      </c>
    </row>
    <row r="2779" spans="1:20" ht="75" x14ac:dyDescent="0.3">
      <c r="A2779" s="4">
        <v>2777</v>
      </c>
      <c r="B2779" s="5" t="s">
        <v>2776</v>
      </c>
      <c r="C2779" s="5" t="s">
        <v>6886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t="s">
        <v>8303</v>
      </c>
      <c r="O2779" t="s">
        <v>8326</v>
      </c>
      <c r="P2779" t="s">
        <v>8362</v>
      </c>
      <c r="Q2779" s="8">
        <f t="shared" si="172"/>
        <v>3.3333333333333335E-3</v>
      </c>
      <c r="R2779" s="20">
        <f t="shared" si="173"/>
        <v>10</v>
      </c>
      <c r="S2779" s="15">
        <f t="shared" si="174"/>
        <v>42172.669027777782</v>
      </c>
      <c r="T2779" s="15">
        <f t="shared" si="175"/>
        <v>42202.669027777782</v>
      </c>
    </row>
    <row r="2780" spans="1:20" ht="93.75" x14ac:dyDescent="0.3">
      <c r="A2780" s="4">
        <v>2778</v>
      </c>
      <c r="B2780" s="5" t="s">
        <v>2777</v>
      </c>
      <c r="C2780" s="5" t="s">
        <v>6887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t="s">
        <v>8303</v>
      </c>
      <c r="O2780" t="s">
        <v>8326</v>
      </c>
      <c r="P2780" t="s">
        <v>8362</v>
      </c>
      <c r="Q2780" s="8">
        <f t="shared" si="172"/>
        <v>0.25545454545454543</v>
      </c>
      <c r="R2780" s="20">
        <f t="shared" si="173"/>
        <v>93.666666666666671</v>
      </c>
      <c r="S2780" s="15">
        <f t="shared" si="174"/>
        <v>41846.978078703702</v>
      </c>
      <c r="T2780" s="15">
        <f t="shared" si="175"/>
        <v>41876.978078703702</v>
      </c>
    </row>
    <row r="2781" spans="1:20" ht="75" x14ac:dyDescent="0.3">
      <c r="A2781" s="4">
        <v>2779</v>
      </c>
      <c r="B2781" s="5" t="s">
        <v>2778</v>
      </c>
      <c r="C2781" s="5" t="s">
        <v>6888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t="s">
        <v>8303</v>
      </c>
      <c r="O2781" t="s">
        <v>8326</v>
      </c>
      <c r="P2781" t="s">
        <v>8362</v>
      </c>
      <c r="Q2781" s="8">
        <f t="shared" si="172"/>
        <v>2.12E-2</v>
      </c>
      <c r="R2781" s="20">
        <f t="shared" si="173"/>
        <v>53</v>
      </c>
      <c r="S2781" s="15">
        <f t="shared" si="174"/>
        <v>42300.585891203707</v>
      </c>
      <c r="T2781" s="15">
        <f t="shared" si="175"/>
        <v>42330.627557870372</v>
      </c>
    </row>
    <row r="2782" spans="1:20" ht="56.25" x14ac:dyDescent="0.3">
      <c r="A2782" s="4">
        <v>2780</v>
      </c>
      <c r="B2782" s="5" t="s">
        <v>2779</v>
      </c>
      <c r="C2782" s="5" t="s">
        <v>6889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t="s">
        <v>8303</v>
      </c>
      <c r="O2782" t="s">
        <v>8326</v>
      </c>
      <c r="P2782" t="s">
        <v>8362</v>
      </c>
      <c r="Q2782" s="8">
        <f t="shared" si="172"/>
        <v>0</v>
      </c>
      <c r="R2782" s="20" t="e">
        <f t="shared" si="173"/>
        <v>#DIV/0!</v>
      </c>
      <c r="S2782" s="15">
        <f t="shared" si="174"/>
        <v>42774.447777777779</v>
      </c>
      <c r="T2782" s="15">
        <f t="shared" si="175"/>
        <v>42804.447777777779</v>
      </c>
    </row>
    <row r="2783" spans="1:20" ht="56.25" x14ac:dyDescent="0.3">
      <c r="A2783" s="4">
        <v>2781</v>
      </c>
      <c r="B2783" s="5" t="s">
        <v>2780</v>
      </c>
      <c r="C2783" s="5" t="s">
        <v>6890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t="s">
        <v>8270</v>
      </c>
      <c r="O2783" t="s">
        <v>8321</v>
      </c>
      <c r="P2783" t="s">
        <v>8322</v>
      </c>
      <c r="Q2783" s="8">
        <f t="shared" si="172"/>
        <v>1.0528</v>
      </c>
      <c r="R2783" s="20">
        <f t="shared" si="173"/>
        <v>47</v>
      </c>
      <c r="S2783" s="15">
        <f t="shared" si="174"/>
        <v>42018.94159722222</v>
      </c>
      <c r="T2783" s="15">
        <f t="shared" si="175"/>
        <v>42047.291666666672</v>
      </c>
    </row>
    <row r="2784" spans="1:20" ht="56.25" x14ac:dyDescent="0.3">
      <c r="A2784" s="4">
        <v>2782</v>
      </c>
      <c r="B2784" s="5" t="s">
        <v>2781</v>
      </c>
      <c r="C2784" s="5" t="s">
        <v>6891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t="s">
        <v>8270</v>
      </c>
      <c r="O2784" t="s">
        <v>8321</v>
      </c>
      <c r="P2784" t="s">
        <v>8322</v>
      </c>
      <c r="Q2784" s="8">
        <f t="shared" si="172"/>
        <v>1.2</v>
      </c>
      <c r="R2784" s="20">
        <f t="shared" si="173"/>
        <v>66.666666666666671</v>
      </c>
      <c r="S2784" s="15">
        <f t="shared" si="174"/>
        <v>42026.924976851849</v>
      </c>
      <c r="T2784" s="15">
        <f t="shared" si="175"/>
        <v>42052.207638888889</v>
      </c>
    </row>
    <row r="2785" spans="1:20" ht="93.75" x14ac:dyDescent="0.3">
      <c r="A2785" s="4">
        <v>2783</v>
      </c>
      <c r="B2785" s="5" t="s">
        <v>2782</v>
      </c>
      <c r="C2785" s="5" t="s">
        <v>6892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t="s">
        <v>8270</v>
      </c>
      <c r="O2785" t="s">
        <v>8321</v>
      </c>
      <c r="P2785" t="s">
        <v>8322</v>
      </c>
      <c r="Q2785" s="8">
        <f t="shared" si="172"/>
        <v>1.145</v>
      </c>
      <c r="R2785" s="20">
        <f t="shared" si="173"/>
        <v>18.770491803278688</v>
      </c>
      <c r="S2785" s="15">
        <f t="shared" si="174"/>
        <v>42103.535254629634</v>
      </c>
      <c r="T2785" s="15">
        <f t="shared" si="175"/>
        <v>42117.535254629634</v>
      </c>
    </row>
    <row r="2786" spans="1:20" ht="75" x14ac:dyDescent="0.3">
      <c r="A2786" s="4">
        <v>2784</v>
      </c>
      <c r="B2786" s="5" t="s">
        <v>2783</v>
      </c>
      <c r="C2786" s="5" t="s">
        <v>6893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t="s">
        <v>8270</v>
      </c>
      <c r="O2786" t="s">
        <v>8321</v>
      </c>
      <c r="P2786" t="s">
        <v>8322</v>
      </c>
      <c r="Q2786" s="8">
        <f t="shared" si="172"/>
        <v>1.19</v>
      </c>
      <c r="R2786" s="20">
        <f t="shared" si="173"/>
        <v>66.111111111111114</v>
      </c>
      <c r="S2786" s="15">
        <f t="shared" si="174"/>
        <v>41920.787534722222</v>
      </c>
      <c r="T2786" s="15">
        <f t="shared" si="175"/>
        <v>41941.787534722222</v>
      </c>
    </row>
    <row r="2787" spans="1:20" ht="75" x14ac:dyDescent="0.3">
      <c r="A2787" s="4">
        <v>2785</v>
      </c>
      <c r="B2787" s="5" t="s">
        <v>2784</v>
      </c>
      <c r="C2787" s="5" t="s">
        <v>6894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t="s">
        <v>8270</v>
      </c>
      <c r="O2787" t="s">
        <v>8321</v>
      </c>
      <c r="P2787" t="s">
        <v>8322</v>
      </c>
      <c r="Q2787" s="8">
        <f t="shared" si="172"/>
        <v>1.0468</v>
      </c>
      <c r="R2787" s="20">
        <f t="shared" si="173"/>
        <v>36.859154929577464</v>
      </c>
      <c r="S2787" s="15">
        <f t="shared" si="174"/>
        <v>42558.189432870371</v>
      </c>
      <c r="T2787" s="15">
        <f t="shared" si="175"/>
        <v>42587.875</v>
      </c>
    </row>
    <row r="2788" spans="1:20" ht="56.25" x14ac:dyDescent="0.3">
      <c r="A2788" s="4">
        <v>2786</v>
      </c>
      <c r="B2788" s="5" t="s">
        <v>2785</v>
      </c>
      <c r="C2788" s="5" t="s">
        <v>6895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t="s">
        <v>8270</v>
      </c>
      <c r="O2788" t="s">
        <v>8321</v>
      </c>
      <c r="P2788" t="s">
        <v>8322</v>
      </c>
      <c r="Q2788" s="8">
        <f t="shared" si="172"/>
        <v>1.1783999999999999</v>
      </c>
      <c r="R2788" s="20">
        <f t="shared" si="173"/>
        <v>39.810810810810814</v>
      </c>
      <c r="S2788" s="15">
        <f t="shared" si="174"/>
        <v>41815.569212962961</v>
      </c>
      <c r="T2788" s="15">
        <f t="shared" si="175"/>
        <v>41829.569212962961</v>
      </c>
    </row>
    <row r="2789" spans="1:20" ht="75" x14ac:dyDescent="0.3">
      <c r="A2789" s="4">
        <v>2787</v>
      </c>
      <c r="B2789" s="5" t="s">
        <v>2786</v>
      </c>
      <c r="C2789" s="5" t="s">
        <v>6896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t="s">
        <v>8270</v>
      </c>
      <c r="O2789" t="s">
        <v>8321</v>
      </c>
      <c r="P2789" t="s">
        <v>8322</v>
      </c>
      <c r="Q2789" s="8">
        <f t="shared" si="172"/>
        <v>1.1970000000000001</v>
      </c>
      <c r="R2789" s="20">
        <f t="shared" si="173"/>
        <v>31.5</v>
      </c>
      <c r="S2789" s="15">
        <f t="shared" si="174"/>
        <v>41808.198518518519</v>
      </c>
      <c r="T2789" s="15">
        <f t="shared" si="175"/>
        <v>41838.198518518519</v>
      </c>
    </row>
    <row r="2790" spans="1:20" ht="75" x14ac:dyDescent="0.3">
      <c r="A2790" s="4">
        <v>2788</v>
      </c>
      <c r="B2790" s="5" t="s">
        <v>2787</v>
      </c>
      <c r="C2790" s="5" t="s">
        <v>6897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t="s">
        <v>8270</v>
      </c>
      <c r="O2790" t="s">
        <v>8321</v>
      </c>
      <c r="P2790" t="s">
        <v>8322</v>
      </c>
      <c r="Q2790" s="8">
        <f t="shared" si="172"/>
        <v>1.0249999999999999</v>
      </c>
      <c r="R2790" s="20">
        <f t="shared" si="173"/>
        <v>102.5</v>
      </c>
      <c r="S2790" s="15">
        <f t="shared" si="174"/>
        <v>42550.701886574068</v>
      </c>
      <c r="T2790" s="15">
        <f t="shared" si="175"/>
        <v>42580.701886574068</v>
      </c>
    </row>
    <row r="2791" spans="1:20" ht="37.5" x14ac:dyDescent="0.3">
      <c r="A2791" s="4">
        <v>2789</v>
      </c>
      <c r="B2791" s="5" t="s">
        <v>2788</v>
      </c>
      <c r="C2791" s="5" t="s">
        <v>6898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t="s">
        <v>8270</v>
      </c>
      <c r="O2791" t="s">
        <v>8321</v>
      </c>
      <c r="P2791" t="s">
        <v>8322</v>
      </c>
      <c r="Q2791" s="8">
        <f t="shared" si="172"/>
        <v>1.0116666666666667</v>
      </c>
      <c r="R2791" s="20">
        <f t="shared" si="173"/>
        <v>126.45833333333333</v>
      </c>
      <c r="S2791" s="15">
        <f t="shared" si="174"/>
        <v>42056.013124999998</v>
      </c>
      <c r="T2791" s="15">
        <f t="shared" si="175"/>
        <v>42075.166666666672</v>
      </c>
    </row>
    <row r="2792" spans="1:20" ht="75" x14ac:dyDescent="0.3">
      <c r="A2792" s="4">
        <v>2790</v>
      </c>
      <c r="B2792" s="5" t="s">
        <v>2789</v>
      </c>
      <c r="C2792" s="5" t="s">
        <v>6899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t="s">
        <v>8270</v>
      </c>
      <c r="O2792" t="s">
        <v>8321</v>
      </c>
      <c r="P2792" t="s">
        <v>8322</v>
      </c>
      <c r="Q2792" s="8">
        <f t="shared" si="172"/>
        <v>1.0533333333333332</v>
      </c>
      <c r="R2792" s="20">
        <f t="shared" si="173"/>
        <v>47.878787878787875</v>
      </c>
      <c r="S2792" s="15">
        <f t="shared" si="174"/>
        <v>42016.938692129625</v>
      </c>
      <c r="T2792" s="15">
        <f t="shared" si="175"/>
        <v>42046.938692129625</v>
      </c>
    </row>
    <row r="2793" spans="1:20" ht="93.75" x14ac:dyDescent="0.3">
      <c r="A2793" s="4">
        <v>2791</v>
      </c>
      <c r="B2793" s="5" t="s">
        <v>2790</v>
      </c>
      <c r="C2793" s="5" t="s">
        <v>6900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t="s">
        <v>8270</v>
      </c>
      <c r="O2793" t="s">
        <v>8321</v>
      </c>
      <c r="P2793" t="s">
        <v>8322</v>
      </c>
      <c r="Q2793" s="8">
        <f t="shared" si="172"/>
        <v>1.0249999999999999</v>
      </c>
      <c r="R2793" s="20">
        <f t="shared" si="173"/>
        <v>73.214285714285708</v>
      </c>
      <c r="S2793" s="15">
        <f t="shared" si="174"/>
        <v>42591.899988425925</v>
      </c>
      <c r="T2793" s="15">
        <f t="shared" si="175"/>
        <v>42622.166666666672</v>
      </c>
    </row>
    <row r="2794" spans="1:20" ht="93.75" x14ac:dyDescent="0.3">
      <c r="A2794" s="4">
        <v>2792</v>
      </c>
      <c r="B2794" s="5" t="s">
        <v>2791</v>
      </c>
      <c r="C2794" s="5" t="s">
        <v>6901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t="s">
        <v>8270</v>
      </c>
      <c r="O2794" t="s">
        <v>8321</v>
      </c>
      <c r="P2794" t="s">
        <v>8322</v>
      </c>
      <c r="Q2794" s="8">
        <f t="shared" si="172"/>
        <v>1.0760000000000001</v>
      </c>
      <c r="R2794" s="20">
        <f t="shared" si="173"/>
        <v>89.666666666666671</v>
      </c>
      <c r="S2794" s="15">
        <f t="shared" si="174"/>
        <v>42183.231006944443</v>
      </c>
      <c r="T2794" s="15">
        <f t="shared" si="175"/>
        <v>42228.231006944443</v>
      </c>
    </row>
    <row r="2795" spans="1:20" ht="93.75" x14ac:dyDescent="0.3">
      <c r="A2795" s="4">
        <v>2793</v>
      </c>
      <c r="B2795" s="5" t="s">
        <v>2792</v>
      </c>
      <c r="C2795" s="5" t="s">
        <v>6902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t="s">
        <v>8270</v>
      </c>
      <c r="O2795" t="s">
        <v>8321</v>
      </c>
      <c r="P2795" t="s">
        <v>8322</v>
      </c>
      <c r="Q2795" s="8">
        <f t="shared" si="172"/>
        <v>1.105675</v>
      </c>
      <c r="R2795" s="20">
        <f t="shared" si="173"/>
        <v>151.4623287671233</v>
      </c>
      <c r="S2795" s="15">
        <f t="shared" si="174"/>
        <v>42176.419039351851</v>
      </c>
      <c r="T2795" s="15">
        <f t="shared" si="175"/>
        <v>42206.419039351851</v>
      </c>
    </row>
    <row r="2796" spans="1:20" ht="93.75" x14ac:dyDescent="0.3">
      <c r="A2796" s="4">
        <v>2794</v>
      </c>
      <c r="B2796" s="5" t="s">
        <v>2793</v>
      </c>
      <c r="C2796" s="5" t="s">
        <v>6903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t="s">
        <v>8270</v>
      </c>
      <c r="O2796" t="s">
        <v>8321</v>
      </c>
      <c r="P2796" t="s">
        <v>8322</v>
      </c>
      <c r="Q2796" s="8">
        <f t="shared" si="172"/>
        <v>1.5</v>
      </c>
      <c r="R2796" s="20">
        <f t="shared" si="173"/>
        <v>25</v>
      </c>
      <c r="S2796" s="15">
        <f t="shared" si="174"/>
        <v>42416.691655092596</v>
      </c>
      <c r="T2796" s="15">
        <f t="shared" si="175"/>
        <v>42432.791666666672</v>
      </c>
    </row>
    <row r="2797" spans="1:20" ht="75" x14ac:dyDescent="0.3">
      <c r="A2797" s="4">
        <v>2795</v>
      </c>
      <c r="B2797" s="5" t="s">
        <v>2794</v>
      </c>
      <c r="C2797" s="5" t="s">
        <v>6904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t="s">
        <v>8270</v>
      </c>
      <c r="O2797" t="s">
        <v>8321</v>
      </c>
      <c r="P2797" t="s">
        <v>8322</v>
      </c>
      <c r="Q2797" s="8">
        <f t="shared" si="172"/>
        <v>1.0428571428571429</v>
      </c>
      <c r="R2797" s="20">
        <f t="shared" si="173"/>
        <v>36.5</v>
      </c>
      <c r="S2797" s="15">
        <f t="shared" si="174"/>
        <v>41780.525937500002</v>
      </c>
      <c r="T2797" s="15">
        <f t="shared" si="175"/>
        <v>41796.958333333336</v>
      </c>
    </row>
    <row r="2798" spans="1:20" ht="75" x14ac:dyDescent="0.3">
      <c r="A2798" s="4">
        <v>2796</v>
      </c>
      <c r="B2798" s="5" t="s">
        <v>2795</v>
      </c>
      <c r="C2798" s="5" t="s">
        <v>6905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t="s">
        <v>8270</v>
      </c>
      <c r="O2798" t="s">
        <v>8321</v>
      </c>
      <c r="P2798" t="s">
        <v>8322</v>
      </c>
      <c r="Q2798" s="8">
        <f t="shared" si="172"/>
        <v>1.155</v>
      </c>
      <c r="R2798" s="20">
        <f t="shared" si="173"/>
        <v>44</v>
      </c>
      <c r="S2798" s="15">
        <f t="shared" si="174"/>
        <v>41795.528101851851</v>
      </c>
      <c r="T2798" s="15">
        <f t="shared" si="175"/>
        <v>41825.528101851851</v>
      </c>
    </row>
    <row r="2799" spans="1:20" ht="75" x14ac:dyDescent="0.3">
      <c r="A2799" s="4">
        <v>2797</v>
      </c>
      <c r="B2799" s="5" t="s">
        <v>2796</v>
      </c>
      <c r="C2799" s="5" t="s">
        <v>6906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t="s">
        <v>8270</v>
      </c>
      <c r="O2799" t="s">
        <v>8321</v>
      </c>
      <c r="P2799" t="s">
        <v>8322</v>
      </c>
      <c r="Q2799" s="8">
        <f t="shared" si="172"/>
        <v>1.02645125</v>
      </c>
      <c r="R2799" s="20">
        <f t="shared" si="173"/>
        <v>87.357553191489373</v>
      </c>
      <c r="S2799" s="15">
        <f t="shared" si="174"/>
        <v>41798.94027777778</v>
      </c>
      <c r="T2799" s="15">
        <f t="shared" si="175"/>
        <v>41828.94027777778</v>
      </c>
    </row>
    <row r="2800" spans="1:20" ht="93.75" x14ac:dyDescent="0.3">
      <c r="A2800" s="4">
        <v>2798</v>
      </c>
      <c r="B2800" s="5" t="s">
        <v>2797</v>
      </c>
      <c r="C2800" s="5" t="s">
        <v>6907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t="s">
        <v>8270</v>
      </c>
      <c r="O2800" t="s">
        <v>8321</v>
      </c>
      <c r="P2800" t="s">
        <v>8322</v>
      </c>
      <c r="Q2800" s="8">
        <f t="shared" si="172"/>
        <v>1.014</v>
      </c>
      <c r="R2800" s="20">
        <f t="shared" si="173"/>
        <v>36.474820143884891</v>
      </c>
      <c r="S2800" s="15">
        <f t="shared" si="174"/>
        <v>42201.675011574072</v>
      </c>
      <c r="T2800" s="15">
        <f t="shared" si="175"/>
        <v>42216.666666666672</v>
      </c>
    </row>
    <row r="2801" spans="1:20" ht="93.75" x14ac:dyDescent="0.3">
      <c r="A2801" s="4">
        <v>2799</v>
      </c>
      <c r="B2801" s="5" t="s">
        <v>2798</v>
      </c>
      <c r="C2801" s="5" t="s">
        <v>6908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t="s">
        <v>8270</v>
      </c>
      <c r="O2801" t="s">
        <v>8321</v>
      </c>
      <c r="P2801" t="s">
        <v>8322</v>
      </c>
      <c r="Q2801" s="8">
        <f t="shared" si="172"/>
        <v>1.1663479999999999</v>
      </c>
      <c r="R2801" s="20">
        <f t="shared" si="173"/>
        <v>44.859538461538463</v>
      </c>
      <c r="S2801" s="15">
        <f t="shared" si="174"/>
        <v>42507.264699074076</v>
      </c>
      <c r="T2801" s="15">
        <f t="shared" si="175"/>
        <v>42538.666666666672</v>
      </c>
    </row>
    <row r="2802" spans="1:20" ht="75" x14ac:dyDescent="0.3">
      <c r="A2802" s="4">
        <v>2800</v>
      </c>
      <c r="B2802" s="5" t="s">
        <v>2799</v>
      </c>
      <c r="C2802" s="5" t="s">
        <v>6909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t="s">
        <v>8270</v>
      </c>
      <c r="O2802" t="s">
        <v>8321</v>
      </c>
      <c r="P2802" t="s">
        <v>8322</v>
      </c>
      <c r="Q2802" s="8">
        <f t="shared" si="172"/>
        <v>1.33</v>
      </c>
      <c r="R2802" s="20">
        <f t="shared" si="173"/>
        <v>42.903225806451616</v>
      </c>
      <c r="S2802" s="15">
        <f t="shared" si="174"/>
        <v>41948.552847222221</v>
      </c>
      <c r="T2802" s="15">
        <f t="shared" si="175"/>
        <v>42008.552847222221</v>
      </c>
    </row>
    <row r="2803" spans="1:20" ht="75" x14ac:dyDescent="0.3">
      <c r="A2803" s="4">
        <v>2801</v>
      </c>
      <c r="B2803" s="5" t="s">
        <v>2800</v>
      </c>
      <c r="C2803" s="5" t="s">
        <v>6910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t="s">
        <v>8270</v>
      </c>
      <c r="O2803" t="s">
        <v>8321</v>
      </c>
      <c r="P2803" t="s">
        <v>8322</v>
      </c>
      <c r="Q2803" s="8">
        <f t="shared" si="172"/>
        <v>1.3320000000000001</v>
      </c>
      <c r="R2803" s="20">
        <f t="shared" si="173"/>
        <v>51.230769230769234</v>
      </c>
      <c r="S2803" s="15">
        <f t="shared" si="174"/>
        <v>41900.243159722224</v>
      </c>
      <c r="T2803" s="15">
        <f t="shared" si="175"/>
        <v>41922.458333333336</v>
      </c>
    </row>
    <row r="2804" spans="1:20" ht="93.75" x14ac:dyDescent="0.3">
      <c r="A2804" s="4">
        <v>2802</v>
      </c>
      <c r="B2804" s="5" t="s">
        <v>2801</v>
      </c>
      <c r="C2804" s="5" t="s">
        <v>6911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t="s">
        <v>8270</v>
      </c>
      <c r="O2804" t="s">
        <v>8321</v>
      </c>
      <c r="P2804" t="s">
        <v>8322</v>
      </c>
      <c r="Q2804" s="8">
        <f t="shared" si="172"/>
        <v>1.0183333333333333</v>
      </c>
      <c r="R2804" s="20">
        <f t="shared" si="173"/>
        <v>33.944444444444443</v>
      </c>
      <c r="S2804" s="15">
        <f t="shared" si="174"/>
        <v>42192.64707175926</v>
      </c>
      <c r="T2804" s="15">
        <f t="shared" si="175"/>
        <v>42222.64707175926</v>
      </c>
    </row>
    <row r="2805" spans="1:20" ht="93.75" x14ac:dyDescent="0.3">
      <c r="A2805" s="4">
        <v>2803</v>
      </c>
      <c r="B2805" s="5" t="s">
        <v>2802</v>
      </c>
      <c r="C2805" s="5" t="s">
        <v>6912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t="s">
        <v>8270</v>
      </c>
      <c r="O2805" t="s">
        <v>8321</v>
      </c>
      <c r="P2805" t="s">
        <v>8322</v>
      </c>
      <c r="Q2805" s="8">
        <f t="shared" si="172"/>
        <v>1.2795000000000001</v>
      </c>
      <c r="R2805" s="20">
        <f t="shared" si="173"/>
        <v>90.744680851063833</v>
      </c>
      <c r="S2805" s="15">
        <f t="shared" si="174"/>
        <v>42158.065694444449</v>
      </c>
      <c r="T2805" s="15">
        <f t="shared" si="175"/>
        <v>42201</v>
      </c>
    </row>
    <row r="2806" spans="1:20" ht="93.75" x14ac:dyDescent="0.3">
      <c r="A2806" s="4">
        <v>2804</v>
      </c>
      <c r="B2806" s="5" t="s">
        <v>2803</v>
      </c>
      <c r="C2806" s="5" t="s">
        <v>6913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t="s">
        <v>8270</v>
      </c>
      <c r="O2806" t="s">
        <v>8321</v>
      </c>
      <c r="P2806" t="s">
        <v>8322</v>
      </c>
      <c r="Q2806" s="8">
        <f t="shared" si="172"/>
        <v>1.1499999999999999</v>
      </c>
      <c r="R2806" s="20">
        <f t="shared" si="173"/>
        <v>50</v>
      </c>
      <c r="S2806" s="15">
        <f t="shared" si="174"/>
        <v>41881.453587962962</v>
      </c>
      <c r="T2806" s="15">
        <f t="shared" si="175"/>
        <v>41911.453587962962</v>
      </c>
    </row>
    <row r="2807" spans="1:20" ht="93.75" x14ac:dyDescent="0.3">
      <c r="A2807" s="4">
        <v>2805</v>
      </c>
      <c r="B2807" s="5" t="s">
        <v>2804</v>
      </c>
      <c r="C2807" s="5" t="s">
        <v>6914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t="s">
        <v>8270</v>
      </c>
      <c r="O2807" t="s">
        <v>8321</v>
      </c>
      <c r="P2807" t="s">
        <v>8322</v>
      </c>
      <c r="Q2807" s="8">
        <f t="shared" si="172"/>
        <v>1.1000000000000001</v>
      </c>
      <c r="R2807" s="20">
        <f t="shared" si="173"/>
        <v>24.444444444444443</v>
      </c>
      <c r="S2807" s="15">
        <f t="shared" si="174"/>
        <v>42213.505474537036</v>
      </c>
      <c r="T2807" s="15">
        <f t="shared" si="175"/>
        <v>42238.505474537036</v>
      </c>
    </row>
    <row r="2808" spans="1:20" ht="75" x14ac:dyDescent="0.3">
      <c r="A2808" s="4">
        <v>2806</v>
      </c>
      <c r="B2808" s="5" t="s">
        <v>2805</v>
      </c>
      <c r="C2808" s="5" t="s">
        <v>6915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t="s">
        <v>8270</v>
      </c>
      <c r="O2808" t="s">
        <v>8321</v>
      </c>
      <c r="P2808" t="s">
        <v>8322</v>
      </c>
      <c r="Q2808" s="8">
        <f t="shared" si="172"/>
        <v>1.121</v>
      </c>
      <c r="R2808" s="20">
        <f t="shared" si="173"/>
        <v>44.25</v>
      </c>
      <c r="S2808" s="15">
        <f t="shared" si="174"/>
        <v>42185.267245370371</v>
      </c>
      <c r="T2808" s="15">
        <f t="shared" si="175"/>
        <v>42221.458333333328</v>
      </c>
    </row>
    <row r="2809" spans="1:20" ht="37.5" x14ac:dyDescent="0.3">
      <c r="A2809" s="4">
        <v>2807</v>
      </c>
      <c r="B2809" s="5" t="s">
        <v>2806</v>
      </c>
      <c r="C2809" s="5" t="s">
        <v>6916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t="s">
        <v>8270</v>
      </c>
      <c r="O2809" t="s">
        <v>8321</v>
      </c>
      <c r="P2809" t="s">
        <v>8322</v>
      </c>
      <c r="Q2809" s="8">
        <f t="shared" si="172"/>
        <v>1.26</v>
      </c>
      <c r="R2809" s="20">
        <f t="shared" si="173"/>
        <v>67.741935483870961</v>
      </c>
      <c r="S2809" s="15">
        <f t="shared" si="174"/>
        <v>42154.873124999998</v>
      </c>
      <c r="T2809" s="15">
        <f t="shared" si="175"/>
        <v>42184.873124999998</v>
      </c>
    </row>
    <row r="2810" spans="1:20" ht="75" x14ac:dyDescent="0.3">
      <c r="A2810" s="4">
        <v>2808</v>
      </c>
      <c r="B2810" s="5" t="s">
        <v>2807</v>
      </c>
      <c r="C2810" s="5" t="s">
        <v>6917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t="s">
        <v>8270</v>
      </c>
      <c r="O2810" t="s">
        <v>8321</v>
      </c>
      <c r="P2810" t="s">
        <v>8322</v>
      </c>
      <c r="Q2810" s="8">
        <f t="shared" si="172"/>
        <v>1.0024444444444445</v>
      </c>
      <c r="R2810" s="20">
        <f t="shared" si="173"/>
        <v>65.376811594202906</v>
      </c>
      <c r="S2810" s="15">
        <f t="shared" si="174"/>
        <v>42208.84646990741</v>
      </c>
      <c r="T2810" s="15">
        <f t="shared" si="175"/>
        <v>42238.84646990741</v>
      </c>
    </row>
    <row r="2811" spans="1:20" ht="93.75" x14ac:dyDescent="0.3">
      <c r="A2811" s="4">
        <v>2809</v>
      </c>
      <c r="B2811" s="5" t="s">
        <v>2808</v>
      </c>
      <c r="C2811" s="5" t="s">
        <v>6918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t="s">
        <v>8270</v>
      </c>
      <c r="O2811" t="s">
        <v>8321</v>
      </c>
      <c r="P2811" t="s">
        <v>8322</v>
      </c>
      <c r="Q2811" s="8">
        <f t="shared" si="172"/>
        <v>1.024</v>
      </c>
      <c r="R2811" s="20">
        <f t="shared" si="173"/>
        <v>121.9047619047619</v>
      </c>
      <c r="S2811" s="15">
        <f t="shared" si="174"/>
        <v>42451.496817129635</v>
      </c>
      <c r="T2811" s="15">
        <f t="shared" si="175"/>
        <v>42459.610416666663</v>
      </c>
    </row>
    <row r="2812" spans="1:20" ht="75" x14ac:dyDescent="0.3">
      <c r="A2812" s="4">
        <v>2810</v>
      </c>
      <c r="B2812" s="5" t="s">
        <v>2809</v>
      </c>
      <c r="C2812" s="5" t="s">
        <v>6919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t="s">
        <v>8270</v>
      </c>
      <c r="O2812" t="s">
        <v>8321</v>
      </c>
      <c r="P2812" t="s">
        <v>8322</v>
      </c>
      <c r="Q2812" s="8">
        <f t="shared" si="172"/>
        <v>1.0820000000000001</v>
      </c>
      <c r="R2812" s="20">
        <f t="shared" si="173"/>
        <v>47.456140350877192</v>
      </c>
      <c r="S2812" s="15">
        <f t="shared" si="174"/>
        <v>41759.13962962963</v>
      </c>
      <c r="T2812" s="15">
        <f t="shared" si="175"/>
        <v>41791.165972222225</v>
      </c>
    </row>
    <row r="2813" spans="1:20" ht="75" x14ac:dyDescent="0.3">
      <c r="A2813" s="4">
        <v>2811</v>
      </c>
      <c r="B2813" s="5" t="s">
        <v>2810</v>
      </c>
      <c r="C2813" s="5" t="s">
        <v>6920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t="s">
        <v>8270</v>
      </c>
      <c r="O2813" t="s">
        <v>8321</v>
      </c>
      <c r="P2813" t="s">
        <v>8322</v>
      </c>
      <c r="Q2813" s="8">
        <f t="shared" si="172"/>
        <v>1.0026999999999999</v>
      </c>
      <c r="R2813" s="20">
        <f t="shared" si="173"/>
        <v>92.842592592592595</v>
      </c>
      <c r="S2813" s="15">
        <f t="shared" si="174"/>
        <v>42028.496562500004</v>
      </c>
      <c r="T2813" s="15">
        <f t="shared" si="175"/>
        <v>42058.496562500004</v>
      </c>
    </row>
    <row r="2814" spans="1:20" ht="75" x14ac:dyDescent="0.3">
      <c r="A2814" s="4">
        <v>2812</v>
      </c>
      <c r="B2814" s="5" t="s">
        <v>2811</v>
      </c>
      <c r="C2814" s="5" t="s">
        <v>6921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t="s">
        <v>8270</v>
      </c>
      <c r="O2814" t="s">
        <v>8321</v>
      </c>
      <c r="P2814" t="s">
        <v>8322</v>
      </c>
      <c r="Q2814" s="8">
        <f t="shared" si="172"/>
        <v>1.133</v>
      </c>
      <c r="R2814" s="20">
        <f t="shared" si="173"/>
        <v>68.253012048192772</v>
      </c>
      <c r="S2814" s="15">
        <f t="shared" si="174"/>
        <v>42054.74418981481</v>
      </c>
      <c r="T2814" s="15">
        <f t="shared" si="175"/>
        <v>42100.166666666672</v>
      </c>
    </row>
    <row r="2815" spans="1:20" ht="75" x14ac:dyDescent="0.3">
      <c r="A2815" s="4">
        <v>2813</v>
      </c>
      <c r="B2815" s="5" t="s">
        <v>2812</v>
      </c>
      <c r="C2815" s="5" t="s">
        <v>6922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t="s">
        <v>8270</v>
      </c>
      <c r="O2815" t="s">
        <v>8321</v>
      </c>
      <c r="P2815" t="s">
        <v>8322</v>
      </c>
      <c r="Q2815" s="8">
        <f t="shared" si="172"/>
        <v>1.2757571428571428</v>
      </c>
      <c r="R2815" s="20">
        <f t="shared" si="173"/>
        <v>37.209583333333335</v>
      </c>
      <c r="S2815" s="15">
        <f t="shared" si="174"/>
        <v>42693.742604166662</v>
      </c>
      <c r="T2815" s="15">
        <f t="shared" si="175"/>
        <v>42718.742604166662</v>
      </c>
    </row>
    <row r="2816" spans="1:20" ht="75" x14ac:dyDescent="0.3">
      <c r="A2816" s="4">
        <v>2814</v>
      </c>
      <c r="B2816" s="5" t="s">
        <v>2813</v>
      </c>
      <c r="C2816" s="5" t="s">
        <v>6923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t="s">
        <v>8270</v>
      </c>
      <c r="O2816" t="s">
        <v>8321</v>
      </c>
      <c r="P2816" t="s">
        <v>8322</v>
      </c>
      <c r="Q2816" s="8">
        <f t="shared" si="172"/>
        <v>1.0773333333333333</v>
      </c>
      <c r="R2816" s="20">
        <f t="shared" si="173"/>
        <v>25.25</v>
      </c>
      <c r="S2816" s="15">
        <f t="shared" si="174"/>
        <v>42103.399479166663</v>
      </c>
      <c r="T2816" s="15">
        <f t="shared" si="175"/>
        <v>42133.399479166663</v>
      </c>
    </row>
    <row r="2817" spans="1:20" ht="75" x14ac:dyDescent="0.3">
      <c r="A2817" s="4">
        <v>2815</v>
      </c>
      <c r="B2817" s="5" t="s">
        <v>2814</v>
      </c>
      <c r="C2817" s="5" t="s">
        <v>6924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t="s">
        <v>8270</v>
      </c>
      <c r="O2817" t="s">
        <v>8321</v>
      </c>
      <c r="P2817" t="s">
        <v>8322</v>
      </c>
      <c r="Q2817" s="8">
        <f t="shared" si="172"/>
        <v>2.42</v>
      </c>
      <c r="R2817" s="20">
        <f t="shared" si="173"/>
        <v>43.214285714285715</v>
      </c>
      <c r="S2817" s="15">
        <f t="shared" si="174"/>
        <v>42559.776724537034</v>
      </c>
      <c r="T2817" s="15">
        <f t="shared" si="175"/>
        <v>42589.776724537034</v>
      </c>
    </row>
    <row r="2818" spans="1:20" ht="75" x14ac:dyDescent="0.3">
      <c r="A2818" s="4">
        <v>2816</v>
      </c>
      <c r="B2818" s="5" t="s">
        <v>2815</v>
      </c>
      <c r="C2818" s="5" t="s">
        <v>6925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t="s">
        <v>8270</v>
      </c>
      <c r="O2818" t="s">
        <v>8321</v>
      </c>
      <c r="P2818" t="s">
        <v>8322</v>
      </c>
      <c r="Q2818" s="8">
        <f t="shared" ref="Q2818:Q2881" si="176">E2818/D2818</f>
        <v>1.4156666666666666</v>
      </c>
      <c r="R2818" s="20">
        <f t="shared" ref="R2818:R2881" si="177">E2818/L2818</f>
        <v>25.130177514792898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93.75" x14ac:dyDescent="0.3">
      <c r="A2819" s="4">
        <v>2817</v>
      </c>
      <c r="B2819" s="5" t="s">
        <v>2816</v>
      </c>
      <c r="C2819" s="5" t="s">
        <v>6926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t="s">
        <v>8270</v>
      </c>
      <c r="O2819" t="s">
        <v>8321</v>
      </c>
      <c r="P2819" t="s">
        <v>8322</v>
      </c>
      <c r="Q2819" s="8">
        <f t="shared" si="176"/>
        <v>1.3</v>
      </c>
      <c r="R2819" s="20">
        <f t="shared" si="177"/>
        <v>23.636363636363637</v>
      </c>
      <c r="S2819" s="15">
        <f t="shared" si="178"/>
        <v>42023.634976851856</v>
      </c>
      <c r="T2819" s="15">
        <f t="shared" si="179"/>
        <v>42063.634976851856</v>
      </c>
    </row>
    <row r="2820" spans="1:20" ht="75" x14ac:dyDescent="0.3">
      <c r="A2820" s="4">
        <v>2818</v>
      </c>
      <c r="B2820" s="5" t="s">
        <v>2817</v>
      </c>
      <c r="C2820" s="5" t="s">
        <v>6927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t="s">
        <v>8270</v>
      </c>
      <c r="O2820" t="s">
        <v>8321</v>
      </c>
      <c r="P2820" t="s">
        <v>8322</v>
      </c>
      <c r="Q2820" s="8">
        <f t="shared" si="176"/>
        <v>1.0603</v>
      </c>
      <c r="R2820" s="20">
        <f t="shared" si="177"/>
        <v>103.95098039215686</v>
      </c>
      <c r="S2820" s="15">
        <f t="shared" si="178"/>
        <v>42250.598217592589</v>
      </c>
      <c r="T2820" s="15">
        <f t="shared" si="179"/>
        <v>42270.598217592589</v>
      </c>
    </row>
    <row r="2821" spans="1:20" ht="75" x14ac:dyDescent="0.3">
      <c r="A2821" s="4">
        <v>2819</v>
      </c>
      <c r="B2821" s="5" t="s">
        <v>2818</v>
      </c>
      <c r="C2821" s="5" t="s">
        <v>6928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t="s">
        <v>8270</v>
      </c>
      <c r="O2821" t="s">
        <v>8321</v>
      </c>
      <c r="P2821" t="s">
        <v>8322</v>
      </c>
      <c r="Q2821" s="8">
        <f t="shared" si="176"/>
        <v>1.048</v>
      </c>
      <c r="R2821" s="20">
        <f t="shared" si="177"/>
        <v>50.384615384615387</v>
      </c>
      <c r="S2821" s="15">
        <f t="shared" si="178"/>
        <v>42139.525567129633</v>
      </c>
      <c r="T2821" s="15">
        <f t="shared" si="179"/>
        <v>42169.525567129633</v>
      </c>
    </row>
    <row r="2822" spans="1:20" ht="75" x14ac:dyDescent="0.3">
      <c r="A2822" s="4">
        <v>2820</v>
      </c>
      <c r="B2822" s="5" t="s">
        <v>2819</v>
      </c>
      <c r="C2822" s="5" t="s">
        <v>6929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t="s">
        <v>8270</v>
      </c>
      <c r="O2822" t="s">
        <v>8321</v>
      </c>
      <c r="P2822" t="s">
        <v>8322</v>
      </c>
      <c r="Q2822" s="8">
        <f t="shared" si="176"/>
        <v>1.36</v>
      </c>
      <c r="R2822" s="20">
        <f t="shared" si="177"/>
        <v>13.6</v>
      </c>
      <c r="S2822" s="15">
        <f t="shared" si="178"/>
        <v>42401.610983796301</v>
      </c>
      <c r="T2822" s="15">
        <f t="shared" si="179"/>
        <v>42426</v>
      </c>
    </row>
    <row r="2823" spans="1:20" ht="93.75" x14ac:dyDescent="0.3">
      <c r="A2823" s="4">
        <v>2821</v>
      </c>
      <c r="B2823" s="5" t="s">
        <v>2820</v>
      </c>
      <c r="C2823" s="5" t="s">
        <v>6930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t="s">
        <v>8270</v>
      </c>
      <c r="O2823" t="s">
        <v>8321</v>
      </c>
      <c r="P2823" t="s">
        <v>8322</v>
      </c>
      <c r="Q2823" s="8">
        <f t="shared" si="176"/>
        <v>1</v>
      </c>
      <c r="R2823" s="20">
        <f t="shared" si="177"/>
        <v>28.571428571428573</v>
      </c>
      <c r="S2823" s="15">
        <f t="shared" si="178"/>
        <v>41875.922858796301</v>
      </c>
      <c r="T2823" s="15">
        <f t="shared" si="179"/>
        <v>41905.922858796301</v>
      </c>
    </row>
    <row r="2824" spans="1:20" ht="75" x14ac:dyDescent="0.3">
      <c r="A2824" s="4">
        <v>2822</v>
      </c>
      <c r="B2824" s="5" t="s">
        <v>2821</v>
      </c>
      <c r="C2824" s="5" t="s">
        <v>6931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t="s">
        <v>8270</v>
      </c>
      <c r="O2824" t="s">
        <v>8321</v>
      </c>
      <c r="P2824" t="s">
        <v>8322</v>
      </c>
      <c r="Q2824" s="8">
        <f t="shared" si="176"/>
        <v>1</v>
      </c>
      <c r="R2824" s="20">
        <f t="shared" si="177"/>
        <v>63.829787234042556</v>
      </c>
      <c r="S2824" s="15">
        <f t="shared" si="178"/>
        <v>42060.683935185181</v>
      </c>
      <c r="T2824" s="15">
        <f t="shared" si="179"/>
        <v>42090.642268518524</v>
      </c>
    </row>
    <row r="2825" spans="1:20" ht="93.75" x14ac:dyDescent="0.3">
      <c r="A2825" s="4">
        <v>2823</v>
      </c>
      <c r="B2825" s="5" t="s">
        <v>2822</v>
      </c>
      <c r="C2825" s="5" t="s">
        <v>6932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t="s">
        <v>8270</v>
      </c>
      <c r="O2825" t="s">
        <v>8321</v>
      </c>
      <c r="P2825" t="s">
        <v>8322</v>
      </c>
      <c r="Q2825" s="8">
        <f t="shared" si="176"/>
        <v>1.24</v>
      </c>
      <c r="R2825" s="20">
        <f t="shared" si="177"/>
        <v>8.8571428571428577</v>
      </c>
      <c r="S2825" s="15">
        <f t="shared" si="178"/>
        <v>42067.011643518519</v>
      </c>
      <c r="T2825" s="15">
        <f t="shared" si="179"/>
        <v>42094.957638888889</v>
      </c>
    </row>
    <row r="2826" spans="1:20" ht="56.25" x14ac:dyDescent="0.3">
      <c r="A2826" s="4">
        <v>2824</v>
      </c>
      <c r="B2826" s="5" t="s">
        <v>2823</v>
      </c>
      <c r="C2826" s="5" t="s">
        <v>6933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t="s">
        <v>8270</v>
      </c>
      <c r="O2826" t="s">
        <v>8321</v>
      </c>
      <c r="P2826" t="s">
        <v>8322</v>
      </c>
      <c r="Q2826" s="8">
        <f t="shared" si="176"/>
        <v>1.1692307692307693</v>
      </c>
      <c r="R2826" s="20">
        <f t="shared" si="177"/>
        <v>50.666666666666664</v>
      </c>
      <c r="S2826" s="15">
        <f t="shared" si="178"/>
        <v>42136.270787037036</v>
      </c>
      <c r="T2826" s="15">
        <f t="shared" si="179"/>
        <v>42168.071527777778</v>
      </c>
    </row>
    <row r="2827" spans="1:20" ht="93.75" x14ac:dyDescent="0.3">
      <c r="A2827" s="4">
        <v>2825</v>
      </c>
      <c r="B2827" s="5" t="s">
        <v>2824</v>
      </c>
      <c r="C2827" s="5" t="s">
        <v>6934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t="s">
        <v>8270</v>
      </c>
      <c r="O2827" t="s">
        <v>8321</v>
      </c>
      <c r="P2827" t="s">
        <v>8322</v>
      </c>
      <c r="Q2827" s="8">
        <f t="shared" si="176"/>
        <v>1.0333333333333334</v>
      </c>
      <c r="R2827" s="20">
        <f t="shared" si="177"/>
        <v>60.784313725490193</v>
      </c>
      <c r="S2827" s="15">
        <f t="shared" si="178"/>
        <v>42312.792662037042</v>
      </c>
      <c r="T2827" s="15">
        <f t="shared" si="179"/>
        <v>42342.792662037042</v>
      </c>
    </row>
    <row r="2828" spans="1:20" ht="93.75" x14ac:dyDescent="0.3">
      <c r="A2828" s="4">
        <v>2826</v>
      </c>
      <c r="B2828" s="5" t="s">
        <v>2825</v>
      </c>
      <c r="C2828" s="5" t="s">
        <v>6935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t="s">
        <v>8270</v>
      </c>
      <c r="O2828" t="s">
        <v>8321</v>
      </c>
      <c r="P2828" t="s">
        <v>8322</v>
      </c>
      <c r="Q2828" s="8">
        <f t="shared" si="176"/>
        <v>1.0774999999999999</v>
      </c>
      <c r="R2828" s="20">
        <f t="shared" si="177"/>
        <v>113.42105263157895</v>
      </c>
      <c r="S2828" s="15">
        <f t="shared" si="178"/>
        <v>42171.034861111111</v>
      </c>
      <c r="T2828" s="15">
        <f t="shared" si="179"/>
        <v>42195.291666666672</v>
      </c>
    </row>
    <row r="2829" spans="1:20" ht="75" x14ac:dyDescent="0.3">
      <c r="A2829" s="4">
        <v>2827</v>
      </c>
      <c r="B2829" s="5" t="s">
        <v>2826</v>
      </c>
      <c r="C2829" s="5" t="s">
        <v>6936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t="s">
        <v>8270</v>
      </c>
      <c r="O2829" t="s">
        <v>8321</v>
      </c>
      <c r="P2829" t="s">
        <v>8322</v>
      </c>
      <c r="Q2829" s="8">
        <f t="shared" si="176"/>
        <v>1.2024999999999999</v>
      </c>
      <c r="R2829" s="20">
        <f t="shared" si="177"/>
        <v>104.56521739130434</v>
      </c>
      <c r="S2829" s="15">
        <f t="shared" si="178"/>
        <v>42494.683634259258</v>
      </c>
      <c r="T2829" s="15">
        <f t="shared" si="179"/>
        <v>42524.6875</v>
      </c>
    </row>
    <row r="2830" spans="1:20" ht="75" x14ac:dyDescent="0.3">
      <c r="A2830" s="4">
        <v>2828</v>
      </c>
      <c r="B2830" s="5" t="s">
        <v>2827</v>
      </c>
      <c r="C2830" s="5" t="s">
        <v>6937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t="s">
        <v>8270</v>
      </c>
      <c r="O2830" t="s">
        <v>8321</v>
      </c>
      <c r="P2830" t="s">
        <v>8322</v>
      </c>
      <c r="Q2830" s="8">
        <f t="shared" si="176"/>
        <v>1.0037894736842106</v>
      </c>
      <c r="R2830" s="20">
        <f t="shared" si="177"/>
        <v>98.30927835051547</v>
      </c>
      <c r="S2830" s="15">
        <f t="shared" si="178"/>
        <v>42254.264687499999</v>
      </c>
      <c r="T2830" s="15">
        <f t="shared" si="179"/>
        <v>42279.958333333328</v>
      </c>
    </row>
    <row r="2831" spans="1:20" ht="93.75" x14ac:dyDescent="0.3">
      <c r="A2831" s="4">
        <v>2829</v>
      </c>
      <c r="B2831" s="5" t="s">
        <v>2828</v>
      </c>
      <c r="C2831" s="5" t="s">
        <v>6938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t="s">
        <v>8270</v>
      </c>
      <c r="O2831" t="s">
        <v>8321</v>
      </c>
      <c r="P2831" t="s">
        <v>8322</v>
      </c>
      <c r="Q2831" s="8">
        <f t="shared" si="176"/>
        <v>1.0651999999999999</v>
      </c>
      <c r="R2831" s="20">
        <f t="shared" si="177"/>
        <v>35.039473684210527</v>
      </c>
      <c r="S2831" s="15">
        <f t="shared" si="178"/>
        <v>42495.434236111112</v>
      </c>
      <c r="T2831" s="15">
        <f t="shared" si="179"/>
        <v>42523.434236111112</v>
      </c>
    </row>
    <row r="2832" spans="1:20" ht="56.25" x14ac:dyDescent="0.3">
      <c r="A2832" s="4">
        <v>2830</v>
      </c>
      <c r="B2832" s="5" t="s">
        <v>2829</v>
      </c>
      <c r="C2832" s="5" t="s">
        <v>6939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t="s">
        <v>8270</v>
      </c>
      <c r="O2832" t="s">
        <v>8321</v>
      </c>
      <c r="P2832" t="s">
        <v>8322</v>
      </c>
      <c r="Q2832" s="8">
        <f t="shared" si="176"/>
        <v>1</v>
      </c>
      <c r="R2832" s="20">
        <f t="shared" si="177"/>
        <v>272.72727272727275</v>
      </c>
      <c r="S2832" s="15">
        <f t="shared" si="178"/>
        <v>41758.839675925927</v>
      </c>
      <c r="T2832" s="15">
        <f t="shared" si="179"/>
        <v>41771.165972222225</v>
      </c>
    </row>
    <row r="2833" spans="1:20" ht="56.25" x14ac:dyDescent="0.3">
      <c r="A2833" s="4">
        <v>2831</v>
      </c>
      <c r="B2833" s="5" t="s">
        <v>2830</v>
      </c>
      <c r="C2833" s="5" t="s">
        <v>6940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t="s">
        <v>8270</v>
      </c>
      <c r="O2833" t="s">
        <v>8321</v>
      </c>
      <c r="P2833" t="s">
        <v>8322</v>
      </c>
      <c r="Q2833" s="8">
        <f t="shared" si="176"/>
        <v>1.1066666666666667</v>
      </c>
      <c r="R2833" s="20">
        <f t="shared" si="177"/>
        <v>63.846153846153847</v>
      </c>
      <c r="S2833" s="15">
        <f t="shared" si="178"/>
        <v>42171.824884259258</v>
      </c>
      <c r="T2833" s="15">
        <f t="shared" si="179"/>
        <v>42201.824884259258</v>
      </c>
    </row>
    <row r="2834" spans="1:20" ht="93.75" x14ac:dyDescent="0.3">
      <c r="A2834" s="4">
        <v>2832</v>
      </c>
      <c r="B2834" s="5" t="s">
        <v>2831</v>
      </c>
      <c r="C2834" s="5" t="s">
        <v>6941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t="s">
        <v>8270</v>
      </c>
      <c r="O2834" t="s">
        <v>8321</v>
      </c>
      <c r="P2834" t="s">
        <v>8322</v>
      </c>
      <c r="Q2834" s="8">
        <f t="shared" si="176"/>
        <v>1.1471959999999999</v>
      </c>
      <c r="R2834" s="20">
        <f t="shared" si="177"/>
        <v>30.189368421052631</v>
      </c>
      <c r="S2834" s="15">
        <f t="shared" si="178"/>
        <v>41938.709421296298</v>
      </c>
      <c r="T2834" s="15">
        <f t="shared" si="179"/>
        <v>41966.916666666672</v>
      </c>
    </row>
    <row r="2835" spans="1:20" ht="37.5" x14ac:dyDescent="0.3">
      <c r="A2835" s="4">
        <v>2833</v>
      </c>
      <c r="B2835" s="5" t="s">
        <v>2832</v>
      </c>
      <c r="C2835" s="5" t="s">
        <v>6942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t="s">
        <v>8270</v>
      </c>
      <c r="O2835" t="s">
        <v>8321</v>
      </c>
      <c r="P2835" t="s">
        <v>8322</v>
      </c>
      <c r="Q2835" s="8">
        <f t="shared" si="176"/>
        <v>1.0825925925925926</v>
      </c>
      <c r="R2835" s="20">
        <f t="shared" si="177"/>
        <v>83.51428571428572</v>
      </c>
      <c r="S2835" s="15">
        <f t="shared" si="178"/>
        <v>42268.127696759257</v>
      </c>
      <c r="T2835" s="15">
        <f t="shared" si="179"/>
        <v>42288.083333333328</v>
      </c>
    </row>
    <row r="2836" spans="1:20" ht="75" x14ac:dyDescent="0.3">
      <c r="A2836" s="4">
        <v>2834</v>
      </c>
      <c r="B2836" s="5" t="s">
        <v>2833</v>
      </c>
      <c r="C2836" s="5" t="s">
        <v>6943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t="s">
        <v>8270</v>
      </c>
      <c r="O2836" t="s">
        <v>8321</v>
      </c>
      <c r="P2836" t="s">
        <v>8322</v>
      </c>
      <c r="Q2836" s="8">
        <f t="shared" si="176"/>
        <v>1.7</v>
      </c>
      <c r="R2836" s="20">
        <f t="shared" si="177"/>
        <v>64.761904761904759</v>
      </c>
      <c r="S2836" s="15">
        <f t="shared" si="178"/>
        <v>42019.959837962961</v>
      </c>
      <c r="T2836" s="15">
        <f t="shared" si="179"/>
        <v>42034.959837962961</v>
      </c>
    </row>
    <row r="2837" spans="1:20" ht="75" x14ac:dyDescent="0.3">
      <c r="A2837" s="4">
        <v>2835</v>
      </c>
      <c r="B2837" s="5" t="s">
        <v>2834</v>
      </c>
      <c r="C2837" s="5" t="s">
        <v>6944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t="s">
        <v>8270</v>
      </c>
      <c r="O2837" t="s">
        <v>8321</v>
      </c>
      <c r="P2837" t="s">
        <v>8322</v>
      </c>
      <c r="Q2837" s="8">
        <f t="shared" si="176"/>
        <v>1.8709899999999999</v>
      </c>
      <c r="R2837" s="20">
        <f t="shared" si="177"/>
        <v>20.118172043010752</v>
      </c>
      <c r="S2837" s="15">
        <f t="shared" si="178"/>
        <v>42313.703900462962</v>
      </c>
      <c r="T2837" s="15">
        <f t="shared" si="179"/>
        <v>42343</v>
      </c>
    </row>
    <row r="2838" spans="1:20" ht="93.75" x14ac:dyDescent="0.3">
      <c r="A2838" s="4">
        <v>2836</v>
      </c>
      <c r="B2838" s="5" t="s">
        <v>2835</v>
      </c>
      <c r="C2838" s="5" t="s">
        <v>6945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t="s">
        <v>8270</v>
      </c>
      <c r="O2838" t="s">
        <v>8321</v>
      </c>
      <c r="P2838" t="s">
        <v>8322</v>
      </c>
      <c r="Q2838" s="8">
        <f t="shared" si="176"/>
        <v>1.0777777777777777</v>
      </c>
      <c r="R2838" s="20">
        <f t="shared" si="177"/>
        <v>44.090909090909093</v>
      </c>
      <c r="S2838" s="15">
        <f t="shared" si="178"/>
        <v>42746.261782407411</v>
      </c>
      <c r="T2838" s="15">
        <f t="shared" si="179"/>
        <v>42784.207638888889</v>
      </c>
    </row>
    <row r="2839" spans="1:20" ht="112.5" x14ac:dyDescent="0.3">
      <c r="A2839" s="4">
        <v>2837</v>
      </c>
      <c r="B2839" s="5" t="s">
        <v>2836</v>
      </c>
      <c r="C2839" s="5" t="s">
        <v>6946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t="s">
        <v>8270</v>
      </c>
      <c r="O2839" t="s">
        <v>8321</v>
      </c>
      <c r="P2839" t="s">
        <v>8322</v>
      </c>
      <c r="Q2839" s="8">
        <f t="shared" si="176"/>
        <v>1</v>
      </c>
      <c r="R2839" s="20">
        <f t="shared" si="177"/>
        <v>40.476190476190474</v>
      </c>
      <c r="S2839" s="15">
        <f t="shared" si="178"/>
        <v>42307.908379629633</v>
      </c>
      <c r="T2839" s="15">
        <f t="shared" si="179"/>
        <v>42347.950046296297</v>
      </c>
    </row>
    <row r="2840" spans="1:20" ht="75" x14ac:dyDescent="0.3">
      <c r="A2840" s="4">
        <v>2838</v>
      </c>
      <c r="B2840" s="5" t="s">
        <v>2837</v>
      </c>
      <c r="C2840" s="5" t="s">
        <v>6947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t="s">
        <v>8270</v>
      </c>
      <c r="O2840" t="s">
        <v>8321</v>
      </c>
      <c r="P2840" t="s">
        <v>8322</v>
      </c>
      <c r="Q2840" s="8">
        <f t="shared" si="176"/>
        <v>1.2024999999999999</v>
      </c>
      <c r="R2840" s="20">
        <f t="shared" si="177"/>
        <v>44.537037037037038</v>
      </c>
      <c r="S2840" s="15">
        <f t="shared" si="178"/>
        <v>41842.607592592591</v>
      </c>
      <c r="T2840" s="15">
        <f t="shared" si="179"/>
        <v>41864.916666666664</v>
      </c>
    </row>
    <row r="2841" spans="1:20" ht="93.75" x14ac:dyDescent="0.3">
      <c r="A2841" s="4">
        <v>2839</v>
      </c>
      <c r="B2841" s="5" t="s">
        <v>2838</v>
      </c>
      <c r="C2841" s="5" t="s">
        <v>6948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t="s">
        <v>8270</v>
      </c>
      <c r="O2841" t="s">
        <v>8321</v>
      </c>
      <c r="P2841" t="s">
        <v>8322</v>
      </c>
      <c r="Q2841" s="8">
        <f t="shared" si="176"/>
        <v>1.1142857142857143</v>
      </c>
      <c r="R2841" s="20">
        <f t="shared" si="177"/>
        <v>125.80645161290323</v>
      </c>
      <c r="S2841" s="15">
        <f t="shared" si="178"/>
        <v>41853.240208333329</v>
      </c>
      <c r="T2841" s="15">
        <f t="shared" si="179"/>
        <v>41876.207638888889</v>
      </c>
    </row>
    <row r="2842" spans="1:20" ht="93.75" x14ac:dyDescent="0.3">
      <c r="A2842" s="4">
        <v>2840</v>
      </c>
      <c r="B2842" s="5" t="s">
        <v>2839</v>
      </c>
      <c r="C2842" s="5" t="s">
        <v>6949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t="s">
        <v>8270</v>
      </c>
      <c r="O2842" t="s">
        <v>8321</v>
      </c>
      <c r="P2842" t="s">
        <v>8322</v>
      </c>
      <c r="Q2842" s="8">
        <f t="shared" si="176"/>
        <v>1.04</v>
      </c>
      <c r="R2842" s="20">
        <f t="shared" si="177"/>
        <v>19.696969696969695</v>
      </c>
      <c r="S2842" s="15">
        <f t="shared" si="178"/>
        <v>42060.035636574074</v>
      </c>
      <c r="T2842" s="15">
        <f t="shared" si="179"/>
        <v>42081.708333333328</v>
      </c>
    </row>
    <row r="2843" spans="1:20" ht="93.75" x14ac:dyDescent="0.3">
      <c r="A2843" s="4">
        <v>2841</v>
      </c>
      <c r="B2843" s="5" t="s">
        <v>2840</v>
      </c>
      <c r="C2843" s="5" t="s">
        <v>6950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t="s">
        <v>8270</v>
      </c>
      <c r="O2843" t="s">
        <v>8321</v>
      </c>
      <c r="P2843" t="s">
        <v>8322</v>
      </c>
      <c r="Q2843" s="8">
        <f t="shared" si="176"/>
        <v>0.01</v>
      </c>
      <c r="R2843" s="20">
        <f t="shared" si="177"/>
        <v>10</v>
      </c>
      <c r="S2843" s="15">
        <f t="shared" si="178"/>
        <v>42291.739548611105</v>
      </c>
      <c r="T2843" s="15">
        <f t="shared" si="179"/>
        <v>42351.781215277777</v>
      </c>
    </row>
    <row r="2844" spans="1:20" ht="93.75" x14ac:dyDescent="0.3">
      <c r="A2844" s="4">
        <v>2842</v>
      </c>
      <c r="B2844" s="5" t="s">
        <v>2841</v>
      </c>
      <c r="C2844" s="5" t="s">
        <v>6951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t="s">
        <v>8270</v>
      </c>
      <c r="O2844" t="s">
        <v>8321</v>
      </c>
      <c r="P2844" t="s">
        <v>8322</v>
      </c>
      <c r="Q2844" s="8">
        <f t="shared" si="176"/>
        <v>0</v>
      </c>
      <c r="R2844" s="20" t="e">
        <f t="shared" si="177"/>
        <v>#DIV/0!</v>
      </c>
      <c r="S2844" s="15">
        <f t="shared" si="178"/>
        <v>41784.952488425923</v>
      </c>
      <c r="T2844" s="15">
        <f t="shared" si="179"/>
        <v>41811.458333333336</v>
      </c>
    </row>
    <row r="2845" spans="1:20" ht="93.75" x14ac:dyDescent="0.3">
      <c r="A2845" s="4">
        <v>2843</v>
      </c>
      <c r="B2845" s="5" t="s">
        <v>2842</v>
      </c>
      <c r="C2845" s="5" t="s">
        <v>6952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t="s">
        <v>8270</v>
      </c>
      <c r="O2845" t="s">
        <v>8321</v>
      </c>
      <c r="P2845" t="s">
        <v>8322</v>
      </c>
      <c r="Q2845" s="8">
        <f t="shared" si="176"/>
        <v>0</v>
      </c>
      <c r="R2845" s="20" t="e">
        <f t="shared" si="177"/>
        <v>#DIV/0!</v>
      </c>
      <c r="S2845" s="15">
        <f t="shared" si="178"/>
        <v>42492.737847222219</v>
      </c>
      <c r="T2845" s="15">
        <f t="shared" si="179"/>
        <v>42534.166666666672</v>
      </c>
    </row>
    <row r="2846" spans="1:20" ht="75" x14ac:dyDescent="0.3">
      <c r="A2846" s="4">
        <v>2844</v>
      </c>
      <c r="B2846" s="5" t="s">
        <v>2843</v>
      </c>
      <c r="C2846" s="5" t="s">
        <v>6953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t="s">
        <v>8270</v>
      </c>
      <c r="O2846" t="s">
        <v>8321</v>
      </c>
      <c r="P2846" t="s">
        <v>8322</v>
      </c>
      <c r="Q2846" s="8">
        <f t="shared" si="176"/>
        <v>5.4545454545454543E-2</v>
      </c>
      <c r="R2846" s="20">
        <f t="shared" si="177"/>
        <v>30</v>
      </c>
      <c r="S2846" s="15">
        <f t="shared" si="178"/>
        <v>42709.546064814815</v>
      </c>
      <c r="T2846" s="15">
        <f t="shared" si="179"/>
        <v>42739.546064814815</v>
      </c>
    </row>
    <row r="2847" spans="1:20" ht="75" x14ac:dyDescent="0.3">
      <c r="A2847" s="4">
        <v>2845</v>
      </c>
      <c r="B2847" s="5" t="s">
        <v>2844</v>
      </c>
      <c r="C2847" s="5" t="s">
        <v>6954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t="s">
        <v>8270</v>
      </c>
      <c r="O2847" t="s">
        <v>8321</v>
      </c>
      <c r="P2847" t="s">
        <v>8322</v>
      </c>
      <c r="Q2847" s="8">
        <f t="shared" si="176"/>
        <v>0.31546666666666667</v>
      </c>
      <c r="R2847" s="20">
        <f t="shared" si="177"/>
        <v>60.666666666666664</v>
      </c>
      <c r="S2847" s="15">
        <f t="shared" si="178"/>
        <v>42103.016585648147</v>
      </c>
      <c r="T2847" s="15">
        <f t="shared" si="179"/>
        <v>42163.016585648147</v>
      </c>
    </row>
    <row r="2848" spans="1:20" ht="93.75" x14ac:dyDescent="0.3">
      <c r="A2848" s="4">
        <v>2846</v>
      </c>
      <c r="B2848" s="5" t="s">
        <v>2845</v>
      </c>
      <c r="C2848" s="5" t="s">
        <v>6955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t="s">
        <v>8270</v>
      </c>
      <c r="O2848" t="s">
        <v>8321</v>
      </c>
      <c r="P2848" t="s">
        <v>8322</v>
      </c>
      <c r="Q2848" s="8">
        <f t="shared" si="176"/>
        <v>0</v>
      </c>
      <c r="R2848" s="20" t="e">
        <f t="shared" si="177"/>
        <v>#DIV/0!</v>
      </c>
      <c r="S2848" s="15">
        <f t="shared" si="178"/>
        <v>42108.692060185189</v>
      </c>
      <c r="T2848" s="15">
        <f t="shared" si="179"/>
        <v>42153.692060185189</v>
      </c>
    </row>
    <row r="2849" spans="1:20" ht="75" x14ac:dyDescent="0.3">
      <c r="A2849" s="4">
        <v>2847</v>
      </c>
      <c r="B2849" s="5" t="s">
        <v>2846</v>
      </c>
      <c r="C2849" s="5" t="s">
        <v>6956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t="s">
        <v>8270</v>
      </c>
      <c r="O2849" t="s">
        <v>8321</v>
      </c>
      <c r="P2849" t="s">
        <v>8322</v>
      </c>
      <c r="Q2849" s="8">
        <f t="shared" si="176"/>
        <v>0</v>
      </c>
      <c r="R2849" s="20" t="e">
        <f t="shared" si="177"/>
        <v>#DIV/0!</v>
      </c>
      <c r="S2849" s="15">
        <f t="shared" si="178"/>
        <v>42453.806307870371</v>
      </c>
      <c r="T2849" s="15">
        <f t="shared" si="179"/>
        <v>42513.806307870371</v>
      </c>
    </row>
    <row r="2850" spans="1:20" ht="93.75" x14ac:dyDescent="0.3">
      <c r="A2850" s="4">
        <v>2848</v>
      </c>
      <c r="B2850" s="5" t="s">
        <v>2847</v>
      </c>
      <c r="C2850" s="5" t="s">
        <v>6957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t="s">
        <v>8270</v>
      </c>
      <c r="O2850" t="s">
        <v>8321</v>
      </c>
      <c r="P2850" t="s">
        <v>8322</v>
      </c>
      <c r="Q2850" s="8">
        <f t="shared" si="176"/>
        <v>2E-3</v>
      </c>
      <c r="R2850" s="20">
        <f t="shared" si="177"/>
        <v>23.333333333333332</v>
      </c>
      <c r="S2850" s="15">
        <f t="shared" si="178"/>
        <v>42123.648831018523</v>
      </c>
      <c r="T2850" s="15">
        <f t="shared" si="179"/>
        <v>42153.648831018523</v>
      </c>
    </row>
    <row r="2851" spans="1:20" ht="75" x14ac:dyDescent="0.3">
      <c r="A2851" s="4">
        <v>2849</v>
      </c>
      <c r="B2851" s="5" t="s">
        <v>2848</v>
      </c>
      <c r="C2851" s="5" t="s">
        <v>6958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t="s">
        <v>8270</v>
      </c>
      <c r="O2851" t="s">
        <v>8321</v>
      </c>
      <c r="P2851" t="s">
        <v>8322</v>
      </c>
      <c r="Q2851" s="8">
        <f t="shared" si="176"/>
        <v>0.01</v>
      </c>
      <c r="R2851" s="20">
        <f t="shared" si="177"/>
        <v>5</v>
      </c>
      <c r="S2851" s="15">
        <f t="shared" si="178"/>
        <v>42453.428240740745</v>
      </c>
      <c r="T2851" s="15">
        <f t="shared" si="179"/>
        <v>42483.428240740745</v>
      </c>
    </row>
    <row r="2852" spans="1:20" ht="75" x14ac:dyDescent="0.3">
      <c r="A2852" s="4">
        <v>2850</v>
      </c>
      <c r="B2852" s="5" t="s">
        <v>2849</v>
      </c>
      <c r="C2852" s="5" t="s">
        <v>6959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t="s">
        <v>8270</v>
      </c>
      <c r="O2852" t="s">
        <v>8321</v>
      </c>
      <c r="P2852" t="s">
        <v>8322</v>
      </c>
      <c r="Q2852" s="8">
        <f t="shared" si="176"/>
        <v>3.8875E-2</v>
      </c>
      <c r="R2852" s="20">
        <f t="shared" si="177"/>
        <v>23.923076923076923</v>
      </c>
      <c r="S2852" s="15">
        <f t="shared" si="178"/>
        <v>41858.007071759261</v>
      </c>
      <c r="T2852" s="15">
        <f t="shared" si="179"/>
        <v>41888.007071759261</v>
      </c>
    </row>
    <row r="2853" spans="1:20" ht="93.75" x14ac:dyDescent="0.3">
      <c r="A2853" s="4">
        <v>2851</v>
      </c>
      <c r="B2853" s="5" t="s">
        <v>2850</v>
      </c>
      <c r="C2853" s="5" t="s">
        <v>6960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t="s">
        <v>8270</v>
      </c>
      <c r="O2853" t="s">
        <v>8321</v>
      </c>
      <c r="P2853" t="s">
        <v>8322</v>
      </c>
      <c r="Q2853" s="8">
        <f t="shared" si="176"/>
        <v>0</v>
      </c>
      <c r="R2853" s="20" t="e">
        <f t="shared" si="177"/>
        <v>#DIV/0!</v>
      </c>
      <c r="S2853" s="15">
        <f t="shared" si="178"/>
        <v>42390.002650462964</v>
      </c>
      <c r="T2853" s="15">
        <f t="shared" si="179"/>
        <v>42398.970138888893</v>
      </c>
    </row>
    <row r="2854" spans="1:20" ht="75" x14ac:dyDescent="0.3">
      <c r="A2854" s="4">
        <v>2852</v>
      </c>
      <c r="B2854" s="5" t="s">
        <v>2851</v>
      </c>
      <c r="C2854" s="5" t="s">
        <v>6961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t="s">
        <v>8270</v>
      </c>
      <c r="O2854" t="s">
        <v>8321</v>
      </c>
      <c r="P2854" t="s">
        <v>8322</v>
      </c>
      <c r="Q2854" s="8">
        <f t="shared" si="176"/>
        <v>1.9E-2</v>
      </c>
      <c r="R2854" s="20">
        <f t="shared" si="177"/>
        <v>15.833333333333334</v>
      </c>
      <c r="S2854" s="15">
        <f t="shared" si="178"/>
        <v>41781.045173611114</v>
      </c>
      <c r="T2854" s="15">
        <f t="shared" si="179"/>
        <v>41811.045173611114</v>
      </c>
    </row>
    <row r="2855" spans="1:20" ht="75" x14ac:dyDescent="0.3">
      <c r="A2855" s="4">
        <v>2853</v>
      </c>
      <c r="B2855" s="5" t="s">
        <v>2852</v>
      </c>
      <c r="C2855" s="5" t="s">
        <v>6962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t="s">
        <v>8270</v>
      </c>
      <c r="O2855" t="s">
        <v>8321</v>
      </c>
      <c r="P2855" t="s">
        <v>8322</v>
      </c>
      <c r="Q2855" s="8">
        <f t="shared" si="176"/>
        <v>0</v>
      </c>
      <c r="R2855" s="20" t="e">
        <f t="shared" si="177"/>
        <v>#DIV/0!</v>
      </c>
      <c r="S2855" s="15">
        <f t="shared" si="178"/>
        <v>41836.190937499996</v>
      </c>
      <c r="T2855" s="15">
        <f t="shared" si="179"/>
        <v>41896.190937499996</v>
      </c>
    </row>
    <row r="2856" spans="1:20" ht="75" x14ac:dyDescent="0.3">
      <c r="A2856" s="4">
        <v>2854</v>
      </c>
      <c r="B2856" s="5" t="s">
        <v>2853</v>
      </c>
      <c r="C2856" s="5" t="s">
        <v>6963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t="s">
        <v>8270</v>
      </c>
      <c r="O2856" t="s">
        <v>8321</v>
      </c>
      <c r="P2856" t="s">
        <v>8322</v>
      </c>
      <c r="Q2856" s="8">
        <f t="shared" si="176"/>
        <v>0.41699999999999998</v>
      </c>
      <c r="R2856" s="20">
        <f t="shared" si="177"/>
        <v>29.785714285714285</v>
      </c>
      <c r="S2856" s="15">
        <f t="shared" si="178"/>
        <v>42111.71665509259</v>
      </c>
      <c r="T2856" s="15">
        <f t="shared" si="179"/>
        <v>42131.71665509259</v>
      </c>
    </row>
    <row r="2857" spans="1:20" ht="93.75" x14ac:dyDescent="0.3">
      <c r="A2857" s="4">
        <v>2855</v>
      </c>
      <c r="B2857" s="5" t="s">
        <v>2854</v>
      </c>
      <c r="C2857" s="5" t="s">
        <v>6964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t="s">
        <v>8270</v>
      </c>
      <c r="O2857" t="s">
        <v>8321</v>
      </c>
      <c r="P2857" t="s">
        <v>8322</v>
      </c>
      <c r="Q2857" s="8">
        <f t="shared" si="176"/>
        <v>0.5</v>
      </c>
      <c r="R2857" s="20">
        <f t="shared" si="177"/>
        <v>60</v>
      </c>
      <c r="S2857" s="15">
        <f t="shared" si="178"/>
        <v>42370.007766203707</v>
      </c>
      <c r="T2857" s="15">
        <f t="shared" si="179"/>
        <v>42398.981944444444</v>
      </c>
    </row>
    <row r="2858" spans="1:20" ht="93.75" x14ac:dyDescent="0.3">
      <c r="A2858" s="4">
        <v>2856</v>
      </c>
      <c r="B2858" s="5" t="s">
        <v>2855</v>
      </c>
      <c r="C2858" s="5" t="s">
        <v>6965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t="s">
        <v>8270</v>
      </c>
      <c r="O2858" t="s">
        <v>8321</v>
      </c>
      <c r="P2858" t="s">
        <v>8322</v>
      </c>
      <c r="Q2858" s="8">
        <f t="shared" si="176"/>
        <v>4.8666666666666664E-2</v>
      </c>
      <c r="R2858" s="20">
        <f t="shared" si="177"/>
        <v>24.333333333333332</v>
      </c>
      <c r="S2858" s="15">
        <f t="shared" si="178"/>
        <v>42165.037581018521</v>
      </c>
      <c r="T2858" s="15">
        <f t="shared" si="179"/>
        <v>42224.898611111115</v>
      </c>
    </row>
    <row r="2859" spans="1:20" ht="93.75" x14ac:dyDescent="0.3">
      <c r="A2859" s="4">
        <v>2857</v>
      </c>
      <c r="B2859" s="5" t="s">
        <v>2856</v>
      </c>
      <c r="C2859" s="5" t="s">
        <v>6966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t="s">
        <v>8270</v>
      </c>
      <c r="O2859" t="s">
        <v>8321</v>
      </c>
      <c r="P2859" t="s">
        <v>8322</v>
      </c>
      <c r="Q2859" s="8">
        <f t="shared" si="176"/>
        <v>0.19736842105263158</v>
      </c>
      <c r="R2859" s="20">
        <f t="shared" si="177"/>
        <v>500</v>
      </c>
      <c r="S2859" s="15">
        <f t="shared" si="178"/>
        <v>42726.920081018514</v>
      </c>
      <c r="T2859" s="15">
        <f t="shared" si="179"/>
        <v>42786.75</v>
      </c>
    </row>
    <row r="2860" spans="1:20" ht="75" x14ac:dyDescent="0.3">
      <c r="A2860" s="4">
        <v>2858</v>
      </c>
      <c r="B2860" s="5" t="s">
        <v>2857</v>
      </c>
      <c r="C2860" s="5" t="s">
        <v>6967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t="s">
        <v>8270</v>
      </c>
      <c r="O2860" t="s">
        <v>8321</v>
      </c>
      <c r="P2860" t="s">
        <v>8322</v>
      </c>
      <c r="Q2860" s="8">
        <f t="shared" si="176"/>
        <v>0</v>
      </c>
      <c r="R2860" s="20" t="e">
        <f t="shared" si="177"/>
        <v>#DIV/0!</v>
      </c>
      <c r="S2860" s="15">
        <f t="shared" si="178"/>
        <v>41954.545081018514</v>
      </c>
      <c r="T2860" s="15">
        <f t="shared" si="179"/>
        <v>41978.477777777778</v>
      </c>
    </row>
    <row r="2861" spans="1:20" ht="56.25" x14ac:dyDescent="0.3">
      <c r="A2861" s="4">
        <v>2859</v>
      </c>
      <c r="B2861" s="5" t="s">
        <v>2858</v>
      </c>
      <c r="C2861" s="5" t="s">
        <v>6968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t="s">
        <v>8270</v>
      </c>
      <c r="O2861" t="s">
        <v>8321</v>
      </c>
      <c r="P2861" t="s">
        <v>8322</v>
      </c>
      <c r="Q2861" s="8">
        <f t="shared" si="176"/>
        <v>1.7500000000000002E-2</v>
      </c>
      <c r="R2861" s="20">
        <f t="shared" si="177"/>
        <v>35</v>
      </c>
      <c r="S2861" s="15">
        <f t="shared" si="178"/>
        <v>42233.362314814818</v>
      </c>
      <c r="T2861" s="15">
        <f t="shared" si="179"/>
        <v>42293.362314814818</v>
      </c>
    </row>
    <row r="2862" spans="1:20" ht="93.75" x14ac:dyDescent="0.3">
      <c r="A2862" s="4">
        <v>2860</v>
      </c>
      <c r="B2862" s="5" t="s">
        <v>2859</v>
      </c>
      <c r="C2862" s="5" t="s">
        <v>6969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t="s">
        <v>8270</v>
      </c>
      <c r="O2862" t="s">
        <v>8321</v>
      </c>
      <c r="P2862" t="s">
        <v>8322</v>
      </c>
      <c r="Q2862" s="8">
        <f t="shared" si="176"/>
        <v>6.6500000000000004E-2</v>
      </c>
      <c r="R2862" s="20">
        <f t="shared" si="177"/>
        <v>29.555555555555557</v>
      </c>
      <c r="S2862" s="15">
        <f t="shared" si="178"/>
        <v>42480.800648148142</v>
      </c>
      <c r="T2862" s="15">
        <f t="shared" si="179"/>
        <v>42540.800648148142</v>
      </c>
    </row>
    <row r="2863" spans="1:20" ht="93.75" x14ac:dyDescent="0.3">
      <c r="A2863" s="4">
        <v>2861</v>
      </c>
      <c r="B2863" s="5" t="s">
        <v>2860</v>
      </c>
      <c r="C2863" s="5" t="s">
        <v>6970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t="s">
        <v>8270</v>
      </c>
      <c r="O2863" t="s">
        <v>8321</v>
      </c>
      <c r="P2863" t="s">
        <v>8322</v>
      </c>
      <c r="Q2863" s="8">
        <f t="shared" si="176"/>
        <v>0.32</v>
      </c>
      <c r="R2863" s="20">
        <f t="shared" si="177"/>
        <v>26.666666666666668</v>
      </c>
      <c r="S2863" s="15">
        <f t="shared" si="178"/>
        <v>42257.590833333335</v>
      </c>
      <c r="T2863" s="15">
        <f t="shared" si="179"/>
        <v>42271.590833333335</v>
      </c>
    </row>
    <row r="2864" spans="1:20" ht="75" x14ac:dyDescent="0.3">
      <c r="A2864" s="4">
        <v>2862</v>
      </c>
      <c r="B2864" s="5" t="s">
        <v>2861</v>
      </c>
      <c r="C2864" s="5" t="s">
        <v>6971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t="s">
        <v>8270</v>
      </c>
      <c r="O2864" t="s">
        <v>8321</v>
      </c>
      <c r="P2864" t="s">
        <v>8322</v>
      </c>
      <c r="Q2864" s="8">
        <f t="shared" si="176"/>
        <v>4.3307086614173228E-3</v>
      </c>
      <c r="R2864" s="20">
        <f t="shared" si="177"/>
        <v>18.333333333333332</v>
      </c>
      <c r="S2864" s="15">
        <f t="shared" si="178"/>
        <v>41784.789687500001</v>
      </c>
      <c r="T2864" s="15">
        <f t="shared" si="179"/>
        <v>41814.789687500001</v>
      </c>
    </row>
    <row r="2865" spans="1:20" ht="93.75" x14ac:dyDescent="0.3">
      <c r="A2865" s="4">
        <v>2863</v>
      </c>
      <c r="B2865" s="5" t="s">
        <v>2862</v>
      </c>
      <c r="C2865" s="5" t="s">
        <v>6972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t="s">
        <v>8270</v>
      </c>
      <c r="O2865" t="s">
        <v>8321</v>
      </c>
      <c r="P2865" t="s">
        <v>8322</v>
      </c>
      <c r="Q2865" s="8">
        <f t="shared" si="176"/>
        <v>4.0000000000000002E-4</v>
      </c>
      <c r="R2865" s="20">
        <f t="shared" si="177"/>
        <v>20</v>
      </c>
      <c r="S2865" s="15">
        <f t="shared" si="178"/>
        <v>41831.675034722226</v>
      </c>
      <c r="T2865" s="15">
        <f t="shared" si="179"/>
        <v>41891.675034722226</v>
      </c>
    </row>
    <row r="2866" spans="1:20" ht="37.5" x14ac:dyDescent="0.3">
      <c r="A2866" s="4">
        <v>2864</v>
      </c>
      <c r="B2866" s="5" t="s">
        <v>2863</v>
      </c>
      <c r="C2866" s="5" t="s">
        <v>6973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t="s">
        <v>8270</v>
      </c>
      <c r="O2866" t="s">
        <v>8321</v>
      </c>
      <c r="P2866" t="s">
        <v>8322</v>
      </c>
      <c r="Q2866" s="8">
        <f t="shared" si="176"/>
        <v>1.6E-2</v>
      </c>
      <c r="R2866" s="20">
        <f t="shared" si="177"/>
        <v>13.333333333333334</v>
      </c>
      <c r="S2866" s="15">
        <f t="shared" si="178"/>
        <v>42172.613506944443</v>
      </c>
      <c r="T2866" s="15">
        <f t="shared" si="179"/>
        <v>42202.554166666669</v>
      </c>
    </row>
    <row r="2867" spans="1:20" ht="75" x14ac:dyDescent="0.3">
      <c r="A2867" s="4">
        <v>2865</v>
      </c>
      <c r="B2867" s="5" t="s">
        <v>2864</v>
      </c>
      <c r="C2867" s="5" t="s">
        <v>6974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t="s">
        <v>8270</v>
      </c>
      <c r="O2867" t="s">
        <v>8321</v>
      </c>
      <c r="P2867" t="s">
        <v>8322</v>
      </c>
      <c r="Q2867" s="8">
        <f t="shared" si="176"/>
        <v>0</v>
      </c>
      <c r="R2867" s="20" t="e">
        <f t="shared" si="177"/>
        <v>#DIV/0!</v>
      </c>
      <c r="S2867" s="15">
        <f t="shared" si="178"/>
        <v>41950.114108796297</v>
      </c>
      <c r="T2867" s="15">
        <f t="shared" si="179"/>
        <v>42010.114108796297</v>
      </c>
    </row>
    <row r="2868" spans="1:20" ht="75" x14ac:dyDescent="0.3">
      <c r="A2868" s="4">
        <v>2866</v>
      </c>
      <c r="B2868" s="5" t="s">
        <v>2865</v>
      </c>
      <c r="C2868" s="5" t="s">
        <v>6975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t="s">
        <v>8270</v>
      </c>
      <c r="O2868" t="s">
        <v>8321</v>
      </c>
      <c r="P2868" t="s">
        <v>8322</v>
      </c>
      <c r="Q2868" s="8">
        <f t="shared" si="176"/>
        <v>8.9999999999999993E-3</v>
      </c>
      <c r="R2868" s="20">
        <f t="shared" si="177"/>
        <v>22.5</v>
      </c>
      <c r="S2868" s="15">
        <f t="shared" si="178"/>
        <v>42627.955104166671</v>
      </c>
      <c r="T2868" s="15">
        <f t="shared" si="179"/>
        <v>42657.916666666672</v>
      </c>
    </row>
    <row r="2869" spans="1:20" ht="93.75" x14ac:dyDescent="0.3">
      <c r="A2869" s="4">
        <v>2867</v>
      </c>
      <c r="B2869" s="5" t="s">
        <v>2866</v>
      </c>
      <c r="C2869" s="5" t="s">
        <v>6976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t="s">
        <v>8270</v>
      </c>
      <c r="O2869" t="s">
        <v>8321</v>
      </c>
      <c r="P2869" t="s">
        <v>8322</v>
      </c>
      <c r="Q2869" s="8">
        <f t="shared" si="176"/>
        <v>0.2016</v>
      </c>
      <c r="R2869" s="20">
        <f t="shared" si="177"/>
        <v>50.4</v>
      </c>
      <c r="S2869" s="15">
        <f t="shared" si="178"/>
        <v>42531.195277777777</v>
      </c>
      <c r="T2869" s="15">
        <f t="shared" si="179"/>
        <v>42555.166666666672</v>
      </c>
    </row>
    <row r="2870" spans="1:20" ht="93.75" x14ac:dyDescent="0.3">
      <c r="A2870" s="4">
        <v>2868</v>
      </c>
      <c r="B2870" s="5" t="s">
        <v>2867</v>
      </c>
      <c r="C2870" s="5" t="s">
        <v>6977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t="s">
        <v>8270</v>
      </c>
      <c r="O2870" t="s">
        <v>8321</v>
      </c>
      <c r="P2870" t="s">
        <v>8322</v>
      </c>
      <c r="Q2870" s="8">
        <f t="shared" si="176"/>
        <v>0.42011733333333334</v>
      </c>
      <c r="R2870" s="20">
        <f t="shared" si="177"/>
        <v>105.02933333333334</v>
      </c>
      <c r="S2870" s="15">
        <f t="shared" si="178"/>
        <v>42618.827013888891</v>
      </c>
      <c r="T2870" s="15">
        <f t="shared" si="179"/>
        <v>42648.827013888891</v>
      </c>
    </row>
    <row r="2871" spans="1:20" ht="93.75" x14ac:dyDescent="0.3">
      <c r="A2871" s="4">
        <v>2869</v>
      </c>
      <c r="B2871" s="5" t="s">
        <v>2868</v>
      </c>
      <c r="C2871" s="5" t="s">
        <v>6978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t="s">
        <v>8270</v>
      </c>
      <c r="O2871" t="s">
        <v>8321</v>
      </c>
      <c r="P2871" t="s">
        <v>8322</v>
      </c>
      <c r="Q2871" s="8">
        <f t="shared" si="176"/>
        <v>8.8500000000000002E-3</v>
      </c>
      <c r="R2871" s="20">
        <f t="shared" si="177"/>
        <v>35.4</v>
      </c>
      <c r="S2871" s="15">
        <f t="shared" si="178"/>
        <v>42540.593530092592</v>
      </c>
      <c r="T2871" s="15">
        <f t="shared" si="179"/>
        <v>42570.593530092592</v>
      </c>
    </row>
    <row r="2872" spans="1:20" ht="93.75" x14ac:dyDescent="0.3">
      <c r="A2872" s="4">
        <v>2870</v>
      </c>
      <c r="B2872" s="5" t="s">
        <v>2869</v>
      </c>
      <c r="C2872" s="5" t="s">
        <v>6979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t="s">
        <v>8270</v>
      </c>
      <c r="O2872" t="s">
        <v>8321</v>
      </c>
      <c r="P2872" t="s">
        <v>8322</v>
      </c>
      <c r="Q2872" s="8">
        <f t="shared" si="176"/>
        <v>0.15</v>
      </c>
      <c r="R2872" s="20">
        <f t="shared" si="177"/>
        <v>83.333333333333329</v>
      </c>
      <c r="S2872" s="15">
        <f t="shared" si="178"/>
        <v>41746.189409722225</v>
      </c>
      <c r="T2872" s="15">
        <f t="shared" si="179"/>
        <v>41776.189409722225</v>
      </c>
    </row>
    <row r="2873" spans="1:20" ht="75" x14ac:dyDescent="0.3">
      <c r="A2873" s="4">
        <v>2871</v>
      </c>
      <c r="B2873" s="5" t="s">
        <v>2870</v>
      </c>
      <c r="C2873" s="5" t="s">
        <v>6980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t="s">
        <v>8270</v>
      </c>
      <c r="O2873" t="s">
        <v>8321</v>
      </c>
      <c r="P2873" t="s">
        <v>8322</v>
      </c>
      <c r="Q2873" s="8">
        <f t="shared" si="176"/>
        <v>4.6699999999999998E-2</v>
      </c>
      <c r="R2873" s="20">
        <f t="shared" si="177"/>
        <v>35.92307692307692</v>
      </c>
      <c r="S2873" s="15">
        <f t="shared" si="178"/>
        <v>41974.738576388889</v>
      </c>
      <c r="T2873" s="15">
        <f t="shared" si="179"/>
        <v>41994.738576388889</v>
      </c>
    </row>
    <row r="2874" spans="1:20" ht="56.25" x14ac:dyDescent="0.3">
      <c r="A2874" s="4">
        <v>2872</v>
      </c>
      <c r="B2874" s="5" t="s">
        <v>2871</v>
      </c>
      <c r="C2874" s="5" t="s">
        <v>6981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t="s">
        <v>8270</v>
      </c>
      <c r="O2874" t="s">
        <v>8321</v>
      </c>
      <c r="P2874" t="s">
        <v>8322</v>
      </c>
      <c r="Q2874" s="8">
        <f t="shared" si="176"/>
        <v>0</v>
      </c>
      <c r="R2874" s="20" t="e">
        <f t="shared" si="177"/>
        <v>#DIV/0!</v>
      </c>
      <c r="S2874" s="15">
        <f t="shared" si="178"/>
        <v>42115.11618055556</v>
      </c>
      <c r="T2874" s="15">
        <f t="shared" si="179"/>
        <v>42175.11618055556</v>
      </c>
    </row>
    <row r="2875" spans="1:20" ht="93.75" x14ac:dyDescent="0.3">
      <c r="A2875" s="4">
        <v>2873</v>
      </c>
      <c r="B2875" s="5" t="s">
        <v>2872</v>
      </c>
      <c r="C2875" s="5" t="s">
        <v>6982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t="s">
        <v>8270</v>
      </c>
      <c r="O2875" t="s">
        <v>8321</v>
      </c>
      <c r="P2875" t="s">
        <v>8322</v>
      </c>
      <c r="Q2875" s="8">
        <f t="shared" si="176"/>
        <v>0.38119999999999998</v>
      </c>
      <c r="R2875" s="20">
        <f t="shared" si="177"/>
        <v>119.125</v>
      </c>
      <c r="S2875" s="15">
        <f t="shared" si="178"/>
        <v>42002.817488425921</v>
      </c>
      <c r="T2875" s="15">
        <f t="shared" si="179"/>
        <v>42032.817488425921</v>
      </c>
    </row>
    <row r="2876" spans="1:20" ht="93.75" x14ac:dyDescent="0.3">
      <c r="A2876" s="4">
        <v>2874</v>
      </c>
      <c r="B2876" s="5" t="s">
        <v>2873</v>
      </c>
      <c r="C2876" s="5" t="s">
        <v>6983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t="s">
        <v>8270</v>
      </c>
      <c r="O2876" t="s">
        <v>8321</v>
      </c>
      <c r="P2876" t="s">
        <v>8322</v>
      </c>
      <c r="Q2876" s="8">
        <f t="shared" si="176"/>
        <v>5.4199999999999998E-2</v>
      </c>
      <c r="R2876" s="20">
        <f t="shared" si="177"/>
        <v>90.333333333333329</v>
      </c>
      <c r="S2876" s="15">
        <f t="shared" si="178"/>
        <v>42722.84474537037</v>
      </c>
      <c r="T2876" s="15">
        <f t="shared" si="179"/>
        <v>42752.84474537037</v>
      </c>
    </row>
    <row r="2877" spans="1:20" ht="93.75" x14ac:dyDescent="0.3">
      <c r="A2877" s="4">
        <v>2875</v>
      </c>
      <c r="B2877" s="5" t="s">
        <v>2874</v>
      </c>
      <c r="C2877" s="5" t="s">
        <v>6984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t="s">
        <v>8270</v>
      </c>
      <c r="O2877" t="s">
        <v>8321</v>
      </c>
      <c r="P2877" t="s">
        <v>8322</v>
      </c>
      <c r="Q2877" s="8">
        <f t="shared" si="176"/>
        <v>3.5E-4</v>
      </c>
      <c r="R2877" s="20">
        <f t="shared" si="177"/>
        <v>2.3333333333333335</v>
      </c>
      <c r="S2877" s="15">
        <f t="shared" si="178"/>
        <v>42465.128391203703</v>
      </c>
      <c r="T2877" s="15">
        <f t="shared" si="179"/>
        <v>42495.128391203703</v>
      </c>
    </row>
    <row r="2878" spans="1:20" ht="75" x14ac:dyDescent="0.3">
      <c r="A2878" s="4">
        <v>2876</v>
      </c>
      <c r="B2878" s="5" t="s">
        <v>2875</v>
      </c>
      <c r="C2878" s="5" t="s">
        <v>6985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t="s">
        <v>8270</v>
      </c>
      <c r="O2878" t="s">
        <v>8321</v>
      </c>
      <c r="P2878" t="s">
        <v>8322</v>
      </c>
      <c r="Q2878" s="8">
        <f t="shared" si="176"/>
        <v>0</v>
      </c>
      <c r="R2878" s="20" t="e">
        <f t="shared" si="177"/>
        <v>#DIV/0!</v>
      </c>
      <c r="S2878" s="15">
        <f t="shared" si="178"/>
        <v>42171.743969907402</v>
      </c>
      <c r="T2878" s="15">
        <f t="shared" si="179"/>
        <v>42201.743969907402</v>
      </c>
    </row>
    <row r="2879" spans="1:20" ht="93.75" x14ac:dyDescent="0.3">
      <c r="A2879" s="4">
        <v>2877</v>
      </c>
      <c r="B2879" s="5" t="s">
        <v>2876</v>
      </c>
      <c r="C2879" s="5" t="s">
        <v>6986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t="s">
        <v>8270</v>
      </c>
      <c r="O2879" t="s">
        <v>8321</v>
      </c>
      <c r="P2879" t="s">
        <v>8322</v>
      </c>
      <c r="Q2879" s="8">
        <f t="shared" si="176"/>
        <v>0.10833333333333334</v>
      </c>
      <c r="R2879" s="20">
        <f t="shared" si="177"/>
        <v>108.33333333333333</v>
      </c>
      <c r="S2879" s="15">
        <f t="shared" si="178"/>
        <v>42672.955138888887</v>
      </c>
      <c r="T2879" s="15">
        <f t="shared" si="179"/>
        <v>42704.708333333328</v>
      </c>
    </row>
    <row r="2880" spans="1:20" ht="75" x14ac:dyDescent="0.3">
      <c r="A2880" s="4">
        <v>2878</v>
      </c>
      <c r="B2880" s="5" t="s">
        <v>2877</v>
      </c>
      <c r="C2880" s="5" t="s">
        <v>6987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t="s">
        <v>8270</v>
      </c>
      <c r="O2880" t="s">
        <v>8321</v>
      </c>
      <c r="P2880" t="s">
        <v>8322</v>
      </c>
      <c r="Q2880" s="8">
        <f t="shared" si="176"/>
        <v>2.1000000000000001E-2</v>
      </c>
      <c r="R2880" s="20">
        <f t="shared" si="177"/>
        <v>15.75</v>
      </c>
      <c r="S2880" s="15">
        <f t="shared" si="178"/>
        <v>42128.615682870368</v>
      </c>
      <c r="T2880" s="15">
        <f t="shared" si="179"/>
        <v>42188.615682870368</v>
      </c>
    </row>
    <row r="2881" spans="1:20" ht="75" x14ac:dyDescent="0.3">
      <c r="A2881" s="4">
        <v>2879</v>
      </c>
      <c r="B2881" s="5" t="s">
        <v>2878</v>
      </c>
      <c r="C2881" s="5" t="s">
        <v>6988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t="s">
        <v>8270</v>
      </c>
      <c r="O2881" t="s">
        <v>8321</v>
      </c>
      <c r="P2881" t="s">
        <v>8322</v>
      </c>
      <c r="Q2881" s="8">
        <f t="shared" si="176"/>
        <v>2.5892857142857141E-3</v>
      </c>
      <c r="R2881" s="20">
        <f t="shared" si="177"/>
        <v>29</v>
      </c>
      <c r="S2881" s="15">
        <f t="shared" si="178"/>
        <v>42359.725243055553</v>
      </c>
      <c r="T2881" s="15">
        <f t="shared" si="179"/>
        <v>42389.725243055553</v>
      </c>
    </row>
    <row r="2882" spans="1:20" ht="93.75" x14ac:dyDescent="0.3">
      <c r="A2882" s="4">
        <v>2880</v>
      </c>
      <c r="B2882" s="5" t="s">
        <v>2879</v>
      </c>
      <c r="C2882" s="5" t="s">
        <v>6989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t="s">
        <v>8270</v>
      </c>
      <c r="O2882" t="s">
        <v>8321</v>
      </c>
      <c r="P2882" t="s">
        <v>8322</v>
      </c>
      <c r="Q2882" s="8">
        <f t="shared" ref="Q2882:Q2945" si="180">E2882/D2882</f>
        <v>0.23333333333333334</v>
      </c>
      <c r="R2882" s="20">
        <f t="shared" ref="R2882:R2945" si="181">E2882/L2882</f>
        <v>96.551724137931032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75" x14ac:dyDescent="0.3">
      <c r="A2883" s="4">
        <v>2881</v>
      </c>
      <c r="B2883" s="5" t="s">
        <v>2880</v>
      </c>
      <c r="C2883" s="5" t="s">
        <v>6990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t="s">
        <v>8270</v>
      </c>
      <c r="O2883" t="s">
        <v>8321</v>
      </c>
      <c r="P2883" t="s">
        <v>8322</v>
      </c>
      <c r="Q2883" s="8">
        <f t="shared" si="180"/>
        <v>0</v>
      </c>
      <c r="R2883" s="20" t="e">
        <f t="shared" si="181"/>
        <v>#DIV/0!</v>
      </c>
      <c r="S2883" s="15">
        <f t="shared" si="182"/>
        <v>41916.597638888888</v>
      </c>
      <c r="T2883" s="15">
        <f t="shared" si="183"/>
        <v>41976.639305555553</v>
      </c>
    </row>
    <row r="2884" spans="1:20" ht="75" x14ac:dyDescent="0.3">
      <c r="A2884" s="4">
        <v>2882</v>
      </c>
      <c r="B2884" s="5" t="s">
        <v>2881</v>
      </c>
      <c r="C2884" s="5" t="s">
        <v>6991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t="s">
        <v>8270</v>
      </c>
      <c r="O2884" t="s">
        <v>8321</v>
      </c>
      <c r="P2884" t="s">
        <v>8322</v>
      </c>
      <c r="Q2884" s="8">
        <f t="shared" si="180"/>
        <v>0.33600000000000002</v>
      </c>
      <c r="R2884" s="20">
        <f t="shared" si="181"/>
        <v>63</v>
      </c>
      <c r="S2884" s="15">
        <f t="shared" si="182"/>
        <v>42461.596273148149</v>
      </c>
      <c r="T2884" s="15">
        <f t="shared" si="183"/>
        <v>42491.596273148149</v>
      </c>
    </row>
    <row r="2885" spans="1:20" ht="93.75" x14ac:dyDescent="0.3">
      <c r="A2885" s="4">
        <v>2883</v>
      </c>
      <c r="B2885" s="5" t="s">
        <v>2882</v>
      </c>
      <c r="C2885" s="5" t="s">
        <v>6992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t="s">
        <v>8270</v>
      </c>
      <c r="O2885" t="s">
        <v>8321</v>
      </c>
      <c r="P2885" t="s">
        <v>8322</v>
      </c>
      <c r="Q2885" s="8">
        <f t="shared" si="180"/>
        <v>0.1908</v>
      </c>
      <c r="R2885" s="20">
        <f t="shared" si="181"/>
        <v>381.6</v>
      </c>
      <c r="S2885" s="15">
        <f t="shared" si="182"/>
        <v>42370.90320601852</v>
      </c>
      <c r="T2885" s="15">
        <f t="shared" si="183"/>
        <v>42406.207638888889</v>
      </c>
    </row>
    <row r="2886" spans="1:20" ht="56.25" x14ac:dyDescent="0.3">
      <c r="A2886" s="4">
        <v>2884</v>
      </c>
      <c r="B2886" s="5" t="s">
        <v>2883</v>
      </c>
      <c r="C2886" s="5" t="s">
        <v>6993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t="s">
        <v>8270</v>
      </c>
      <c r="O2886" t="s">
        <v>8321</v>
      </c>
      <c r="P2886" t="s">
        <v>8322</v>
      </c>
      <c r="Q2886" s="8">
        <f t="shared" si="180"/>
        <v>4.1111111111111114E-3</v>
      </c>
      <c r="R2886" s="20">
        <f t="shared" si="181"/>
        <v>46.25</v>
      </c>
      <c r="S2886" s="15">
        <f t="shared" si="182"/>
        <v>41948.727256944447</v>
      </c>
      <c r="T2886" s="15">
        <f t="shared" si="183"/>
        <v>41978.727256944447</v>
      </c>
    </row>
    <row r="2887" spans="1:20" ht="56.25" x14ac:dyDescent="0.3">
      <c r="A2887" s="4">
        <v>2885</v>
      </c>
      <c r="B2887" s="5" t="s">
        <v>2884</v>
      </c>
      <c r="C2887" s="5" t="s">
        <v>6994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t="s">
        <v>8270</v>
      </c>
      <c r="O2887" t="s">
        <v>8321</v>
      </c>
      <c r="P2887" t="s">
        <v>8322</v>
      </c>
      <c r="Q2887" s="8">
        <f t="shared" si="180"/>
        <v>0.32500000000000001</v>
      </c>
      <c r="R2887" s="20">
        <f t="shared" si="181"/>
        <v>26</v>
      </c>
      <c r="S2887" s="15">
        <f t="shared" si="182"/>
        <v>42047.07640046296</v>
      </c>
      <c r="T2887" s="15">
        <f t="shared" si="183"/>
        <v>42077.034733796296</v>
      </c>
    </row>
    <row r="2888" spans="1:20" ht="75" x14ac:dyDescent="0.3">
      <c r="A2888" s="4">
        <v>2886</v>
      </c>
      <c r="B2888" s="5" t="s">
        <v>2885</v>
      </c>
      <c r="C2888" s="5" t="s">
        <v>6995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t="s">
        <v>8270</v>
      </c>
      <c r="O2888" t="s">
        <v>8321</v>
      </c>
      <c r="P2888" t="s">
        <v>8322</v>
      </c>
      <c r="Q2888" s="8">
        <f t="shared" si="180"/>
        <v>0.05</v>
      </c>
      <c r="R2888" s="20">
        <f t="shared" si="181"/>
        <v>10</v>
      </c>
      <c r="S2888" s="15">
        <f t="shared" si="182"/>
        <v>42261.632916666669</v>
      </c>
      <c r="T2888" s="15">
        <f t="shared" si="183"/>
        <v>42266.165972222225</v>
      </c>
    </row>
    <row r="2889" spans="1:20" ht="93.75" x14ac:dyDescent="0.3">
      <c r="A2889" s="4">
        <v>2887</v>
      </c>
      <c r="B2889" s="5" t="s">
        <v>2886</v>
      </c>
      <c r="C2889" s="5" t="s">
        <v>6996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t="s">
        <v>8270</v>
      </c>
      <c r="O2889" t="s">
        <v>8321</v>
      </c>
      <c r="P2889" t="s">
        <v>8322</v>
      </c>
      <c r="Q2889" s="8">
        <f t="shared" si="180"/>
        <v>1.6666666666666668E-3</v>
      </c>
      <c r="R2889" s="20">
        <f t="shared" si="181"/>
        <v>5</v>
      </c>
      <c r="S2889" s="15">
        <f t="shared" si="182"/>
        <v>41985.427361111113</v>
      </c>
      <c r="T2889" s="15">
        <f t="shared" si="183"/>
        <v>42015.427361111113</v>
      </c>
    </row>
    <row r="2890" spans="1:20" ht="93.75" x14ac:dyDescent="0.3">
      <c r="A2890" s="4">
        <v>2888</v>
      </c>
      <c r="B2890" s="5" t="s">
        <v>2887</v>
      </c>
      <c r="C2890" s="5" t="s">
        <v>6997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t="s">
        <v>8270</v>
      </c>
      <c r="O2890" t="s">
        <v>8321</v>
      </c>
      <c r="P2890" t="s">
        <v>8322</v>
      </c>
      <c r="Q2890" s="8">
        <f t="shared" si="180"/>
        <v>0</v>
      </c>
      <c r="R2890" s="20" t="e">
        <f t="shared" si="181"/>
        <v>#DIV/0!</v>
      </c>
      <c r="S2890" s="15">
        <f t="shared" si="182"/>
        <v>41922.535185185188</v>
      </c>
      <c r="T2890" s="15">
        <f t="shared" si="183"/>
        <v>41930.207638888889</v>
      </c>
    </row>
    <row r="2891" spans="1:20" ht="75" x14ac:dyDescent="0.3">
      <c r="A2891" s="4">
        <v>2889</v>
      </c>
      <c r="B2891" s="5" t="s">
        <v>2888</v>
      </c>
      <c r="C2891" s="5" t="s">
        <v>6998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t="s">
        <v>8270</v>
      </c>
      <c r="O2891" t="s">
        <v>8321</v>
      </c>
      <c r="P2891" t="s">
        <v>8322</v>
      </c>
      <c r="Q2891" s="8">
        <f t="shared" si="180"/>
        <v>0.38066666666666665</v>
      </c>
      <c r="R2891" s="20">
        <f t="shared" si="181"/>
        <v>81.571428571428569</v>
      </c>
      <c r="S2891" s="15">
        <f t="shared" si="182"/>
        <v>41850.863252314812</v>
      </c>
      <c r="T2891" s="15">
        <f t="shared" si="183"/>
        <v>41880.863252314812</v>
      </c>
    </row>
    <row r="2892" spans="1:20" ht="93.75" x14ac:dyDescent="0.3">
      <c r="A2892" s="4">
        <v>2890</v>
      </c>
      <c r="B2892" s="5" t="s">
        <v>2889</v>
      </c>
      <c r="C2892" s="5" t="s">
        <v>6999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t="s">
        <v>8270</v>
      </c>
      <c r="O2892" t="s">
        <v>8321</v>
      </c>
      <c r="P2892" t="s">
        <v>8322</v>
      </c>
      <c r="Q2892" s="8">
        <f t="shared" si="180"/>
        <v>1.0500000000000001E-2</v>
      </c>
      <c r="R2892" s="20">
        <f t="shared" si="181"/>
        <v>7</v>
      </c>
      <c r="S2892" s="15">
        <f t="shared" si="182"/>
        <v>41831.742962962962</v>
      </c>
      <c r="T2892" s="15">
        <f t="shared" si="183"/>
        <v>41860.125</v>
      </c>
    </row>
    <row r="2893" spans="1:20" ht="75" x14ac:dyDescent="0.3">
      <c r="A2893" s="4">
        <v>2891</v>
      </c>
      <c r="B2893" s="5" t="s">
        <v>2890</v>
      </c>
      <c r="C2893" s="5" t="s">
        <v>7000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t="s">
        <v>8270</v>
      </c>
      <c r="O2893" t="s">
        <v>8321</v>
      </c>
      <c r="P2893" t="s">
        <v>8322</v>
      </c>
      <c r="Q2893" s="8">
        <f t="shared" si="180"/>
        <v>2.7300000000000001E-2</v>
      </c>
      <c r="R2893" s="20">
        <f t="shared" si="181"/>
        <v>27.3</v>
      </c>
      <c r="S2893" s="15">
        <f t="shared" si="182"/>
        <v>42415.883425925931</v>
      </c>
      <c r="T2893" s="15">
        <f t="shared" si="183"/>
        <v>42475.84175925926</v>
      </c>
    </row>
    <row r="2894" spans="1:20" ht="75" x14ac:dyDescent="0.3">
      <c r="A2894" s="4">
        <v>2892</v>
      </c>
      <c r="B2894" s="5" t="s">
        <v>2891</v>
      </c>
      <c r="C2894" s="5" t="s">
        <v>7001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t="s">
        <v>8270</v>
      </c>
      <c r="O2894" t="s">
        <v>8321</v>
      </c>
      <c r="P2894" t="s">
        <v>8322</v>
      </c>
      <c r="Q2894" s="8">
        <f t="shared" si="180"/>
        <v>9.0909090909090912E-2</v>
      </c>
      <c r="R2894" s="20">
        <f t="shared" si="181"/>
        <v>29.411764705882351</v>
      </c>
      <c r="S2894" s="15">
        <f t="shared" si="182"/>
        <v>41869.714166666665</v>
      </c>
      <c r="T2894" s="15">
        <f t="shared" si="183"/>
        <v>41876.875</v>
      </c>
    </row>
    <row r="2895" spans="1:20" ht="37.5" x14ac:dyDescent="0.3">
      <c r="A2895" s="4">
        <v>2893</v>
      </c>
      <c r="B2895" s="5" t="s">
        <v>2892</v>
      </c>
      <c r="C2895" s="5" t="s">
        <v>7002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t="s">
        <v>8270</v>
      </c>
      <c r="O2895" t="s">
        <v>8321</v>
      </c>
      <c r="P2895" t="s">
        <v>8322</v>
      </c>
      <c r="Q2895" s="8">
        <f t="shared" si="180"/>
        <v>5.0000000000000001E-3</v>
      </c>
      <c r="R2895" s="20">
        <f t="shared" si="181"/>
        <v>12.5</v>
      </c>
      <c r="S2895" s="15">
        <f t="shared" si="182"/>
        <v>41953.773090277777</v>
      </c>
      <c r="T2895" s="15">
        <f t="shared" si="183"/>
        <v>42013.083333333328</v>
      </c>
    </row>
    <row r="2896" spans="1:20" ht="37.5" x14ac:dyDescent="0.3">
      <c r="A2896" s="4">
        <v>2894</v>
      </c>
      <c r="B2896" s="5" t="s">
        <v>2893</v>
      </c>
      <c r="C2896" s="5" t="s">
        <v>7003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t="s">
        <v>8270</v>
      </c>
      <c r="O2896" t="s">
        <v>8321</v>
      </c>
      <c r="P2896" t="s">
        <v>8322</v>
      </c>
      <c r="Q2896" s="8">
        <f t="shared" si="180"/>
        <v>0</v>
      </c>
      <c r="R2896" s="20" t="e">
        <f t="shared" si="181"/>
        <v>#DIV/0!</v>
      </c>
      <c r="S2896" s="15">
        <f t="shared" si="182"/>
        <v>42037.986284722225</v>
      </c>
      <c r="T2896" s="15">
        <f t="shared" si="183"/>
        <v>42097.944618055553</v>
      </c>
    </row>
    <row r="2897" spans="1:20" ht="75" x14ac:dyDescent="0.3">
      <c r="A2897" s="4">
        <v>2895</v>
      </c>
      <c r="B2897" s="5" t="s">
        <v>2894</v>
      </c>
      <c r="C2897" s="5" t="s">
        <v>7004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t="s">
        <v>8270</v>
      </c>
      <c r="O2897" t="s">
        <v>8321</v>
      </c>
      <c r="P2897" t="s">
        <v>8322</v>
      </c>
      <c r="Q2897" s="8">
        <f t="shared" si="180"/>
        <v>4.5999999999999999E-2</v>
      </c>
      <c r="R2897" s="20">
        <f t="shared" si="181"/>
        <v>5.75</v>
      </c>
      <c r="S2897" s="15">
        <f t="shared" si="182"/>
        <v>41811.555462962962</v>
      </c>
      <c r="T2897" s="15">
        <f t="shared" si="183"/>
        <v>41812.875</v>
      </c>
    </row>
    <row r="2898" spans="1:20" ht="56.25" x14ac:dyDescent="0.3">
      <c r="A2898" s="4">
        <v>2896</v>
      </c>
      <c r="B2898" s="5" t="s">
        <v>2895</v>
      </c>
      <c r="C2898" s="5" t="s">
        <v>7005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t="s">
        <v>8270</v>
      </c>
      <c r="O2898" t="s">
        <v>8321</v>
      </c>
      <c r="P2898" t="s">
        <v>8322</v>
      </c>
      <c r="Q2898" s="8">
        <f t="shared" si="180"/>
        <v>0.20833333333333334</v>
      </c>
      <c r="R2898" s="20">
        <f t="shared" si="181"/>
        <v>52.083333333333336</v>
      </c>
      <c r="S2898" s="15">
        <f t="shared" si="182"/>
        <v>42701.908807870372</v>
      </c>
      <c r="T2898" s="15">
        <f t="shared" si="183"/>
        <v>42716.25</v>
      </c>
    </row>
    <row r="2899" spans="1:20" ht="75" x14ac:dyDescent="0.3">
      <c r="A2899" s="4">
        <v>2897</v>
      </c>
      <c r="B2899" s="5" t="s">
        <v>2896</v>
      </c>
      <c r="C2899" s="5" t="s">
        <v>7006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t="s">
        <v>8270</v>
      </c>
      <c r="O2899" t="s">
        <v>8321</v>
      </c>
      <c r="P2899" t="s">
        <v>8322</v>
      </c>
      <c r="Q2899" s="8">
        <f t="shared" si="180"/>
        <v>4.583333333333333E-2</v>
      </c>
      <c r="R2899" s="20">
        <f t="shared" si="181"/>
        <v>183.33333333333334</v>
      </c>
      <c r="S2899" s="15">
        <f t="shared" si="182"/>
        <v>42258.646504629629</v>
      </c>
      <c r="T2899" s="15">
        <f t="shared" si="183"/>
        <v>42288.645196759258</v>
      </c>
    </row>
    <row r="2900" spans="1:20" ht="93.75" x14ac:dyDescent="0.3">
      <c r="A2900" s="4">
        <v>2898</v>
      </c>
      <c r="B2900" s="5" t="s">
        <v>2897</v>
      </c>
      <c r="C2900" s="5" t="s">
        <v>7007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t="s">
        <v>8270</v>
      </c>
      <c r="O2900" t="s">
        <v>8321</v>
      </c>
      <c r="P2900" t="s">
        <v>8322</v>
      </c>
      <c r="Q2900" s="8">
        <f t="shared" si="180"/>
        <v>4.2133333333333335E-2</v>
      </c>
      <c r="R2900" s="20">
        <f t="shared" si="181"/>
        <v>26.333333333333332</v>
      </c>
      <c r="S2900" s="15">
        <f t="shared" si="182"/>
        <v>42278.664965277778</v>
      </c>
      <c r="T2900" s="15">
        <f t="shared" si="183"/>
        <v>42308.664965277778</v>
      </c>
    </row>
    <row r="2901" spans="1:20" ht="75" x14ac:dyDescent="0.3">
      <c r="A2901" s="4">
        <v>2899</v>
      </c>
      <c r="B2901" s="5" t="s">
        <v>2898</v>
      </c>
      <c r="C2901" s="5" t="s">
        <v>7008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t="s">
        <v>8270</v>
      </c>
      <c r="O2901" t="s">
        <v>8321</v>
      </c>
      <c r="P2901" t="s">
        <v>8322</v>
      </c>
      <c r="Q2901" s="8">
        <f t="shared" si="180"/>
        <v>0</v>
      </c>
      <c r="R2901" s="20" t="e">
        <f t="shared" si="181"/>
        <v>#DIV/0!</v>
      </c>
      <c r="S2901" s="15">
        <f t="shared" si="182"/>
        <v>42515.078217592592</v>
      </c>
      <c r="T2901" s="15">
        <f t="shared" si="183"/>
        <v>42575.078217592592</v>
      </c>
    </row>
    <row r="2902" spans="1:20" ht="93.75" x14ac:dyDescent="0.3">
      <c r="A2902" s="4">
        <v>2900</v>
      </c>
      <c r="B2902" s="5" t="s">
        <v>2899</v>
      </c>
      <c r="C2902" s="5" t="s">
        <v>7009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t="s">
        <v>8270</v>
      </c>
      <c r="O2902" t="s">
        <v>8321</v>
      </c>
      <c r="P2902" t="s">
        <v>8322</v>
      </c>
      <c r="Q2902" s="8">
        <f t="shared" si="180"/>
        <v>0.61909090909090914</v>
      </c>
      <c r="R2902" s="20">
        <f t="shared" si="181"/>
        <v>486.42857142857144</v>
      </c>
      <c r="S2902" s="15">
        <f t="shared" si="182"/>
        <v>41830.234166666669</v>
      </c>
      <c r="T2902" s="15">
        <f t="shared" si="183"/>
        <v>41860.234166666669</v>
      </c>
    </row>
    <row r="2903" spans="1:20" ht="75" x14ac:dyDescent="0.3">
      <c r="A2903" s="4">
        <v>2901</v>
      </c>
      <c r="B2903" s="5" t="s">
        <v>2900</v>
      </c>
      <c r="C2903" s="5" t="s">
        <v>7010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t="s">
        <v>8270</v>
      </c>
      <c r="O2903" t="s">
        <v>8321</v>
      </c>
      <c r="P2903" t="s">
        <v>8322</v>
      </c>
      <c r="Q2903" s="8">
        <f t="shared" si="180"/>
        <v>8.0000000000000002E-3</v>
      </c>
      <c r="R2903" s="20">
        <f t="shared" si="181"/>
        <v>3</v>
      </c>
      <c r="S2903" s="15">
        <f t="shared" si="182"/>
        <v>41982.904386574075</v>
      </c>
      <c r="T2903" s="15">
        <f t="shared" si="183"/>
        <v>42042.904386574075</v>
      </c>
    </row>
    <row r="2904" spans="1:20" ht="75" x14ac:dyDescent="0.3">
      <c r="A2904" s="4">
        <v>2902</v>
      </c>
      <c r="B2904" s="5" t="s">
        <v>2901</v>
      </c>
      <c r="C2904" s="5" t="s">
        <v>7011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t="s">
        <v>8270</v>
      </c>
      <c r="O2904" t="s">
        <v>8321</v>
      </c>
      <c r="P2904" t="s">
        <v>8322</v>
      </c>
      <c r="Q2904" s="8">
        <f t="shared" si="180"/>
        <v>1.6666666666666666E-4</v>
      </c>
      <c r="R2904" s="20">
        <f t="shared" si="181"/>
        <v>25</v>
      </c>
      <c r="S2904" s="15">
        <f t="shared" si="182"/>
        <v>42210.439768518518</v>
      </c>
      <c r="T2904" s="15">
        <f t="shared" si="183"/>
        <v>42240.439768518518</v>
      </c>
    </row>
    <row r="2905" spans="1:20" ht="93.75" x14ac:dyDescent="0.3">
      <c r="A2905" s="4">
        <v>2903</v>
      </c>
      <c r="B2905" s="5" t="s">
        <v>2902</v>
      </c>
      <c r="C2905" s="5" t="s">
        <v>7012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t="s">
        <v>8270</v>
      </c>
      <c r="O2905" t="s">
        <v>8321</v>
      </c>
      <c r="P2905" t="s">
        <v>8322</v>
      </c>
      <c r="Q2905" s="8">
        <f t="shared" si="180"/>
        <v>7.7999999999999996E-3</v>
      </c>
      <c r="R2905" s="20">
        <f t="shared" si="181"/>
        <v>9.75</v>
      </c>
      <c r="S2905" s="15">
        <f t="shared" si="182"/>
        <v>42196.166874999995</v>
      </c>
      <c r="T2905" s="15">
        <f t="shared" si="183"/>
        <v>42256.166874999995</v>
      </c>
    </row>
    <row r="2906" spans="1:20" ht="75" x14ac:dyDescent="0.3">
      <c r="A2906" s="4">
        <v>2904</v>
      </c>
      <c r="B2906" s="5" t="s">
        <v>2903</v>
      </c>
      <c r="C2906" s="5" t="s">
        <v>7013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t="s">
        <v>8270</v>
      </c>
      <c r="O2906" t="s">
        <v>8321</v>
      </c>
      <c r="P2906" t="s">
        <v>8322</v>
      </c>
      <c r="Q2906" s="8">
        <f t="shared" si="180"/>
        <v>0.05</v>
      </c>
      <c r="R2906" s="20">
        <f t="shared" si="181"/>
        <v>18.75</v>
      </c>
      <c r="S2906" s="15">
        <f t="shared" si="182"/>
        <v>41940.967951388891</v>
      </c>
      <c r="T2906" s="15">
        <f t="shared" si="183"/>
        <v>41952.5</v>
      </c>
    </row>
    <row r="2907" spans="1:20" ht="75" x14ac:dyDescent="0.3">
      <c r="A2907" s="4">
        <v>2905</v>
      </c>
      <c r="B2907" s="5" t="s">
        <v>2904</v>
      </c>
      <c r="C2907" s="5" t="s">
        <v>7014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t="s">
        <v>8270</v>
      </c>
      <c r="O2907" t="s">
        <v>8321</v>
      </c>
      <c r="P2907" t="s">
        <v>8322</v>
      </c>
      <c r="Q2907" s="8">
        <f t="shared" si="180"/>
        <v>0.17771428571428571</v>
      </c>
      <c r="R2907" s="20">
        <f t="shared" si="181"/>
        <v>36.588235294117645</v>
      </c>
      <c r="S2907" s="15">
        <f t="shared" si="182"/>
        <v>42606.056863425925</v>
      </c>
      <c r="T2907" s="15">
        <f t="shared" si="183"/>
        <v>42620.056863425925</v>
      </c>
    </row>
    <row r="2908" spans="1:20" ht="93.75" x14ac:dyDescent="0.3">
      <c r="A2908" s="4">
        <v>2906</v>
      </c>
      <c r="B2908" s="5" t="s">
        <v>2905</v>
      </c>
      <c r="C2908" s="5" t="s">
        <v>7015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t="s">
        <v>8270</v>
      </c>
      <c r="O2908" t="s">
        <v>8321</v>
      </c>
      <c r="P2908" t="s">
        <v>8322</v>
      </c>
      <c r="Q2908" s="8">
        <f t="shared" si="180"/>
        <v>9.4166666666666662E-2</v>
      </c>
      <c r="R2908" s="20">
        <f t="shared" si="181"/>
        <v>80.714285714285708</v>
      </c>
      <c r="S2908" s="15">
        <f t="shared" si="182"/>
        <v>42199.648912037039</v>
      </c>
      <c r="T2908" s="15">
        <f t="shared" si="183"/>
        <v>42217.041666666672</v>
      </c>
    </row>
    <row r="2909" spans="1:20" ht="93.75" x14ac:dyDescent="0.3">
      <c r="A2909" s="4">
        <v>2907</v>
      </c>
      <c r="B2909" s="5" t="s">
        <v>2906</v>
      </c>
      <c r="C2909" s="5" t="s">
        <v>7016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t="s">
        <v>8270</v>
      </c>
      <c r="O2909" t="s">
        <v>8321</v>
      </c>
      <c r="P2909" t="s">
        <v>8322</v>
      </c>
      <c r="Q2909" s="8">
        <f t="shared" si="180"/>
        <v>8.0000000000000004E-4</v>
      </c>
      <c r="R2909" s="20">
        <f t="shared" si="181"/>
        <v>1</v>
      </c>
      <c r="S2909" s="15">
        <f t="shared" si="182"/>
        <v>42444.877743055549</v>
      </c>
      <c r="T2909" s="15">
        <f t="shared" si="183"/>
        <v>42504.877743055549</v>
      </c>
    </row>
    <row r="2910" spans="1:20" ht="93.75" x14ac:dyDescent="0.3">
      <c r="A2910" s="4">
        <v>2908</v>
      </c>
      <c r="B2910" s="5" t="s">
        <v>2907</v>
      </c>
      <c r="C2910" s="5" t="s">
        <v>7017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t="s">
        <v>8270</v>
      </c>
      <c r="O2910" t="s">
        <v>8321</v>
      </c>
      <c r="P2910" t="s">
        <v>8322</v>
      </c>
      <c r="Q2910" s="8">
        <f t="shared" si="180"/>
        <v>2.75E-2</v>
      </c>
      <c r="R2910" s="20">
        <f t="shared" si="181"/>
        <v>52.8</v>
      </c>
      <c r="S2910" s="15">
        <f t="shared" si="182"/>
        <v>42499.731701388882</v>
      </c>
      <c r="T2910" s="15">
        <f t="shared" si="183"/>
        <v>42529.731701388882</v>
      </c>
    </row>
    <row r="2911" spans="1:20" ht="93.75" x14ac:dyDescent="0.3">
      <c r="A2911" s="4">
        <v>2909</v>
      </c>
      <c r="B2911" s="5" t="s">
        <v>2908</v>
      </c>
      <c r="C2911" s="5" t="s">
        <v>7018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t="s">
        <v>8270</v>
      </c>
      <c r="O2911" t="s">
        <v>8321</v>
      </c>
      <c r="P2911" t="s">
        <v>8322</v>
      </c>
      <c r="Q2911" s="8">
        <f t="shared" si="180"/>
        <v>1.1111111111111112E-4</v>
      </c>
      <c r="R2911" s="20">
        <f t="shared" si="181"/>
        <v>20</v>
      </c>
      <c r="S2911" s="15">
        <f t="shared" si="182"/>
        <v>41929.266215277778</v>
      </c>
      <c r="T2911" s="15">
        <f t="shared" si="183"/>
        <v>41968.823611111111</v>
      </c>
    </row>
    <row r="2912" spans="1:20" ht="93.75" x14ac:dyDescent="0.3">
      <c r="A2912" s="4">
        <v>2910</v>
      </c>
      <c r="B2912" s="5" t="s">
        <v>2909</v>
      </c>
      <c r="C2912" s="5" t="s">
        <v>7019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t="s">
        <v>8270</v>
      </c>
      <c r="O2912" t="s">
        <v>8321</v>
      </c>
      <c r="P2912" t="s">
        <v>8322</v>
      </c>
      <c r="Q2912" s="8">
        <f t="shared" si="180"/>
        <v>3.3333333333333335E-5</v>
      </c>
      <c r="R2912" s="20">
        <f t="shared" si="181"/>
        <v>1</v>
      </c>
      <c r="S2912" s="15">
        <f t="shared" si="182"/>
        <v>42107.841284722221</v>
      </c>
      <c r="T2912" s="15">
        <f t="shared" si="183"/>
        <v>42167.841284722221</v>
      </c>
    </row>
    <row r="2913" spans="1:20" ht="93.75" x14ac:dyDescent="0.3">
      <c r="A2913" s="4">
        <v>2911</v>
      </c>
      <c r="B2913" s="5" t="s">
        <v>2910</v>
      </c>
      <c r="C2913" s="5" t="s">
        <v>7020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t="s">
        <v>8270</v>
      </c>
      <c r="O2913" t="s">
        <v>8321</v>
      </c>
      <c r="P2913" t="s">
        <v>8322</v>
      </c>
      <c r="Q2913" s="8">
        <f t="shared" si="180"/>
        <v>0.36499999999999999</v>
      </c>
      <c r="R2913" s="20">
        <f t="shared" si="181"/>
        <v>46.928571428571431</v>
      </c>
      <c r="S2913" s="15">
        <f t="shared" si="182"/>
        <v>42142.768819444449</v>
      </c>
      <c r="T2913" s="15">
        <f t="shared" si="183"/>
        <v>42182.768819444449</v>
      </c>
    </row>
    <row r="2914" spans="1:20" ht="75" x14ac:dyDescent="0.3">
      <c r="A2914" s="4">
        <v>2912</v>
      </c>
      <c r="B2914" s="5" t="s">
        <v>2911</v>
      </c>
      <c r="C2914" s="5" t="s">
        <v>7021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t="s">
        <v>8270</v>
      </c>
      <c r="O2914" t="s">
        <v>8321</v>
      </c>
      <c r="P2914" t="s">
        <v>8322</v>
      </c>
      <c r="Q2914" s="8">
        <f t="shared" si="180"/>
        <v>0.14058171745152354</v>
      </c>
      <c r="R2914" s="20">
        <f t="shared" si="181"/>
        <v>78.07692307692308</v>
      </c>
      <c r="S2914" s="15">
        <f t="shared" si="182"/>
        <v>42354.131643518514</v>
      </c>
      <c r="T2914" s="15">
        <f t="shared" si="183"/>
        <v>42384.131643518514</v>
      </c>
    </row>
    <row r="2915" spans="1:20" ht="75" x14ac:dyDescent="0.3">
      <c r="A2915" s="4">
        <v>2913</v>
      </c>
      <c r="B2915" s="5" t="s">
        <v>2912</v>
      </c>
      <c r="C2915" s="5" t="s">
        <v>7022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t="s">
        <v>8270</v>
      </c>
      <c r="O2915" t="s">
        <v>8321</v>
      </c>
      <c r="P2915" t="s">
        <v>8322</v>
      </c>
      <c r="Q2915" s="8">
        <f t="shared" si="180"/>
        <v>2.0000000000000001E-4</v>
      </c>
      <c r="R2915" s="20">
        <f t="shared" si="181"/>
        <v>1</v>
      </c>
      <c r="S2915" s="15">
        <f t="shared" si="182"/>
        <v>41828.922905092593</v>
      </c>
      <c r="T2915" s="15">
        <f t="shared" si="183"/>
        <v>41888.922905092593</v>
      </c>
    </row>
    <row r="2916" spans="1:20" ht="56.25" x14ac:dyDescent="0.3">
      <c r="A2916" s="4">
        <v>2914</v>
      </c>
      <c r="B2916" s="5" t="s">
        <v>2913</v>
      </c>
      <c r="C2916" s="5" t="s">
        <v>7023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t="s">
        <v>8270</v>
      </c>
      <c r="O2916" t="s">
        <v>8321</v>
      </c>
      <c r="P2916" t="s">
        <v>8322</v>
      </c>
      <c r="Q2916" s="8">
        <f t="shared" si="180"/>
        <v>4.0000000000000003E-5</v>
      </c>
      <c r="R2916" s="20">
        <f t="shared" si="181"/>
        <v>1</v>
      </c>
      <c r="S2916" s="15">
        <f t="shared" si="182"/>
        <v>42017.907337962963</v>
      </c>
      <c r="T2916" s="15">
        <f t="shared" si="183"/>
        <v>42077.865671296298</v>
      </c>
    </row>
    <row r="2917" spans="1:20" ht="75" x14ac:dyDescent="0.3">
      <c r="A2917" s="4">
        <v>2915</v>
      </c>
      <c r="B2917" s="5" t="s">
        <v>2914</v>
      </c>
      <c r="C2917" s="5" t="s">
        <v>7024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t="s">
        <v>8270</v>
      </c>
      <c r="O2917" t="s">
        <v>8321</v>
      </c>
      <c r="P2917" t="s">
        <v>8322</v>
      </c>
      <c r="Q2917" s="8">
        <f t="shared" si="180"/>
        <v>0.61099999999999999</v>
      </c>
      <c r="R2917" s="20">
        <f t="shared" si="181"/>
        <v>203.66666666666666</v>
      </c>
      <c r="S2917" s="15">
        <f t="shared" si="182"/>
        <v>42415.398032407407</v>
      </c>
      <c r="T2917" s="15">
        <f t="shared" si="183"/>
        <v>42445.356365740736</v>
      </c>
    </row>
    <row r="2918" spans="1:20" ht="56.25" x14ac:dyDescent="0.3">
      <c r="A2918" s="4">
        <v>2916</v>
      </c>
      <c r="B2918" s="5" t="s">
        <v>2915</v>
      </c>
      <c r="C2918" s="5" t="s">
        <v>7025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t="s">
        <v>8270</v>
      </c>
      <c r="O2918" t="s">
        <v>8321</v>
      </c>
      <c r="P2918" t="s">
        <v>8322</v>
      </c>
      <c r="Q2918" s="8">
        <f t="shared" si="180"/>
        <v>7.8378378378378383E-2</v>
      </c>
      <c r="R2918" s="20">
        <f t="shared" si="181"/>
        <v>20.714285714285715</v>
      </c>
      <c r="S2918" s="15">
        <f t="shared" si="182"/>
        <v>41755.476724537039</v>
      </c>
      <c r="T2918" s="15">
        <f t="shared" si="183"/>
        <v>41778.476724537039</v>
      </c>
    </row>
    <row r="2919" spans="1:20" ht="75" x14ac:dyDescent="0.3">
      <c r="A2919" s="4">
        <v>2917</v>
      </c>
      <c r="B2919" s="5" t="s">
        <v>2916</v>
      </c>
      <c r="C2919" s="5" t="s">
        <v>7026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t="s">
        <v>8270</v>
      </c>
      <c r="O2919" t="s">
        <v>8321</v>
      </c>
      <c r="P2919" t="s">
        <v>8322</v>
      </c>
      <c r="Q2919" s="8">
        <f t="shared" si="180"/>
        <v>0.2185</v>
      </c>
      <c r="R2919" s="20">
        <f t="shared" si="181"/>
        <v>48.555555555555557</v>
      </c>
      <c r="S2919" s="15">
        <f t="shared" si="182"/>
        <v>42245.234340277777</v>
      </c>
      <c r="T2919" s="15">
        <f t="shared" si="183"/>
        <v>42263.234340277777</v>
      </c>
    </row>
    <row r="2920" spans="1:20" ht="75" x14ac:dyDescent="0.3">
      <c r="A2920" s="4">
        <v>2918</v>
      </c>
      <c r="B2920" s="5" t="s">
        <v>2917</v>
      </c>
      <c r="C2920" s="5" t="s">
        <v>7027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t="s">
        <v>8270</v>
      </c>
      <c r="O2920" t="s">
        <v>8321</v>
      </c>
      <c r="P2920" t="s">
        <v>8322</v>
      </c>
      <c r="Q2920" s="8">
        <f t="shared" si="180"/>
        <v>0.27239999999999998</v>
      </c>
      <c r="R2920" s="20">
        <f t="shared" si="181"/>
        <v>68.099999999999994</v>
      </c>
      <c r="S2920" s="15">
        <f t="shared" si="182"/>
        <v>42278.629710648151</v>
      </c>
      <c r="T2920" s="15">
        <f t="shared" si="183"/>
        <v>42306.629710648151</v>
      </c>
    </row>
    <row r="2921" spans="1:20" ht="75" x14ac:dyDescent="0.3">
      <c r="A2921" s="4">
        <v>2919</v>
      </c>
      <c r="B2921" s="5" t="s">
        <v>2918</v>
      </c>
      <c r="C2921" s="5" t="s">
        <v>7028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t="s">
        <v>8270</v>
      </c>
      <c r="O2921" t="s">
        <v>8321</v>
      </c>
      <c r="P2921" t="s">
        <v>8322</v>
      </c>
      <c r="Q2921" s="8">
        <f t="shared" si="180"/>
        <v>8.5000000000000006E-2</v>
      </c>
      <c r="R2921" s="20">
        <f t="shared" si="181"/>
        <v>8.5</v>
      </c>
      <c r="S2921" s="15">
        <f t="shared" si="182"/>
        <v>41826.61954861111</v>
      </c>
      <c r="T2921" s="15">
        <f t="shared" si="183"/>
        <v>41856.61954861111</v>
      </c>
    </row>
    <row r="2922" spans="1:20" ht="93.75" x14ac:dyDescent="0.3">
      <c r="A2922" s="4">
        <v>2920</v>
      </c>
      <c r="B2922" s="5" t="s">
        <v>2919</v>
      </c>
      <c r="C2922" s="5" t="s">
        <v>7029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t="s">
        <v>8270</v>
      </c>
      <c r="O2922" t="s">
        <v>8321</v>
      </c>
      <c r="P2922" t="s">
        <v>8322</v>
      </c>
      <c r="Q2922" s="8">
        <f t="shared" si="180"/>
        <v>0.26840000000000003</v>
      </c>
      <c r="R2922" s="20">
        <f t="shared" si="181"/>
        <v>51.615384615384613</v>
      </c>
      <c r="S2922" s="15">
        <f t="shared" si="182"/>
        <v>42058.792476851857</v>
      </c>
      <c r="T2922" s="15">
        <f t="shared" si="183"/>
        <v>42088.750810185185</v>
      </c>
    </row>
    <row r="2923" spans="1:20" ht="56.25" x14ac:dyDescent="0.3">
      <c r="A2923" s="4">
        <v>2921</v>
      </c>
      <c r="B2923" s="5" t="s">
        <v>2920</v>
      </c>
      <c r="C2923" s="5" t="s">
        <v>7030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t="s">
        <v>8304</v>
      </c>
      <c r="O2923" t="s">
        <v>8321</v>
      </c>
      <c r="P2923" t="s">
        <v>8363</v>
      </c>
      <c r="Q2923" s="8">
        <f t="shared" si="180"/>
        <v>1.29</v>
      </c>
      <c r="R2923" s="20">
        <f t="shared" si="181"/>
        <v>43</v>
      </c>
      <c r="S2923" s="15">
        <f t="shared" si="182"/>
        <v>41877.886620370373</v>
      </c>
      <c r="T2923" s="15">
        <f t="shared" si="183"/>
        <v>41907.886620370373</v>
      </c>
    </row>
    <row r="2924" spans="1:20" ht="93.75" x14ac:dyDescent="0.3">
      <c r="A2924" s="4">
        <v>2922</v>
      </c>
      <c r="B2924" s="5" t="s">
        <v>2921</v>
      </c>
      <c r="C2924" s="5" t="s">
        <v>7031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t="s">
        <v>8304</v>
      </c>
      <c r="O2924" t="s">
        <v>8321</v>
      </c>
      <c r="P2924" t="s">
        <v>8363</v>
      </c>
      <c r="Q2924" s="8">
        <f t="shared" si="180"/>
        <v>1</v>
      </c>
      <c r="R2924" s="20">
        <f t="shared" si="181"/>
        <v>83.333333333333329</v>
      </c>
      <c r="S2924" s="15">
        <f t="shared" si="182"/>
        <v>42097.874155092592</v>
      </c>
      <c r="T2924" s="15">
        <f t="shared" si="183"/>
        <v>42142.874155092592</v>
      </c>
    </row>
    <row r="2925" spans="1:20" ht="75" x14ac:dyDescent="0.3">
      <c r="A2925" s="4">
        <v>2923</v>
      </c>
      <c r="B2925" s="5" t="s">
        <v>2922</v>
      </c>
      <c r="C2925" s="5" t="s">
        <v>7032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t="s">
        <v>8304</v>
      </c>
      <c r="O2925" t="s">
        <v>8321</v>
      </c>
      <c r="P2925" t="s">
        <v>8363</v>
      </c>
      <c r="Q2925" s="8">
        <f t="shared" si="180"/>
        <v>1</v>
      </c>
      <c r="R2925" s="20">
        <f t="shared" si="181"/>
        <v>30</v>
      </c>
      <c r="S2925" s="15">
        <f t="shared" si="182"/>
        <v>42013.15253472222</v>
      </c>
      <c r="T2925" s="15">
        <f t="shared" si="183"/>
        <v>42028.125</v>
      </c>
    </row>
    <row r="2926" spans="1:20" ht="75" x14ac:dyDescent="0.3">
      <c r="A2926" s="4">
        <v>2924</v>
      </c>
      <c r="B2926" s="5" t="s">
        <v>2923</v>
      </c>
      <c r="C2926" s="5" t="s">
        <v>7033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t="s">
        <v>8304</v>
      </c>
      <c r="O2926" t="s">
        <v>8321</v>
      </c>
      <c r="P2926" t="s">
        <v>8363</v>
      </c>
      <c r="Q2926" s="8">
        <f t="shared" si="180"/>
        <v>1.032</v>
      </c>
      <c r="R2926" s="20">
        <f t="shared" si="181"/>
        <v>175.51020408163265</v>
      </c>
      <c r="S2926" s="15">
        <f t="shared" si="182"/>
        <v>42103.556828703702</v>
      </c>
      <c r="T2926" s="15">
        <f t="shared" si="183"/>
        <v>42133.165972222225</v>
      </c>
    </row>
    <row r="2927" spans="1:20" ht="75" x14ac:dyDescent="0.3">
      <c r="A2927" s="4">
        <v>2925</v>
      </c>
      <c r="B2927" s="5" t="s">
        <v>2924</v>
      </c>
      <c r="C2927" s="5" t="s">
        <v>7034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t="s">
        <v>8304</v>
      </c>
      <c r="O2927" t="s">
        <v>8321</v>
      </c>
      <c r="P2927" t="s">
        <v>8363</v>
      </c>
      <c r="Q2927" s="8">
        <f t="shared" si="180"/>
        <v>1.0244597777777777</v>
      </c>
      <c r="R2927" s="20">
        <f t="shared" si="181"/>
        <v>231.66175879396985</v>
      </c>
      <c r="S2927" s="15">
        <f t="shared" si="182"/>
        <v>41863.584120370368</v>
      </c>
      <c r="T2927" s="15">
        <f t="shared" si="183"/>
        <v>41893.584120370368</v>
      </c>
    </row>
    <row r="2928" spans="1:20" ht="75" x14ac:dyDescent="0.3">
      <c r="A2928" s="4">
        <v>2926</v>
      </c>
      <c r="B2928" s="5" t="s">
        <v>2925</v>
      </c>
      <c r="C2928" s="5" t="s">
        <v>7035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t="s">
        <v>8304</v>
      </c>
      <c r="O2928" t="s">
        <v>8321</v>
      </c>
      <c r="P2928" t="s">
        <v>8363</v>
      </c>
      <c r="Q2928" s="8">
        <f t="shared" si="180"/>
        <v>1.25</v>
      </c>
      <c r="R2928" s="20">
        <f t="shared" si="181"/>
        <v>75</v>
      </c>
      <c r="S2928" s="15">
        <f t="shared" si="182"/>
        <v>42044.765960648147</v>
      </c>
      <c r="T2928" s="15">
        <f t="shared" si="183"/>
        <v>42058.765960648147</v>
      </c>
    </row>
    <row r="2929" spans="1:20" ht="93.75" x14ac:dyDescent="0.3">
      <c r="A2929" s="4">
        <v>2927</v>
      </c>
      <c r="B2929" s="5" t="s">
        <v>2926</v>
      </c>
      <c r="C2929" s="5" t="s">
        <v>7036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t="s">
        <v>8304</v>
      </c>
      <c r="O2929" t="s">
        <v>8321</v>
      </c>
      <c r="P2929" t="s">
        <v>8363</v>
      </c>
      <c r="Q2929" s="8">
        <f t="shared" si="180"/>
        <v>1.3083333333333333</v>
      </c>
      <c r="R2929" s="20">
        <f t="shared" si="181"/>
        <v>112.14285714285714</v>
      </c>
      <c r="S2929" s="15">
        <f t="shared" si="182"/>
        <v>41806.669317129628</v>
      </c>
      <c r="T2929" s="15">
        <f t="shared" si="183"/>
        <v>41835.208333333336</v>
      </c>
    </row>
    <row r="2930" spans="1:20" ht="37.5" x14ac:dyDescent="0.3">
      <c r="A2930" s="4">
        <v>2928</v>
      </c>
      <c r="B2930" s="5" t="s">
        <v>2927</v>
      </c>
      <c r="C2930" s="5" t="s">
        <v>7037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t="s">
        <v>8304</v>
      </c>
      <c r="O2930" t="s">
        <v>8321</v>
      </c>
      <c r="P2930" t="s">
        <v>8363</v>
      </c>
      <c r="Q2930" s="8">
        <f t="shared" si="180"/>
        <v>1</v>
      </c>
      <c r="R2930" s="20">
        <f t="shared" si="181"/>
        <v>41.666666666666664</v>
      </c>
      <c r="S2930" s="15">
        <f t="shared" si="182"/>
        <v>42403.998217592598</v>
      </c>
      <c r="T2930" s="15">
        <f t="shared" si="183"/>
        <v>42433.998217592598</v>
      </c>
    </row>
    <row r="2931" spans="1:20" ht="93.75" x14ac:dyDescent="0.3">
      <c r="A2931" s="4">
        <v>2929</v>
      </c>
      <c r="B2931" s="5" t="s">
        <v>2928</v>
      </c>
      <c r="C2931" s="5" t="s">
        <v>7038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t="s">
        <v>8304</v>
      </c>
      <c r="O2931" t="s">
        <v>8321</v>
      </c>
      <c r="P2931" t="s">
        <v>8363</v>
      </c>
      <c r="Q2931" s="8">
        <f t="shared" si="180"/>
        <v>1.02069375</v>
      </c>
      <c r="R2931" s="20">
        <f t="shared" si="181"/>
        <v>255.17343750000001</v>
      </c>
      <c r="S2931" s="15">
        <f t="shared" si="182"/>
        <v>41754.564328703702</v>
      </c>
      <c r="T2931" s="15">
        <f t="shared" si="183"/>
        <v>41784.564328703702</v>
      </c>
    </row>
    <row r="2932" spans="1:20" ht="93.75" x14ac:dyDescent="0.3">
      <c r="A2932" s="4">
        <v>2930</v>
      </c>
      <c r="B2932" s="5" t="s">
        <v>2929</v>
      </c>
      <c r="C2932" s="5" t="s">
        <v>7039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t="s">
        <v>8304</v>
      </c>
      <c r="O2932" t="s">
        <v>8321</v>
      </c>
      <c r="P2932" t="s">
        <v>8363</v>
      </c>
      <c r="Q2932" s="8">
        <f t="shared" si="180"/>
        <v>1.0092000000000001</v>
      </c>
      <c r="R2932" s="20">
        <f t="shared" si="181"/>
        <v>162.7741935483871</v>
      </c>
      <c r="S2932" s="15">
        <f t="shared" si="182"/>
        <v>42101.584074074075</v>
      </c>
      <c r="T2932" s="15">
        <f t="shared" si="183"/>
        <v>42131.584074074075</v>
      </c>
    </row>
    <row r="2933" spans="1:20" ht="93.75" x14ac:dyDescent="0.3">
      <c r="A2933" s="4">
        <v>2931</v>
      </c>
      <c r="B2933" s="5" t="s">
        <v>2930</v>
      </c>
      <c r="C2933" s="5" t="s">
        <v>7040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t="s">
        <v>8304</v>
      </c>
      <c r="O2933" t="s">
        <v>8321</v>
      </c>
      <c r="P2933" t="s">
        <v>8363</v>
      </c>
      <c r="Q2933" s="8">
        <f t="shared" si="180"/>
        <v>1.06</v>
      </c>
      <c r="R2933" s="20">
        <f t="shared" si="181"/>
        <v>88.333333333333329</v>
      </c>
      <c r="S2933" s="15">
        <f t="shared" si="182"/>
        <v>41872.291238425925</v>
      </c>
      <c r="T2933" s="15">
        <f t="shared" si="183"/>
        <v>41897.255555555559</v>
      </c>
    </row>
    <row r="2934" spans="1:20" ht="75" x14ac:dyDescent="0.3">
      <c r="A2934" s="4">
        <v>2932</v>
      </c>
      <c r="B2934" s="5" t="s">
        <v>2931</v>
      </c>
      <c r="C2934" s="5" t="s">
        <v>7041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t="s">
        <v>8304</v>
      </c>
      <c r="O2934" t="s">
        <v>8321</v>
      </c>
      <c r="P2934" t="s">
        <v>8363</v>
      </c>
      <c r="Q2934" s="8">
        <f t="shared" si="180"/>
        <v>1.0509677419354839</v>
      </c>
      <c r="R2934" s="20">
        <f t="shared" si="181"/>
        <v>85.736842105263165</v>
      </c>
      <c r="S2934" s="15">
        <f t="shared" si="182"/>
        <v>42025.164780092593</v>
      </c>
      <c r="T2934" s="15">
        <f t="shared" si="183"/>
        <v>42056.458333333328</v>
      </c>
    </row>
    <row r="2935" spans="1:20" ht="93.75" x14ac:dyDescent="0.3">
      <c r="A2935" s="4">
        <v>2933</v>
      </c>
      <c r="B2935" s="5" t="s">
        <v>2932</v>
      </c>
      <c r="C2935" s="5" t="s">
        <v>7042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t="s">
        <v>8304</v>
      </c>
      <c r="O2935" t="s">
        <v>8321</v>
      </c>
      <c r="P2935" t="s">
        <v>8363</v>
      </c>
      <c r="Q2935" s="8">
        <f t="shared" si="180"/>
        <v>1.0276000000000001</v>
      </c>
      <c r="R2935" s="20">
        <f t="shared" si="181"/>
        <v>47.574074074074076</v>
      </c>
      <c r="S2935" s="15">
        <f t="shared" si="182"/>
        <v>42495.956631944442</v>
      </c>
      <c r="T2935" s="15">
        <f t="shared" si="183"/>
        <v>42525.956631944442</v>
      </c>
    </row>
    <row r="2936" spans="1:20" ht="75" x14ac:dyDescent="0.3">
      <c r="A2936" s="4">
        <v>2934</v>
      </c>
      <c r="B2936" s="5" t="s">
        <v>2933</v>
      </c>
      <c r="C2936" s="5" t="s">
        <v>7043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t="s">
        <v>8304</v>
      </c>
      <c r="O2936" t="s">
        <v>8321</v>
      </c>
      <c r="P2936" t="s">
        <v>8363</v>
      </c>
      <c r="Q2936" s="8">
        <f t="shared" si="180"/>
        <v>1.08</v>
      </c>
      <c r="R2936" s="20">
        <f t="shared" si="181"/>
        <v>72.972972972972968</v>
      </c>
      <c r="S2936" s="15">
        <f t="shared" si="182"/>
        <v>41775.636157407411</v>
      </c>
      <c r="T2936" s="15">
        <f t="shared" si="183"/>
        <v>41805.636157407411</v>
      </c>
    </row>
    <row r="2937" spans="1:20" ht="75" x14ac:dyDescent="0.3">
      <c r="A2937" s="4">
        <v>2935</v>
      </c>
      <c r="B2937" s="5" t="s">
        <v>2934</v>
      </c>
      <c r="C2937" s="5" t="s">
        <v>7044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t="s">
        <v>8304</v>
      </c>
      <c r="O2937" t="s">
        <v>8321</v>
      </c>
      <c r="P2937" t="s">
        <v>8363</v>
      </c>
      <c r="Q2937" s="8">
        <f t="shared" si="180"/>
        <v>1.0088571428571429</v>
      </c>
      <c r="R2937" s="20">
        <f t="shared" si="181"/>
        <v>90.538461538461533</v>
      </c>
      <c r="S2937" s="15">
        <f t="shared" si="182"/>
        <v>42553.583425925928</v>
      </c>
      <c r="T2937" s="15">
        <f t="shared" si="183"/>
        <v>42611.708333333328</v>
      </c>
    </row>
    <row r="2938" spans="1:20" ht="75" x14ac:dyDescent="0.3">
      <c r="A2938" s="4">
        <v>2936</v>
      </c>
      <c r="B2938" s="5" t="s">
        <v>2935</v>
      </c>
      <c r="C2938" s="5" t="s">
        <v>7045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t="s">
        <v>8304</v>
      </c>
      <c r="O2938" t="s">
        <v>8321</v>
      </c>
      <c r="P2938" t="s">
        <v>8363</v>
      </c>
      <c r="Q2938" s="8">
        <f t="shared" si="180"/>
        <v>1.28</v>
      </c>
      <c r="R2938" s="20">
        <f t="shared" si="181"/>
        <v>37.647058823529413</v>
      </c>
      <c r="S2938" s="15">
        <f t="shared" si="182"/>
        <v>41912.650729166664</v>
      </c>
      <c r="T2938" s="15">
        <f t="shared" si="183"/>
        <v>41925.207638888889</v>
      </c>
    </row>
    <row r="2939" spans="1:20" ht="56.25" x14ac:dyDescent="0.3">
      <c r="A2939" s="4">
        <v>2937</v>
      </c>
      <c r="B2939" s="5" t="s">
        <v>2936</v>
      </c>
      <c r="C2939" s="5" t="s">
        <v>7046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t="s">
        <v>8304</v>
      </c>
      <c r="O2939" t="s">
        <v>8321</v>
      </c>
      <c r="P2939" t="s">
        <v>8363</v>
      </c>
      <c r="Q2939" s="8">
        <f t="shared" si="180"/>
        <v>1.3333333333333333</v>
      </c>
      <c r="R2939" s="20">
        <f t="shared" si="181"/>
        <v>36.363636363636367</v>
      </c>
      <c r="S2939" s="15">
        <f t="shared" si="182"/>
        <v>41803.457326388889</v>
      </c>
      <c r="T2939" s="15">
        <f t="shared" si="183"/>
        <v>41833.457326388889</v>
      </c>
    </row>
    <row r="2940" spans="1:20" ht="93.75" x14ac:dyDescent="0.3">
      <c r="A2940" s="4">
        <v>2938</v>
      </c>
      <c r="B2940" s="5" t="s">
        <v>2937</v>
      </c>
      <c r="C2940" s="5" t="s">
        <v>7047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t="s">
        <v>8304</v>
      </c>
      <c r="O2940" t="s">
        <v>8321</v>
      </c>
      <c r="P2940" t="s">
        <v>8363</v>
      </c>
      <c r="Q2940" s="8">
        <f t="shared" si="180"/>
        <v>1.0137499999999999</v>
      </c>
      <c r="R2940" s="20">
        <f t="shared" si="181"/>
        <v>126.71875</v>
      </c>
      <c r="S2940" s="15">
        <f t="shared" si="182"/>
        <v>42004.703865740739</v>
      </c>
      <c r="T2940" s="15">
        <f t="shared" si="183"/>
        <v>42034.703865740739</v>
      </c>
    </row>
    <row r="2941" spans="1:20" ht="93.75" x14ac:dyDescent="0.3">
      <c r="A2941" s="4">
        <v>2939</v>
      </c>
      <c r="B2941" s="5" t="s">
        <v>2938</v>
      </c>
      <c r="C2941" s="5" t="s">
        <v>7048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t="s">
        <v>8304</v>
      </c>
      <c r="O2941" t="s">
        <v>8321</v>
      </c>
      <c r="P2941" t="s">
        <v>8363</v>
      </c>
      <c r="Q2941" s="8">
        <f t="shared" si="180"/>
        <v>1.0287500000000001</v>
      </c>
      <c r="R2941" s="20">
        <f t="shared" si="181"/>
        <v>329.2</v>
      </c>
      <c r="S2941" s="15">
        <f t="shared" si="182"/>
        <v>41845.809166666666</v>
      </c>
      <c r="T2941" s="15">
        <f t="shared" si="183"/>
        <v>41879.041666666664</v>
      </c>
    </row>
    <row r="2942" spans="1:20" ht="75" x14ac:dyDescent="0.3">
      <c r="A2942" s="4">
        <v>2940</v>
      </c>
      <c r="B2942" s="5" t="s">
        <v>2939</v>
      </c>
      <c r="C2942" s="5" t="s">
        <v>7049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t="s">
        <v>8304</v>
      </c>
      <c r="O2942" t="s">
        <v>8321</v>
      </c>
      <c r="P2942" t="s">
        <v>8363</v>
      </c>
      <c r="Q2942" s="8">
        <f t="shared" si="180"/>
        <v>1.0724</v>
      </c>
      <c r="R2942" s="20">
        <f t="shared" si="181"/>
        <v>81.242424242424249</v>
      </c>
      <c r="S2942" s="15">
        <f t="shared" si="182"/>
        <v>41982.773356481484</v>
      </c>
      <c r="T2942" s="15">
        <f t="shared" si="183"/>
        <v>42022.773356481484</v>
      </c>
    </row>
    <row r="2943" spans="1:20" ht="75" x14ac:dyDescent="0.3">
      <c r="A2943" s="4">
        <v>2941</v>
      </c>
      <c r="B2943" s="5" t="s">
        <v>2940</v>
      </c>
      <c r="C2943" s="5" t="s">
        <v>7050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t="s">
        <v>8302</v>
      </c>
      <c r="O2943" t="s">
        <v>8321</v>
      </c>
      <c r="P2943" t="s">
        <v>8361</v>
      </c>
      <c r="Q2943" s="8">
        <f t="shared" si="180"/>
        <v>4.0000000000000003E-5</v>
      </c>
      <c r="R2943" s="20">
        <f t="shared" si="181"/>
        <v>1</v>
      </c>
      <c r="S2943" s="15">
        <f t="shared" si="182"/>
        <v>42034.960127314815</v>
      </c>
      <c r="T2943" s="15">
        <f t="shared" si="183"/>
        <v>42064.960127314815</v>
      </c>
    </row>
    <row r="2944" spans="1:20" ht="75" x14ac:dyDescent="0.3">
      <c r="A2944" s="4">
        <v>2942</v>
      </c>
      <c r="B2944" s="5" t="s">
        <v>2941</v>
      </c>
      <c r="C2944" s="5" t="s">
        <v>7051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t="s">
        <v>8302</v>
      </c>
      <c r="O2944" t="s">
        <v>8321</v>
      </c>
      <c r="P2944" t="s">
        <v>8361</v>
      </c>
      <c r="Q2944" s="8">
        <f t="shared" si="180"/>
        <v>0.20424999999999999</v>
      </c>
      <c r="R2944" s="20">
        <f t="shared" si="181"/>
        <v>202.22772277227722</v>
      </c>
      <c r="S2944" s="15">
        <f t="shared" si="182"/>
        <v>42334.803923611107</v>
      </c>
      <c r="T2944" s="15">
        <f t="shared" si="183"/>
        <v>42354.845833333333</v>
      </c>
    </row>
    <row r="2945" spans="1:20" ht="93.75" x14ac:dyDescent="0.3">
      <c r="A2945" s="4">
        <v>2943</v>
      </c>
      <c r="B2945" s="5" t="s">
        <v>2942</v>
      </c>
      <c r="C2945" s="5" t="s">
        <v>7052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t="s">
        <v>8302</v>
      </c>
      <c r="O2945" t="s">
        <v>8321</v>
      </c>
      <c r="P2945" t="s">
        <v>8361</v>
      </c>
      <c r="Q2945" s="8">
        <f t="shared" si="180"/>
        <v>0</v>
      </c>
      <c r="R2945" s="20" t="e">
        <f t="shared" si="181"/>
        <v>#DIV/0!</v>
      </c>
      <c r="S2945" s="15">
        <f t="shared" si="182"/>
        <v>42077.129398148143</v>
      </c>
      <c r="T2945" s="15">
        <f t="shared" si="183"/>
        <v>42107.129398148143</v>
      </c>
    </row>
    <row r="2946" spans="1:20" ht="75" x14ac:dyDescent="0.3">
      <c r="A2946" s="4">
        <v>2944</v>
      </c>
      <c r="B2946" s="5" t="s">
        <v>2943</v>
      </c>
      <c r="C2946" s="5" t="s">
        <v>7053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t="s">
        <v>8302</v>
      </c>
      <c r="O2946" t="s">
        <v>8321</v>
      </c>
      <c r="P2946" t="s">
        <v>8361</v>
      </c>
      <c r="Q2946" s="8">
        <f t="shared" ref="Q2946:Q3009" si="184">E2946/D2946</f>
        <v>0.01</v>
      </c>
      <c r="R2946" s="20">
        <f t="shared" ref="R2946:R3009" si="185">E2946/L2946</f>
        <v>100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75" x14ac:dyDescent="0.3">
      <c r="A2947" s="4">
        <v>2945</v>
      </c>
      <c r="B2947" s="5" t="s">
        <v>2944</v>
      </c>
      <c r="C2947" s="5" t="s">
        <v>7054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t="s">
        <v>8302</v>
      </c>
      <c r="O2947" t="s">
        <v>8321</v>
      </c>
      <c r="P2947" t="s">
        <v>8361</v>
      </c>
      <c r="Q2947" s="8">
        <f t="shared" si="184"/>
        <v>0</v>
      </c>
      <c r="R2947" s="20" t="e">
        <f t="shared" si="185"/>
        <v>#DIV/0!</v>
      </c>
      <c r="S2947" s="15">
        <f t="shared" si="186"/>
        <v>42118.139583333337</v>
      </c>
      <c r="T2947" s="15">
        <f t="shared" si="187"/>
        <v>42148.139583333337</v>
      </c>
    </row>
    <row r="2948" spans="1:20" ht="75" x14ac:dyDescent="0.3">
      <c r="A2948" s="4">
        <v>2946</v>
      </c>
      <c r="B2948" s="5" t="s">
        <v>2945</v>
      </c>
      <c r="C2948" s="5" t="s">
        <v>7055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t="s">
        <v>8302</v>
      </c>
      <c r="O2948" t="s">
        <v>8321</v>
      </c>
      <c r="P2948" t="s">
        <v>8361</v>
      </c>
      <c r="Q2948" s="8">
        <f t="shared" si="184"/>
        <v>1E-3</v>
      </c>
      <c r="R2948" s="20">
        <f t="shared" si="185"/>
        <v>1</v>
      </c>
      <c r="S2948" s="15">
        <f t="shared" si="186"/>
        <v>42567.531157407408</v>
      </c>
      <c r="T2948" s="15">
        <f t="shared" si="187"/>
        <v>42597.531157407408</v>
      </c>
    </row>
    <row r="2949" spans="1:20" ht="93.75" x14ac:dyDescent="0.3">
      <c r="A2949" s="4">
        <v>2947</v>
      </c>
      <c r="B2949" s="5" t="s">
        <v>2946</v>
      </c>
      <c r="C2949" s="5" t="s">
        <v>7056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t="s">
        <v>8302</v>
      </c>
      <c r="O2949" t="s">
        <v>8321</v>
      </c>
      <c r="P2949" t="s">
        <v>8361</v>
      </c>
      <c r="Q2949" s="8">
        <f t="shared" si="184"/>
        <v>4.2880000000000001E-2</v>
      </c>
      <c r="R2949" s="20">
        <f t="shared" si="185"/>
        <v>82.461538461538467</v>
      </c>
      <c r="S2949" s="15">
        <f t="shared" si="186"/>
        <v>42649.562118055561</v>
      </c>
      <c r="T2949" s="15">
        <f t="shared" si="187"/>
        <v>42698.715972222228</v>
      </c>
    </row>
    <row r="2950" spans="1:20" ht="93.75" x14ac:dyDescent="0.3">
      <c r="A2950" s="4">
        <v>2948</v>
      </c>
      <c r="B2950" s="5" t="s">
        <v>2947</v>
      </c>
      <c r="C2950" s="5" t="s">
        <v>7057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t="s">
        <v>8302</v>
      </c>
      <c r="O2950" t="s">
        <v>8321</v>
      </c>
      <c r="P2950" t="s">
        <v>8361</v>
      </c>
      <c r="Q2950" s="8">
        <f t="shared" si="184"/>
        <v>4.8000000000000001E-5</v>
      </c>
      <c r="R2950" s="20">
        <f t="shared" si="185"/>
        <v>2.6666666666666665</v>
      </c>
      <c r="S2950" s="15">
        <f t="shared" si="186"/>
        <v>42097.649224537032</v>
      </c>
      <c r="T2950" s="15">
        <f t="shared" si="187"/>
        <v>42157.649224537032</v>
      </c>
    </row>
    <row r="2951" spans="1:20" ht="75" x14ac:dyDescent="0.3">
      <c r="A2951" s="4">
        <v>2949</v>
      </c>
      <c r="B2951" s="5" t="s">
        <v>2948</v>
      </c>
      <c r="C2951" s="5" t="s">
        <v>7058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t="s">
        <v>8302</v>
      </c>
      <c r="O2951" t="s">
        <v>8321</v>
      </c>
      <c r="P2951" t="s">
        <v>8361</v>
      </c>
      <c r="Q2951" s="8">
        <f t="shared" si="184"/>
        <v>2.5000000000000001E-2</v>
      </c>
      <c r="R2951" s="20">
        <f t="shared" si="185"/>
        <v>12.5</v>
      </c>
      <c r="S2951" s="15">
        <f t="shared" si="186"/>
        <v>42297.823113425926</v>
      </c>
      <c r="T2951" s="15">
        <f t="shared" si="187"/>
        <v>42327.864780092597</v>
      </c>
    </row>
    <row r="2952" spans="1:20" ht="93.75" x14ac:dyDescent="0.3">
      <c r="A2952" s="4">
        <v>2950</v>
      </c>
      <c r="B2952" s="5" t="s">
        <v>2949</v>
      </c>
      <c r="C2952" s="5" t="s">
        <v>7059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t="s">
        <v>8302</v>
      </c>
      <c r="O2952" t="s">
        <v>8321</v>
      </c>
      <c r="P2952" t="s">
        <v>8361</v>
      </c>
      <c r="Q2952" s="8">
        <f t="shared" si="184"/>
        <v>0</v>
      </c>
      <c r="R2952" s="20" t="e">
        <f t="shared" si="185"/>
        <v>#DIV/0!</v>
      </c>
      <c r="S2952" s="15">
        <f t="shared" si="186"/>
        <v>42362.36518518519</v>
      </c>
      <c r="T2952" s="15">
        <f t="shared" si="187"/>
        <v>42392.36518518519</v>
      </c>
    </row>
    <row r="2953" spans="1:20" ht="93.75" x14ac:dyDescent="0.3">
      <c r="A2953" s="4">
        <v>2951</v>
      </c>
      <c r="B2953" s="5" t="s">
        <v>2950</v>
      </c>
      <c r="C2953" s="5" t="s">
        <v>7060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t="s">
        <v>8302</v>
      </c>
      <c r="O2953" t="s">
        <v>8321</v>
      </c>
      <c r="P2953" t="s">
        <v>8361</v>
      </c>
      <c r="Q2953" s="8">
        <f t="shared" si="184"/>
        <v>2.1919999999999999E-2</v>
      </c>
      <c r="R2953" s="20">
        <f t="shared" si="185"/>
        <v>18.896551724137932</v>
      </c>
      <c r="S2953" s="15">
        <f t="shared" si="186"/>
        <v>41872.802928240737</v>
      </c>
      <c r="T2953" s="15">
        <f t="shared" si="187"/>
        <v>41917.802928240737</v>
      </c>
    </row>
    <row r="2954" spans="1:20" ht="93.75" x14ac:dyDescent="0.3">
      <c r="A2954" s="4">
        <v>2952</v>
      </c>
      <c r="B2954" s="5" t="s">
        <v>2951</v>
      </c>
      <c r="C2954" s="5" t="s">
        <v>7061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t="s">
        <v>8302</v>
      </c>
      <c r="O2954" t="s">
        <v>8321</v>
      </c>
      <c r="P2954" t="s">
        <v>8361</v>
      </c>
      <c r="Q2954" s="8">
        <f t="shared" si="184"/>
        <v>8.0250000000000002E-2</v>
      </c>
      <c r="R2954" s="20">
        <f t="shared" si="185"/>
        <v>200.625</v>
      </c>
      <c r="S2954" s="15">
        <f t="shared" si="186"/>
        <v>42628.690266203703</v>
      </c>
      <c r="T2954" s="15">
        <f t="shared" si="187"/>
        <v>42660.166666666672</v>
      </c>
    </row>
    <row r="2955" spans="1:20" ht="75" x14ac:dyDescent="0.3">
      <c r="A2955" s="4">
        <v>2953</v>
      </c>
      <c r="B2955" s="5" t="s">
        <v>2952</v>
      </c>
      <c r="C2955" s="5" t="s">
        <v>7062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t="s">
        <v>8302</v>
      </c>
      <c r="O2955" t="s">
        <v>8321</v>
      </c>
      <c r="P2955" t="s">
        <v>8361</v>
      </c>
      <c r="Q2955" s="8">
        <f t="shared" si="184"/>
        <v>1.5125E-3</v>
      </c>
      <c r="R2955" s="20">
        <f t="shared" si="185"/>
        <v>201.66666666666666</v>
      </c>
      <c r="S2955" s="15">
        <f t="shared" si="186"/>
        <v>42255.791909722218</v>
      </c>
      <c r="T2955" s="15">
        <f t="shared" si="187"/>
        <v>42285.791909722218</v>
      </c>
    </row>
    <row r="2956" spans="1:20" ht="75" x14ac:dyDescent="0.3">
      <c r="A2956" s="4">
        <v>2954</v>
      </c>
      <c r="B2956" s="5" t="s">
        <v>2953</v>
      </c>
      <c r="C2956" s="5" t="s">
        <v>7063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t="s">
        <v>8302</v>
      </c>
      <c r="O2956" t="s">
        <v>8321</v>
      </c>
      <c r="P2956" t="s">
        <v>8361</v>
      </c>
      <c r="Q2956" s="8">
        <f t="shared" si="184"/>
        <v>0</v>
      </c>
      <c r="R2956" s="20" t="e">
        <f t="shared" si="185"/>
        <v>#DIV/0!</v>
      </c>
      <c r="S2956" s="15">
        <f t="shared" si="186"/>
        <v>42790.583368055552</v>
      </c>
      <c r="T2956" s="15">
        <f t="shared" si="187"/>
        <v>42810.541701388895</v>
      </c>
    </row>
    <row r="2957" spans="1:20" ht="56.25" x14ac:dyDescent="0.3">
      <c r="A2957" s="4">
        <v>2955</v>
      </c>
      <c r="B2957" s="5" t="s">
        <v>2954</v>
      </c>
      <c r="C2957" s="5" t="s">
        <v>7064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t="s">
        <v>8302</v>
      </c>
      <c r="O2957" t="s">
        <v>8321</v>
      </c>
      <c r="P2957" t="s">
        <v>8361</v>
      </c>
      <c r="Q2957" s="8">
        <f t="shared" si="184"/>
        <v>0.59583333333333333</v>
      </c>
      <c r="R2957" s="20">
        <f t="shared" si="185"/>
        <v>65</v>
      </c>
      <c r="S2957" s="15">
        <f t="shared" si="186"/>
        <v>42141.741307870368</v>
      </c>
      <c r="T2957" s="15">
        <f t="shared" si="187"/>
        <v>42171.741307870368</v>
      </c>
    </row>
    <row r="2958" spans="1:20" ht="75" x14ac:dyDescent="0.3">
      <c r="A2958" s="4">
        <v>2956</v>
      </c>
      <c r="B2958" s="5" t="s">
        <v>2955</v>
      </c>
      <c r="C2958" s="5" t="s">
        <v>7065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t="s">
        <v>8302</v>
      </c>
      <c r="O2958" t="s">
        <v>8321</v>
      </c>
      <c r="P2958" t="s">
        <v>8361</v>
      </c>
      <c r="Q2958" s="8">
        <f t="shared" si="184"/>
        <v>0.16734177215189874</v>
      </c>
      <c r="R2958" s="20">
        <f t="shared" si="185"/>
        <v>66.099999999999994</v>
      </c>
      <c r="S2958" s="15">
        <f t="shared" si="186"/>
        <v>42464.958912037036</v>
      </c>
      <c r="T2958" s="15">
        <f t="shared" si="187"/>
        <v>42494.958912037036</v>
      </c>
    </row>
    <row r="2959" spans="1:20" ht="75" x14ac:dyDescent="0.3">
      <c r="A2959" s="4">
        <v>2957</v>
      </c>
      <c r="B2959" s="5" t="s">
        <v>2956</v>
      </c>
      <c r="C2959" s="5" t="s">
        <v>7066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t="s">
        <v>8302</v>
      </c>
      <c r="O2959" t="s">
        <v>8321</v>
      </c>
      <c r="P2959" t="s">
        <v>8361</v>
      </c>
      <c r="Q2959" s="8">
        <f t="shared" si="184"/>
        <v>1.8666666666666668E-2</v>
      </c>
      <c r="R2959" s="20">
        <f t="shared" si="185"/>
        <v>93.333333333333329</v>
      </c>
      <c r="S2959" s="15">
        <f t="shared" si="186"/>
        <v>42031.011249999996</v>
      </c>
      <c r="T2959" s="15">
        <f t="shared" si="187"/>
        <v>42090.969583333332</v>
      </c>
    </row>
    <row r="2960" spans="1:20" ht="75" x14ac:dyDescent="0.3">
      <c r="A2960" s="4">
        <v>2958</v>
      </c>
      <c r="B2960" s="5" t="s">
        <v>2957</v>
      </c>
      <c r="C2960" s="5" t="s">
        <v>7067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t="s">
        <v>8302</v>
      </c>
      <c r="O2960" t="s">
        <v>8321</v>
      </c>
      <c r="P2960" t="s">
        <v>8361</v>
      </c>
      <c r="Q2960" s="8">
        <f t="shared" si="184"/>
        <v>0</v>
      </c>
      <c r="R2960" s="20" t="e">
        <f t="shared" si="185"/>
        <v>#DIV/0!</v>
      </c>
      <c r="S2960" s="15">
        <f t="shared" si="186"/>
        <v>42438.779131944444</v>
      </c>
      <c r="T2960" s="15">
        <f t="shared" si="187"/>
        <v>42498.73746527778</v>
      </c>
    </row>
    <row r="2961" spans="1:20" ht="93.75" x14ac:dyDescent="0.3">
      <c r="A2961" s="4">
        <v>2959</v>
      </c>
      <c r="B2961" s="5" t="s">
        <v>2958</v>
      </c>
      <c r="C2961" s="5" t="s">
        <v>7068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t="s">
        <v>8302</v>
      </c>
      <c r="O2961" t="s">
        <v>8321</v>
      </c>
      <c r="P2961" t="s">
        <v>8361</v>
      </c>
      <c r="Q2961" s="8">
        <f t="shared" si="184"/>
        <v>0</v>
      </c>
      <c r="R2961" s="20" t="e">
        <f t="shared" si="185"/>
        <v>#DIV/0!</v>
      </c>
      <c r="S2961" s="15">
        <f t="shared" si="186"/>
        <v>42498.008391203708</v>
      </c>
      <c r="T2961" s="15">
        <f t="shared" si="187"/>
        <v>42528.008391203708</v>
      </c>
    </row>
    <row r="2962" spans="1:20" ht="75" x14ac:dyDescent="0.3">
      <c r="A2962" s="4">
        <v>2960</v>
      </c>
      <c r="B2962" s="5" t="s">
        <v>2959</v>
      </c>
      <c r="C2962" s="5" t="s">
        <v>7069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t="s">
        <v>8302</v>
      </c>
      <c r="O2962" t="s">
        <v>8321</v>
      </c>
      <c r="P2962" t="s">
        <v>8361</v>
      </c>
      <c r="Q2962" s="8">
        <f t="shared" si="184"/>
        <v>0</v>
      </c>
      <c r="R2962" s="20" t="e">
        <f t="shared" si="185"/>
        <v>#DIV/0!</v>
      </c>
      <c r="S2962" s="15">
        <f t="shared" si="186"/>
        <v>41863.757210648146</v>
      </c>
      <c r="T2962" s="15">
        <f t="shared" si="187"/>
        <v>41893.757210648146</v>
      </c>
    </row>
    <row r="2963" spans="1:20" ht="75" x14ac:dyDescent="0.3">
      <c r="A2963" s="4">
        <v>2961</v>
      </c>
      <c r="B2963" s="5" t="s">
        <v>2960</v>
      </c>
      <c r="C2963" s="5" t="s">
        <v>7070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t="s">
        <v>8270</v>
      </c>
      <c r="O2963" t="s">
        <v>8321</v>
      </c>
      <c r="P2963" t="s">
        <v>8322</v>
      </c>
      <c r="Q2963" s="8">
        <f t="shared" si="184"/>
        <v>1.0962000000000001</v>
      </c>
      <c r="R2963" s="20">
        <f t="shared" si="185"/>
        <v>50.75</v>
      </c>
      <c r="S2963" s="15">
        <f t="shared" si="186"/>
        <v>42061.212488425925</v>
      </c>
      <c r="T2963" s="15">
        <f t="shared" si="187"/>
        <v>42089.166666666672</v>
      </c>
    </row>
    <row r="2964" spans="1:20" ht="93.75" x14ac:dyDescent="0.3">
      <c r="A2964" s="4">
        <v>2962</v>
      </c>
      <c r="B2964" s="5" t="s">
        <v>2961</v>
      </c>
      <c r="C2964" s="5" t="s">
        <v>7071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t="s">
        <v>8270</v>
      </c>
      <c r="O2964" t="s">
        <v>8321</v>
      </c>
      <c r="P2964" t="s">
        <v>8322</v>
      </c>
      <c r="Q2964" s="8">
        <f t="shared" si="184"/>
        <v>1.218</v>
      </c>
      <c r="R2964" s="20">
        <f t="shared" si="185"/>
        <v>60.9</v>
      </c>
      <c r="S2964" s="15">
        <f t="shared" si="186"/>
        <v>42036.24428240741</v>
      </c>
      <c r="T2964" s="15">
        <f t="shared" si="187"/>
        <v>42064.290972222225</v>
      </c>
    </row>
    <row r="2965" spans="1:20" ht="93.75" x14ac:dyDescent="0.3">
      <c r="A2965" s="4">
        <v>2963</v>
      </c>
      <c r="B2965" s="5" t="s">
        <v>2962</v>
      </c>
      <c r="C2965" s="5" t="s">
        <v>7072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t="s">
        <v>8270</v>
      </c>
      <c r="O2965" t="s">
        <v>8321</v>
      </c>
      <c r="P2965" t="s">
        <v>8322</v>
      </c>
      <c r="Q2965" s="8">
        <f t="shared" si="184"/>
        <v>1.0685</v>
      </c>
      <c r="R2965" s="20">
        <f t="shared" si="185"/>
        <v>109.03061224489795</v>
      </c>
      <c r="S2965" s="15">
        <f t="shared" si="186"/>
        <v>42157.470185185186</v>
      </c>
      <c r="T2965" s="15">
        <f t="shared" si="187"/>
        <v>42187.470185185186</v>
      </c>
    </row>
    <row r="2966" spans="1:20" ht="75" x14ac:dyDescent="0.3">
      <c r="A2966" s="4">
        <v>2964</v>
      </c>
      <c r="B2966" s="5" t="s">
        <v>2963</v>
      </c>
      <c r="C2966" s="5" t="s">
        <v>7073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t="s">
        <v>8270</v>
      </c>
      <c r="O2966" t="s">
        <v>8321</v>
      </c>
      <c r="P2966" t="s">
        <v>8322</v>
      </c>
      <c r="Q2966" s="8">
        <f t="shared" si="184"/>
        <v>1.0071379999999999</v>
      </c>
      <c r="R2966" s="20">
        <f t="shared" si="185"/>
        <v>25.692295918367346</v>
      </c>
      <c r="S2966" s="15">
        <f t="shared" si="186"/>
        <v>41827.909942129627</v>
      </c>
      <c r="T2966" s="15">
        <f t="shared" si="187"/>
        <v>41857.897222222222</v>
      </c>
    </row>
    <row r="2967" spans="1:20" ht="75" x14ac:dyDescent="0.3">
      <c r="A2967" s="4">
        <v>2965</v>
      </c>
      <c r="B2967" s="5" t="s">
        <v>2964</v>
      </c>
      <c r="C2967" s="5" t="s">
        <v>7074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t="s">
        <v>8270</v>
      </c>
      <c r="O2967" t="s">
        <v>8321</v>
      </c>
      <c r="P2967" t="s">
        <v>8322</v>
      </c>
      <c r="Q2967" s="8">
        <f t="shared" si="184"/>
        <v>1.0900000000000001</v>
      </c>
      <c r="R2967" s="20">
        <f t="shared" si="185"/>
        <v>41.92307692307692</v>
      </c>
      <c r="S2967" s="15">
        <f t="shared" si="186"/>
        <v>42162.729548611111</v>
      </c>
      <c r="T2967" s="15">
        <f t="shared" si="187"/>
        <v>42192.729548611111</v>
      </c>
    </row>
    <row r="2968" spans="1:20" ht="75" x14ac:dyDescent="0.3">
      <c r="A2968" s="4">
        <v>2966</v>
      </c>
      <c r="B2968" s="5" t="s">
        <v>2965</v>
      </c>
      <c r="C2968" s="5" t="s">
        <v>7075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t="s">
        <v>8270</v>
      </c>
      <c r="O2968" t="s">
        <v>8321</v>
      </c>
      <c r="P2968" t="s">
        <v>8322</v>
      </c>
      <c r="Q2968" s="8">
        <f t="shared" si="184"/>
        <v>1.1363000000000001</v>
      </c>
      <c r="R2968" s="20">
        <f t="shared" si="185"/>
        <v>88.7734375</v>
      </c>
      <c r="S2968" s="15">
        <f t="shared" si="186"/>
        <v>42233.738564814819</v>
      </c>
      <c r="T2968" s="15">
        <f t="shared" si="187"/>
        <v>42263.738564814819</v>
      </c>
    </row>
    <row r="2969" spans="1:20" ht="75" x14ac:dyDescent="0.3">
      <c r="A2969" s="4">
        <v>2967</v>
      </c>
      <c r="B2969" s="5" t="s">
        <v>2966</v>
      </c>
      <c r="C2969" s="5" t="s">
        <v>7076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t="s">
        <v>8270</v>
      </c>
      <c r="O2969" t="s">
        <v>8321</v>
      </c>
      <c r="P2969" t="s">
        <v>8322</v>
      </c>
      <c r="Q2969" s="8">
        <f t="shared" si="184"/>
        <v>1.1392</v>
      </c>
      <c r="R2969" s="20">
        <f t="shared" si="185"/>
        <v>80.225352112676063</v>
      </c>
      <c r="S2969" s="15">
        <f t="shared" si="186"/>
        <v>42042.197824074072</v>
      </c>
      <c r="T2969" s="15">
        <f t="shared" si="187"/>
        <v>42072.156157407408</v>
      </c>
    </row>
    <row r="2970" spans="1:20" ht="56.25" x14ac:dyDescent="0.3">
      <c r="A2970" s="4">
        <v>2968</v>
      </c>
      <c r="B2970" s="5" t="s">
        <v>2967</v>
      </c>
      <c r="C2970" s="5" t="s">
        <v>7077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t="s">
        <v>8270</v>
      </c>
      <c r="O2970" t="s">
        <v>8321</v>
      </c>
      <c r="P2970" t="s">
        <v>8322</v>
      </c>
      <c r="Q2970" s="8">
        <f t="shared" si="184"/>
        <v>1.06</v>
      </c>
      <c r="R2970" s="20">
        <f t="shared" si="185"/>
        <v>78.936170212765958</v>
      </c>
      <c r="S2970" s="15">
        <f t="shared" si="186"/>
        <v>42585.523842592593</v>
      </c>
      <c r="T2970" s="15">
        <f t="shared" si="187"/>
        <v>42599.165972222225</v>
      </c>
    </row>
    <row r="2971" spans="1:20" ht="75" x14ac:dyDescent="0.3">
      <c r="A2971" s="4">
        <v>2969</v>
      </c>
      <c r="B2971" s="5" t="s">
        <v>2968</v>
      </c>
      <c r="C2971" s="5" t="s">
        <v>7078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t="s">
        <v>8270</v>
      </c>
      <c r="O2971" t="s">
        <v>8321</v>
      </c>
      <c r="P2971" t="s">
        <v>8322</v>
      </c>
      <c r="Q2971" s="8">
        <f t="shared" si="184"/>
        <v>1.625</v>
      </c>
      <c r="R2971" s="20">
        <f t="shared" si="185"/>
        <v>95.588235294117652</v>
      </c>
      <c r="S2971" s="15">
        <f t="shared" si="186"/>
        <v>42097.786493055552</v>
      </c>
      <c r="T2971" s="15">
        <f t="shared" si="187"/>
        <v>42127.952083333337</v>
      </c>
    </row>
    <row r="2972" spans="1:20" ht="75" x14ac:dyDescent="0.3">
      <c r="A2972" s="4">
        <v>2970</v>
      </c>
      <c r="B2972" s="5" t="s">
        <v>2969</v>
      </c>
      <c r="C2972" s="5" t="s">
        <v>7079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t="s">
        <v>8270</v>
      </c>
      <c r="O2972" t="s">
        <v>8321</v>
      </c>
      <c r="P2972" t="s">
        <v>8322</v>
      </c>
      <c r="Q2972" s="8">
        <f t="shared" si="184"/>
        <v>1.06</v>
      </c>
      <c r="R2972" s="20">
        <f t="shared" si="185"/>
        <v>69.890109890109883</v>
      </c>
      <c r="S2972" s="15">
        <f t="shared" si="186"/>
        <v>41808.669571759259</v>
      </c>
      <c r="T2972" s="15">
        <f t="shared" si="187"/>
        <v>41838.669571759259</v>
      </c>
    </row>
    <row r="2973" spans="1:20" ht="93.75" x14ac:dyDescent="0.3">
      <c r="A2973" s="4">
        <v>2971</v>
      </c>
      <c r="B2973" s="5" t="s">
        <v>2970</v>
      </c>
      <c r="C2973" s="5" t="s">
        <v>7080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t="s">
        <v>8270</v>
      </c>
      <c r="O2973" t="s">
        <v>8321</v>
      </c>
      <c r="P2973" t="s">
        <v>8322</v>
      </c>
      <c r="Q2973" s="8">
        <f t="shared" si="184"/>
        <v>1.0015624999999999</v>
      </c>
      <c r="R2973" s="20">
        <f t="shared" si="185"/>
        <v>74.534883720930239</v>
      </c>
      <c r="S2973" s="15">
        <f t="shared" si="186"/>
        <v>41852.658310185187</v>
      </c>
      <c r="T2973" s="15">
        <f t="shared" si="187"/>
        <v>41882.658310185187</v>
      </c>
    </row>
    <row r="2974" spans="1:20" ht="56.25" x14ac:dyDescent="0.3">
      <c r="A2974" s="4">
        <v>2972</v>
      </c>
      <c r="B2974" s="5" t="s">
        <v>2971</v>
      </c>
      <c r="C2974" s="5" t="s">
        <v>7081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t="s">
        <v>8270</v>
      </c>
      <c r="O2974" t="s">
        <v>8321</v>
      </c>
      <c r="P2974" t="s">
        <v>8322</v>
      </c>
      <c r="Q2974" s="8">
        <f t="shared" si="184"/>
        <v>1.0535000000000001</v>
      </c>
      <c r="R2974" s="20">
        <f t="shared" si="185"/>
        <v>123.94117647058823</v>
      </c>
      <c r="S2974" s="15">
        <f t="shared" si="186"/>
        <v>42694.110185185185</v>
      </c>
      <c r="T2974" s="15">
        <f t="shared" si="187"/>
        <v>42709.041666666672</v>
      </c>
    </row>
    <row r="2975" spans="1:20" ht="75" x14ac:dyDescent="0.3">
      <c r="A2975" s="4">
        <v>2973</v>
      </c>
      <c r="B2975" s="5" t="s">
        <v>2972</v>
      </c>
      <c r="C2975" s="5" t="s">
        <v>7082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t="s">
        <v>8270</v>
      </c>
      <c r="O2975" t="s">
        <v>8321</v>
      </c>
      <c r="P2975" t="s">
        <v>8322</v>
      </c>
      <c r="Q2975" s="8">
        <f t="shared" si="184"/>
        <v>1.748</v>
      </c>
      <c r="R2975" s="20">
        <f t="shared" si="185"/>
        <v>264.84848484848487</v>
      </c>
      <c r="S2975" s="15">
        <f t="shared" si="186"/>
        <v>42341.818379629629</v>
      </c>
      <c r="T2975" s="15">
        <f t="shared" si="187"/>
        <v>42370.166666666672</v>
      </c>
    </row>
    <row r="2976" spans="1:20" ht="93.75" x14ac:dyDescent="0.3">
      <c r="A2976" s="4">
        <v>2974</v>
      </c>
      <c r="B2976" s="5" t="s">
        <v>2973</v>
      </c>
      <c r="C2976" s="5" t="s">
        <v>7083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t="s">
        <v>8270</v>
      </c>
      <c r="O2976" t="s">
        <v>8321</v>
      </c>
      <c r="P2976" t="s">
        <v>8322</v>
      </c>
      <c r="Q2976" s="8">
        <f t="shared" si="184"/>
        <v>1.02</v>
      </c>
      <c r="R2976" s="20">
        <f t="shared" si="185"/>
        <v>58.620689655172413</v>
      </c>
      <c r="S2976" s="15">
        <f t="shared" si="186"/>
        <v>41880.061006944445</v>
      </c>
      <c r="T2976" s="15">
        <f t="shared" si="187"/>
        <v>41908.065972222219</v>
      </c>
    </row>
    <row r="2977" spans="1:20" ht="93.75" x14ac:dyDescent="0.3">
      <c r="A2977" s="4">
        <v>2975</v>
      </c>
      <c r="B2977" s="5" t="s">
        <v>2974</v>
      </c>
      <c r="C2977" s="5" t="s">
        <v>7084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t="s">
        <v>8270</v>
      </c>
      <c r="O2977" t="s">
        <v>8321</v>
      </c>
      <c r="P2977" t="s">
        <v>8322</v>
      </c>
      <c r="Q2977" s="8">
        <f t="shared" si="184"/>
        <v>1.00125</v>
      </c>
      <c r="R2977" s="20">
        <f t="shared" si="185"/>
        <v>70.884955752212392</v>
      </c>
      <c r="S2977" s="15">
        <f t="shared" si="186"/>
        <v>41941.683865740742</v>
      </c>
      <c r="T2977" s="15">
        <f t="shared" si="187"/>
        <v>41970.125</v>
      </c>
    </row>
    <row r="2978" spans="1:20" ht="75" x14ac:dyDescent="0.3">
      <c r="A2978" s="4">
        <v>2976</v>
      </c>
      <c r="B2978" s="5" t="s">
        <v>2975</v>
      </c>
      <c r="C2978" s="5" t="s">
        <v>7085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t="s">
        <v>8270</v>
      </c>
      <c r="O2978" t="s">
        <v>8321</v>
      </c>
      <c r="P2978" t="s">
        <v>8322</v>
      </c>
      <c r="Q2978" s="8">
        <f t="shared" si="184"/>
        <v>1.7142857142857142</v>
      </c>
      <c r="R2978" s="20">
        <f t="shared" si="185"/>
        <v>8.5714285714285712</v>
      </c>
      <c r="S2978" s="15">
        <f t="shared" si="186"/>
        <v>42425.730671296296</v>
      </c>
      <c r="T2978" s="15">
        <f t="shared" si="187"/>
        <v>42442.5</v>
      </c>
    </row>
    <row r="2979" spans="1:20" ht="93.75" x14ac:dyDescent="0.3">
      <c r="A2979" s="4">
        <v>2977</v>
      </c>
      <c r="B2979" s="5" t="s">
        <v>2976</v>
      </c>
      <c r="C2979" s="5" t="s">
        <v>7086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t="s">
        <v>8270</v>
      </c>
      <c r="O2979" t="s">
        <v>8321</v>
      </c>
      <c r="P2979" t="s">
        <v>8322</v>
      </c>
      <c r="Q2979" s="8">
        <f t="shared" si="184"/>
        <v>1.1356666666666666</v>
      </c>
      <c r="R2979" s="20">
        <f t="shared" si="185"/>
        <v>113.56666666666666</v>
      </c>
      <c r="S2979" s="15">
        <f t="shared" si="186"/>
        <v>42026.88118055556</v>
      </c>
      <c r="T2979" s="15">
        <f t="shared" si="187"/>
        <v>42086.093055555553</v>
      </c>
    </row>
    <row r="2980" spans="1:20" ht="93.75" x14ac:dyDescent="0.3">
      <c r="A2980" s="4">
        <v>2978</v>
      </c>
      <c r="B2980" s="5" t="s">
        <v>2977</v>
      </c>
      <c r="C2980" s="5" t="s">
        <v>7087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t="s">
        <v>8270</v>
      </c>
      <c r="O2980" t="s">
        <v>8321</v>
      </c>
      <c r="P2980" t="s">
        <v>8322</v>
      </c>
      <c r="Q2980" s="8">
        <f t="shared" si="184"/>
        <v>1.2946666666666666</v>
      </c>
      <c r="R2980" s="20">
        <f t="shared" si="185"/>
        <v>60.6875</v>
      </c>
      <c r="S2980" s="15">
        <f t="shared" si="186"/>
        <v>41922.640590277777</v>
      </c>
      <c r="T2980" s="15">
        <f t="shared" si="187"/>
        <v>41932.249305555553</v>
      </c>
    </row>
    <row r="2981" spans="1:20" ht="75" x14ac:dyDescent="0.3">
      <c r="A2981" s="4">
        <v>2979</v>
      </c>
      <c r="B2981" s="5" t="s">
        <v>2978</v>
      </c>
      <c r="C2981" s="5" t="s">
        <v>7088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t="s">
        <v>8270</v>
      </c>
      <c r="O2981" t="s">
        <v>8321</v>
      </c>
      <c r="P2981" t="s">
        <v>8322</v>
      </c>
      <c r="Q2981" s="8">
        <f t="shared" si="184"/>
        <v>1.014</v>
      </c>
      <c r="R2981" s="20">
        <f t="shared" si="185"/>
        <v>110.21739130434783</v>
      </c>
      <c r="S2981" s="15">
        <f t="shared" si="186"/>
        <v>41993.824340277773</v>
      </c>
      <c r="T2981" s="15">
        <f t="shared" si="187"/>
        <v>42010.25</v>
      </c>
    </row>
    <row r="2982" spans="1:20" ht="75" x14ac:dyDescent="0.3">
      <c r="A2982" s="4">
        <v>2980</v>
      </c>
      <c r="B2982" s="5" t="s">
        <v>2979</v>
      </c>
      <c r="C2982" s="5" t="s">
        <v>7089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t="s">
        <v>8270</v>
      </c>
      <c r="O2982" t="s">
        <v>8321</v>
      </c>
      <c r="P2982" t="s">
        <v>8322</v>
      </c>
      <c r="Q2982" s="8">
        <f t="shared" si="184"/>
        <v>1.0916666666666666</v>
      </c>
      <c r="R2982" s="20">
        <f t="shared" si="185"/>
        <v>136.45833333333334</v>
      </c>
      <c r="S2982" s="15">
        <f t="shared" si="186"/>
        <v>42219.915856481486</v>
      </c>
      <c r="T2982" s="15">
        <f t="shared" si="187"/>
        <v>42240.083333333328</v>
      </c>
    </row>
    <row r="2983" spans="1:20" ht="75" x14ac:dyDescent="0.3">
      <c r="A2983" s="4">
        <v>2981</v>
      </c>
      <c r="B2983" s="5" t="s">
        <v>2980</v>
      </c>
      <c r="C2983" s="5" t="s">
        <v>7090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t="s">
        <v>8302</v>
      </c>
      <c r="O2983" t="s">
        <v>8321</v>
      </c>
      <c r="P2983" t="s">
        <v>8361</v>
      </c>
      <c r="Q2983" s="8">
        <f t="shared" si="184"/>
        <v>1.28925</v>
      </c>
      <c r="R2983" s="20">
        <f t="shared" si="185"/>
        <v>53.164948453608247</v>
      </c>
      <c r="S2983" s="15">
        <f t="shared" si="186"/>
        <v>42225.559675925921</v>
      </c>
      <c r="T2983" s="15">
        <f t="shared" si="187"/>
        <v>42270.559675925921</v>
      </c>
    </row>
    <row r="2984" spans="1:20" ht="56.25" x14ac:dyDescent="0.3">
      <c r="A2984" s="4">
        <v>2982</v>
      </c>
      <c r="B2984" s="5" t="s">
        <v>2981</v>
      </c>
      <c r="C2984" s="5" t="s">
        <v>7091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t="s">
        <v>8302</v>
      </c>
      <c r="O2984" t="s">
        <v>8321</v>
      </c>
      <c r="P2984" t="s">
        <v>8361</v>
      </c>
      <c r="Q2984" s="8">
        <f t="shared" si="184"/>
        <v>1.0206</v>
      </c>
      <c r="R2984" s="20">
        <f t="shared" si="185"/>
        <v>86.491525423728817</v>
      </c>
      <c r="S2984" s="15">
        <f t="shared" si="186"/>
        <v>42381.686840277776</v>
      </c>
      <c r="T2984" s="15">
        <f t="shared" si="187"/>
        <v>42411.686840277776</v>
      </c>
    </row>
    <row r="2985" spans="1:20" ht="75" x14ac:dyDescent="0.3">
      <c r="A2985" s="4">
        <v>2983</v>
      </c>
      <c r="B2985" s="5" t="s">
        <v>2982</v>
      </c>
      <c r="C2985" s="5" t="s">
        <v>7092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t="s">
        <v>8302</v>
      </c>
      <c r="O2985" t="s">
        <v>8321</v>
      </c>
      <c r="P2985" t="s">
        <v>8361</v>
      </c>
      <c r="Q2985" s="8">
        <f t="shared" si="184"/>
        <v>1.465395775862069</v>
      </c>
      <c r="R2985" s="20">
        <f t="shared" si="185"/>
        <v>155.23827397260274</v>
      </c>
      <c r="S2985" s="15">
        <f t="shared" si="186"/>
        <v>41894.632361111115</v>
      </c>
      <c r="T2985" s="15">
        <f t="shared" si="187"/>
        <v>41954.674027777779</v>
      </c>
    </row>
    <row r="2986" spans="1:20" ht="93.75" x14ac:dyDescent="0.3">
      <c r="A2986" s="4">
        <v>2984</v>
      </c>
      <c r="B2986" s="5" t="s">
        <v>2983</v>
      </c>
      <c r="C2986" s="5" t="s">
        <v>7093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t="s">
        <v>8302</v>
      </c>
      <c r="O2986" t="s">
        <v>8321</v>
      </c>
      <c r="P2986" t="s">
        <v>8361</v>
      </c>
      <c r="Q2986" s="8">
        <f t="shared" si="184"/>
        <v>1.00352</v>
      </c>
      <c r="R2986" s="20">
        <f t="shared" si="185"/>
        <v>115.08256880733946</v>
      </c>
      <c r="S2986" s="15">
        <f t="shared" si="186"/>
        <v>42576.278715277775</v>
      </c>
      <c r="T2986" s="15">
        <f t="shared" si="187"/>
        <v>42606.278715277775</v>
      </c>
    </row>
    <row r="2987" spans="1:20" ht="93.75" x14ac:dyDescent="0.3">
      <c r="A2987" s="4">
        <v>2985</v>
      </c>
      <c r="B2987" s="5" t="s">
        <v>2984</v>
      </c>
      <c r="C2987" s="5" t="s">
        <v>7094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t="s">
        <v>8302</v>
      </c>
      <c r="O2987" t="s">
        <v>8321</v>
      </c>
      <c r="P2987" t="s">
        <v>8361</v>
      </c>
      <c r="Q2987" s="8">
        <f t="shared" si="184"/>
        <v>1.2164999999999999</v>
      </c>
      <c r="R2987" s="20">
        <f t="shared" si="185"/>
        <v>109.5945945945946</v>
      </c>
      <c r="S2987" s="15">
        <f t="shared" si="186"/>
        <v>42654.973703703698</v>
      </c>
      <c r="T2987" s="15">
        <f t="shared" si="187"/>
        <v>42674.166666666672</v>
      </c>
    </row>
    <row r="2988" spans="1:20" ht="75" x14ac:dyDescent="0.3">
      <c r="A2988" s="4">
        <v>2986</v>
      </c>
      <c r="B2988" s="5" t="s">
        <v>2985</v>
      </c>
      <c r="C2988" s="5" t="s">
        <v>7095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t="s">
        <v>8302</v>
      </c>
      <c r="O2988" t="s">
        <v>8321</v>
      </c>
      <c r="P2988" t="s">
        <v>8361</v>
      </c>
      <c r="Q2988" s="8">
        <f t="shared" si="184"/>
        <v>1.0549999999999999</v>
      </c>
      <c r="R2988" s="20">
        <f t="shared" si="185"/>
        <v>45.214285714285715</v>
      </c>
      <c r="S2988" s="15">
        <f t="shared" si="186"/>
        <v>42431.500069444446</v>
      </c>
      <c r="T2988" s="15">
        <f t="shared" si="187"/>
        <v>42491.458402777775</v>
      </c>
    </row>
    <row r="2989" spans="1:20" ht="93.75" x14ac:dyDescent="0.3">
      <c r="A2989" s="4">
        <v>2987</v>
      </c>
      <c r="B2989" s="5" t="s">
        <v>2986</v>
      </c>
      <c r="C2989" s="5" t="s">
        <v>7096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t="s">
        <v>8302</v>
      </c>
      <c r="O2989" t="s">
        <v>8321</v>
      </c>
      <c r="P2989" t="s">
        <v>8361</v>
      </c>
      <c r="Q2989" s="8">
        <f t="shared" si="184"/>
        <v>1.1040080000000001</v>
      </c>
      <c r="R2989" s="20">
        <f t="shared" si="185"/>
        <v>104.15169811320754</v>
      </c>
      <c r="S2989" s="15">
        <f t="shared" si="186"/>
        <v>42627.307303240741</v>
      </c>
      <c r="T2989" s="15">
        <f t="shared" si="187"/>
        <v>42656</v>
      </c>
    </row>
    <row r="2990" spans="1:20" ht="75" x14ac:dyDescent="0.3">
      <c r="A2990" s="4">
        <v>2988</v>
      </c>
      <c r="B2990" s="5" t="s">
        <v>2987</v>
      </c>
      <c r="C2990" s="5" t="s">
        <v>7097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t="s">
        <v>8302</v>
      </c>
      <c r="O2990" t="s">
        <v>8321</v>
      </c>
      <c r="P2990" t="s">
        <v>8361</v>
      </c>
      <c r="Q2990" s="8">
        <f t="shared" si="184"/>
        <v>1</v>
      </c>
      <c r="R2990" s="20">
        <f t="shared" si="185"/>
        <v>35.714285714285715</v>
      </c>
      <c r="S2990" s="15">
        <f t="shared" si="186"/>
        <v>42511.362048611118</v>
      </c>
      <c r="T2990" s="15">
        <f t="shared" si="187"/>
        <v>42541.362048611118</v>
      </c>
    </row>
    <row r="2991" spans="1:20" ht="37.5" x14ac:dyDescent="0.3">
      <c r="A2991" s="4">
        <v>2989</v>
      </c>
      <c r="B2991" s="5" t="s">
        <v>2988</v>
      </c>
      <c r="C2991" s="5" t="s">
        <v>7098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t="s">
        <v>8302</v>
      </c>
      <c r="O2991" t="s">
        <v>8321</v>
      </c>
      <c r="P2991" t="s">
        <v>8361</v>
      </c>
      <c r="Q2991" s="8">
        <f t="shared" si="184"/>
        <v>1.76535</v>
      </c>
      <c r="R2991" s="20">
        <f t="shared" si="185"/>
        <v>96.997252747252745</v>
      </c>
      <c r="S2991" s="15">
        <f t="shared" si="186"/>
        <v>42337.02039351852</v>
      </c>
      <c r="T2991" s="15">
        <f t="shared" si="187"/>
        <v>42359.207638888889</v>
      </c>
    </row>
    <row r="2992" spans="1:20" ht="75" x14ac:dyDescent="0.3">
      <c r="A2992" s="4">
        <v>2990</v>
      </c>
      <c r="B2992" s="5" t="s">
        <v>2989</v>
      </c>
      <c r="C2992" s="5" t="s">
        <v>7099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t="s">
        <v>8302</v>
      </c>
      <c r="O2992" t="s">
        <v>8321</v>
      </c>
      <c r="P2992" t="s">
        <v>8361</v>
      </c>
      <c r="Q2992" s="8">
        <f t="shared" si="184"/>
        <v>1</v>
      </c>
      <c r="R2992" s="20">
        <f t="shared" si="185"/>
        <v>370.37037037037038</v>
      </c>
      <c r="S2992" s="15">
        <f t="shared" si="186"/>
        <v>42341.57430555555</v>
      </c>
      <c r="T2992" s="15">
        <f t="shared" si="187"/>
        <v>42376.57430555555</v>
      </c>
    </row>
    <row r="2993" spans="1:20" ht="93.75" x14ac:dyDescent="0.3">
      <c r="A2993" s="4">
        <v>2991</v>
      </c>
      <c r="B2993" s="5" t="s">
        <v>2990</v>
      </c>
      <c r="C2993" s="5" t="s">
        <v>7100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t="s">
        <v>8302</v>
      </c>
      <c r="O2993" t="s">
        <v>8321</v>
      </c>
      <c r="P2993" t="s">
        <v>8361</v>
      </c>
      <c r="Q2993" s="8">
        <f t="shared" si="184"/>
        <v>1.0329411764705883</v>
      </c>
      <c r="R2993" s="20">
        <f t="shared" si="185"/>
        <v>94.408602150537632</v>
      </c>
      <c r="S2993" s="15">
        <f t="shared" si="186"/>
        <v>42740.837152777778</v>
      </c>
      <c r="T2993" s="15">
        <f t="shared" si="187"/>
        <v>42762.837152777778</v>
      </c>
    </row>
    <row r="2994" spans="1:20" ht="75" x14ac:dyDescent="0.3">
      <c r="A2994" s="4">
        <v>2992</v>
      </c>
      <c r="B2994" s="5" t="s">
        <v>2991</v>
      </c>
      <c r="C2994" s="5" t="s">
        <v>7101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t="s">
        <v>8302</v>
      </c>
      <c r="O2994" t="s">
        <v>8321</v>
      </c>
      <c r="P2994" t="s">
        <v>8361</v>
      </c>
      <c r="Q2994" s="8">
        <f t="shared" si="184"/>
        <v>1.0449999999999999</v>
      </c>
      <c r="R2994" s="20">
        <f t="shared" si="185"/>
        <v>48.984375</v>
      </c>
      <c r="S2994" s="15">
        <f t="shared" si="186"/>
        <v>42622.767476851848</v>
      </c>
      <c r="T2994" s="15">
        <f t="shared" si="187"/>
        <v>42652.767476851848</v>
      </c>
    </row>
    <row r="2995" spans="1:20" ht="37.5" x14ac:dyDescent="0.3">
      <c r="A2995" s="4">
        <v>2993</v>
      </c>
      <c r="B2995" s="5" t="s">
        <v>2992</v>
      </c>
      <c r="C2995" s="5" t="s">
        <v>7102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t="s">
        <v>8302</v>
      </c>
      <c r="O2995" t="s">
        <v>8321</v>
      </c>
      <c r="P2995" t="s">
        <v>8361</v>
      </c>
      <c r="Q2995" s="8">
        <f t="shared" si="184"/>
        <v>1.0029999999999999</v>
      </c>
      <c r="R2995" s="20">
        <f t="shared" si="185"/>
        <v>45.590909090909093</v>
      </c>
      <c r="S2995" s="15">
        <f t="shared" si="186"/>
        <v>42390.838738425926</v>
      </c>
      <c r="T2995" s="15">
        <f t="shared" si="187"/>
        <v>42420.838738425926</v>
      </c>
    </row>
    <row r="2996" spans="1:20" ht="75" x14ac:dyDescent="0.3">
      <c r="A2996" s="4">
        <v>2994</v>
      </c>
      <c r="B2996" s="5" t="s">
        <v>2993</v>
      </c>
      <c r="C2996" s="5" t="s">
        <v>7103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t="s">
        <v>8302</v>
      </c>
      <c r="O2996" t="s">
        <v>8321</v>
      </c>
      <c r="P2996" t="s">
        <v>8361</v>
      </c>
      <c r="Q2996" s="8">
        <f t="shared" si="184"/>
        <v>4.577466666666667</v>
      </c>
      <c r="R2996" s="20">
        <f t="shared" si="185"/>
        <v>23.275254237288134</v>
      </c>
      <c r="S2996" s="15">
        <f t="shared" si="186"/>
        <v>41885.478842592594</v>
      </c>
      <c r="T2996" s="15">
        <f t="shared" si="187"/>
        <v>41915.478842592594</v>
      </c>
    </row>
    <row r="2997" spans="1:20" ht="75" x14ac:dyDescent="0.3">
      <c r="A2997" s="4">
        <v>2995</v>
      </c>
      <c r="B2997" s="5" t="s">
        <v>2994</v>
      </c>
      <c r="C2997" s="5" t="s">
        <v>7104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t="s">
        <v>8302</v>
      </c>
      <c r="O2997" t="s">
        <v>8321</v>
      </c>
      <c r="P2997" t="s">
        <v>8361</v>
      </c>
      <c r="Q2997" s="8">
        <f t="shared" si="184"/>
        <v>1.0496000000000001</v>
      </c>
      <c r="R2997" s="20">
        <f t="shared" si="185"/>
        <v>63.2289156626506</v>
      </c>
      <c r="S2997" s="15">
        <f t="shared" si="186"/>
        <v>42724.665173611109</v>
      </c>
      <c r="T2997" s="15">
        <f t="shared" si="187"/>
        <v>42754.665173611109</v>
      </c>
    </row>
    <row r="2998" spans="1:20" ht="56.25" x14ac:dyDescent="0.3">
      <c r="A2998" s="4">
        <v>2996</v>
      </c>
      <c r="B2998" s="5" t="s">
        <v>2995</v>
      </c>
      <c r="C2998" s="5" t="s">
        <v>7105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t="s">
        <v>8302</v>
      </c>
      <c r="O2998" t="s">
        <v>8321</v>
      </c>
      <c r="P2998" t="s">
        <v>8361</v>
      </c>
      <c r="Q2998" s="8">
        <f t="shared" si="184"/>
        <v>1.7194285714285715</v>
      </c>
      <c r="R2998" s="20">
        <f t="shared" si="185"/>
        <v>153.5204081632653</v>
      </c>
      <c r="S2998" s="15">
        <f t="shared" si="186"/>
        <v>42090.912500000006</v>
      </c>
      <c r="T2998" s="15">
        <f t="shared" si="187"/>
        <v>42150.912500000006</v>
      </c>
    </row>
    <row r="2999" spans="1:20" ht="75" x14ac:dyDescent="0.3">
      <c r="A2999" s="4">
        <v>2997</v>
      </c>
      <c r="B2999" s="5" t="s">
        <v>2996</v>
      </c>
      <c r="C2999" s="5" t="s">
        <v>7106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t="s">
        <v>8302</v>
      </c>
      <c r="O2999" t="s">
        <v>8321</v>
      </c>
      <c r="P2999" t="s">
        <v>8361</v>
      </c>
      <c r="Q2999" s="8">
        <f t="shared" si="184"/>
        <v>1.0373000000000001</v>
      </c>
      <c r="R2999" s="20">
        <f t="shared" si="185"/>
        <v>90.2</v>
      </c>
      <c r="S2999" s="15">
        <f t="shared" si="186"/>
        <v>42775.733715277776</v>
      </c>
      <c r="T2999" s="15">
        <f t="shared" si="187"/>
        <v>42793.207638888889</v>
      </c>
    </row>
    <row r="3000" spans="1:20" ht="93.75" x14ac:dyDescent="0.3">
      <c r="A3000" s="4">
        <v>2998</v>
      </c>
      <c r="B3000" s="5" t="s">
        <v>2997</v>
      </c>
      <c r="C3000" s="5" t="s">
        <v>7107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t="s">
        <v>8302</v>
      </c>
      <c r="O3000" t="s">
        <v>8321</v>
      </c>
      <c r="P3000" t="s">
        <v>8361</v>
      </c>
      <c r="Q3000" s="8">
        <f t="shared" si="184"/>
        <v>1.0302899999999999</v>
      </c>
      <c r="R3000" s="20">
        <f t="shared" si="185"/>
        <v>118.97113163972287</v>
      </c>
      <c r="S3000" s="15">
        <f t="shared" si="186"/>
        <v>41778.193622685183</v>
      </c>
      <c r="T3000" s="15">
        <f t="shared" si="187"/>
        <v>41806.184027777781</v>
      </c>
    </row>
    <row r="3001" spans="1:20" ht="75" x14ac:dyDescent="0.3">
      <c r="A3001" s="4">
        <v>2999</v>
      </c>
      <c r="B3001" s="5" t="s">
        <v>2998</v>
      </c>
      <c r="C3001" s="5" t="s">
        <v>7108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t="s">
        <v>8302</v>
      </c>
      <c r="O3001" t="s">
        <v>8321</v>
      </c>
      <c r="P3001" t="s">
        <v>8361</v>
      </c>
      <c r="Q3001" s="8">
        <f t="shared" si="184"/>
        <v>1.1888888888888889</v>
      </c>
      <c r="R3001" s="20">
        <f t="shared" si="185"/>
        <v>80.25</v>
      </c>
      <c r="S3001" s="15">
        <f t="shared" si="186"/>
        <v>42780.740277777775</v>
      </c>
      <c r="T3001" s="15">
        <f t="shared" si="187"/>
        <v>42795.083333333328</v>
      </c>
    </row>
    <row r="3002" spans="1:20" ht="93.75" x14ac:dyDescent="0.3">
      <c r="A3002" s="4">
        <v>3000</v>
      </c>
      <c r="B3002" s="5" t="s">
        <v>2999</v>
      </c>
      <c r="C3002" s="5" t="s">
        <v>7109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t="s">
        <v>8302</v>
      </c>
      <c r="O3002" t="s">
        <v>8321</v>
      </c>
      <c r="P3002" t="s">
        <v>8361</v>
      </c>
      <c r="Q3002" s="8">
        <f t="shared" si="184"/>
        <v>1</v>
      </c>
      <c r="R3002" s="20">
        <f t="shared" si="185"/>
        <v>62.5</v>
      </c>
      <c r="S3002" s="15">
        <f t="shared" si="186"/>
        <v>42752.827199074076</v>
      </c>
      <c r="T3002" s="15">
        <f t="shared" si="187"/>
        <v>42766.75</v>
      </c>
    </row>
    <row r="3003" spans="1:20" ht="75" x14ac:dyDescent="0.3">
      <c r="A3003" s="4">
        <v>3001</v>
      </c>
      <c r="B3003" s="5" t="s">
        <v>3000</v>
      </c>
      <c r="C3003" s="5" t="s">
        <v>7110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t="s">
        <v>8302</v>
      </c>
      <c r="O3003" t="s">
        <v>8321</v>
      </c>
      <c r="P3003" t="s">
        <v>8361</v>
      </c>
      <c r="Q3003" s="8">
        <f t="shared" si="184"/>
        <v>3.1869988910451896</v>
      </c>
      <c r="R3003" s="20">
        <f t="shared" si="185"/>
        <v>131.37719999999999</v>
      </c>
      <c r="S3003" s="15">
        <f t="shared" si="186"/>
        <v>42534.895625000005</v>
      </c>
      <c r="T3003" s="15">
        <f t="shared" si="187"/>
        <v>42564.895625000005</v>
      </c>
    </row>
    <row r="3004" spans="1:20" ht="56.25" x14ac:dyDescent="0.3">
      <c r="A3004" s="4">
        <v>3002</v>
      </c>
      <c r="B3004" s="5" t="s">
        <v>3001</v>
      </c>
      <c r="C3004" s="5" t="s">
        <v>7111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t="s">
        <v>8302</v>
      </c>
      <c r="O3004" t="s">
        <v>8321</v>
      </c>
      <c r="P3004" t="s">
        <v>8361</v>
      </c>
      <c r="Q3004" s="8">
        <f t="shared" si="184"/>
        <v>1.0850614285714286</v>
      </c>
      <c r="R3004" s="20">
        <f t="shared" si="185"/>
        <v>73.032980769230775</v>
      </c>
      <c r="S3004" s="15">
        <f t="shared" si="186"/>
        <v>41239.83625</v>
      </c>
      <c r="T3004" s="15">
        <f t="shared" si="187"/>
        <v>41269.83625</v>
      </c>
    </row>
    <row r="3005" spans="1:20" ht="93.75" x14ac:dyDescent="0.3">
      <c r="A3005" s="4">
        <v>3003</v>
      </c>
      <c r="B3005" s="5" t="s">
        <v>3002</v>
      </c>
      <c r="C3005" s="5" t="s">
        <v>7112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t="s">
        <v>8302</v>
      </c>
      <c r="O3005" t="s">
        <v>8321</v>
      </c>
      <c r="P3005" t="s">
        <v>8361</v>
      </c>
      <c r="Q3005" s="8">
        <f t="shared" si="184"/>
        <v>1.0116666666666667</v>
      </c>
      <c r="R3005" s="20">
        <f t="shared" si="185"/>
        <v>178.52941176470588</v>
      </c>
      <c r="S3005" s="15">
        <f t="shared" si="186"/>
        <v>42398.849259259259</v>
      </c>
      <c r="T3005" s="15">
        <f t="shared" si="187"/>
        <v>42430.249305555553</v>
      </c>
    </row>
    <row r="3006" spans="1:20" ht="93.75" x14ac:dyDescent="0.3">
      <c r="A3006" s="4">
        <v>3004</v>
      </c>
      <c r="B3006" s="5" t="s">
        <v>3003</v>
      </c>
      <c r="C3006" s="5" t="s">
        <v>7113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t="s">
        <v>8302</v>
      </c>
      <c r="O3006" t="s">
        <v>8321</v>
      </c>
      <c r="P3006" t="s">
        <v>8361</v>
      </c>
      <c r="Q3006" s="8">
        <f t="shared" si="184"/>
        <v>1.12815</v>
      </c>
      <c r="R3006" s="20">
        <f t="shared" si="185"/>
        <v>162.90974729241879</v>
      </c>
      <c r="S3006" s="15">
        <f t="shared" si="186"/>
        <v>41928.881064814814</v>
      </c>
      <c r="T3006" s="15">
        <f t="shared" si="187"/>
        <v>41958.922731481478</v>
      </c>
    </row>
    <row r="3007" spans="1:20" ht="93.75" x14ac:dyDescent="0.3">
      <c r="A3007" s="4">
        <v>3005</v>
      </c>
      <c r="B3007" s="5" t="s">
        <v>3004</v>
      </c>
      <c r="C3007" s="5" t="s">
        <v>7114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t="s">
        <v>8302</v>
      </c>
      <c r="O3007" t="s">
        <v>8321</v>
      </c>
      <c r="P3007" t="s">
        <v>8361</v>
      </c>
      <c r="Q3007" s="8">
        <f t="shared" si="184"/>
        <v>1.2049622641509434</v>
      </c>
      <c r="R3007" s="20">
        <f t="shared" si="185"/>
        <v>108.24237288135593</v>
      </c>
      <c r="S3007" s="15">
        <f t="shared" si="186"/>
        <v>41888.674826388888</v>
      </c>
      <c r="T3007" s="15">
        <f t="shared" si="187"/>
        <v>41918.674826388888</v>
      </c>
    </row>
    <row r="3008" spans="1:20" ht="56.25" x14ac:dyDescent="0.3">
      <c r="A3008" s="4">
        <v>3006</v>
      </c>
      <c r="B3008" s="5" t="s">
        <v>3005</v>
      </c>
      <c r="C3008" s="5" t="s">
        <v>7115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t="s">
        <v>8302</v>
      </c>
      <c r="O3008" t="s">
        <v>8321</v>
      </c>
      <c r="P3008" t="s">
        <v>8361</v>
      </c>
      <c r="Q3008" s="8">
        <f t="shared" si="184"/>
        <v>1.0774999999999999</v>
      </c>
      <c r="R3008" s="20">
        <f t="shared" si="185"/>
        <v>88.865979381443296</v>
      </c>
      <c r="S3008" s="15">
        <f t="shared" si="186"/>
        <v>41957.756840277783</v>
      </c>
      <c r="T3008" s="15">
        <f t="shared" si="187"/>
        <v>41987.756840277783</v>
      </c>
    </row>
    <row r="3009" spans="1:20" ht="37.5" x14ac:dyDescent="0.3">
      <c r="A3009" s="4">
        <v>3007</v>
      </c>
      <c r="B3009" s="5" t="s">
        <v>3006</v>
      </c>
      <c r="C3009" s="5" t="s">
        <v>7116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t="s">
        <v>8302</v>
      </c>
      <c r="O3009" t="s">
        <v>8321</v>
      </c>
      <c r="P3009" t="s">
        <v>8361</v>
      </c>
      <c r="Q3009" s="8">
        <f t="shared" si="184"/>
        <v>1.8</v>
      </c>
      <c r="R3009" s="20">
        <f t="shared" si="185"/>
        <v>54</v>
      </c>
      <c r="S3009" s="15">
        <f t="shared" si="186"/>
        <v>42098.216238425928</v>
      </c>
      <c r="T3009" s="15">
        <f t="shared" si="187"/>
        <v>42119.216238425928</v>
      </c>
    </row>
    <row r="3010" spans="1:20" ht="75" x14ac:dyDescent="0.3">
      <c r="A3010" s="4">
        <v>3008</v>
      </c>
      <c r="B3010" s="5" t="s">
        <v>3007</v>
      </c>
      <c r="C3010" s="5" t="s">
        <v>7117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t="s">
        <v>8302</v>
      </c>
      <c r="O3010" t="s">
        <v>8321</v>
      </c>
      <c r="P3010" t="s">
        <v>8361</v>
      </c>
      <c r="Q3010" s="8">
        <f t="shared" ref="Q3010:Q3073" si="188">E3010/D3010</f>
        <v>1.0116666666666667</v>
      </c>
      <c r="R3010" s="20">
        <f t="shared" ref="R3010:R3073" si="189">E3010/L3010</f>
        <v>116.73076923076923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93.75" x14ac:dyDescent="0.3">
      <c r="A3011" s="4">
        <v>3009</v>
      </c>
      <c r="B3011" s="5" t="s">
        <v>3008</v>
      </c>
      <c r="C3011" s="5" t="s">
        <v>7118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t="s">
        <v>8302</v>
      </c>
      <c r="O3011" t="s">
        <v>8321</v>
      </c>
      <c r="P3011" t="s">
        <v>8361</v>
      </c>
      <c r="Q3011" s="8">
        <f t="shared" si="188"/>
        <v>1.19756</v>
      </c>
      <c r="R3011" s="20">
        <f t="shared" si="189"/>
        <v>233.8984375</v>
      </c>
      <c r="S3011" s="15">
        <f t="shared" si="190"/>
        <v>41939.569907407407</v>
      </c>
      <c r="T3011" s="15">
        <f t="shared" si="191"/>
        <v>41969.611574074079</v>
      </c>
    </row>
    <row r="3012" spans="1:20" ht="93.75" x14ac:dyDescent="0.3">
      <c r="A3012" s="4">
        <v>3010</v>
      </c>
      <c r="B3012" s="5" t="s">
        <v>3009</v>
      </c>
      <c r="C3012" s="5" t="s">
        <v>7119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t="s">
        <v>8302</v>
      </c>
      <c r="O3012" t="s">
        <v>8321</v>
      </c>
      <c r="P3012" t="s">
        <v>8361</v>
      </c>
      <c r="Q3012" s="8">
        <f t="shared" si="188"/>
        <v>1.58</v>
      </c>
      <c r="R3012" s="20">
        <f t="shared" si="189"/>
        <v>158</v>
      </c>
      <c r="S3012" s="15">
        <f t="shared" si="190"/>
        <v>41996.832395833335</v>
      </c>
      <c r="T3012" s="15">
        <f t="shared" si="191"/>
        <v>42056.832395833335</v>
      </c>
    </row>
    <row r="3013" spans="1:20" ht="75" x14ac:dyDescent="0.3">
      <c r="A3013" s="4">
        <v>3011</v>
      </c>
      <c r="B3013" s="5" t="s">
        <v>3010</v>
      </c>
      <c r="C3013" s="5" t="s">
        <v>7120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t="s">
        <v>8302</v>
      </c>
      <c r="O3013" t="s">
        <v>8321</v>
      </c>
      <c r="P3013" t="s">
        <v>8361</v>
      </c>
      <c r="Q3013" s="8">
        <f t="shared" si="188"/>
        <v>1.2366666666666666</v>
      </c>
      <c r="R3013" s="20">
        <f t="shared" si="189"/>
        <v>14.84</v>
      </c>
      <c r="S3013" s="15">
        <f t="shared" si="190"/>
        <v>42334.468935185185</v>
      </c>
      <c r="T3013" s="15">
        <f t="shared" si="191"/>
        <v>42361.957638888889</v>
      </c>
    </row>
    <row r="3014" spans="1:20" ht="75" x14ac:dyDescent="0.3">
      <c r="A3014" s="4">
        <v>3012</v>
      </c>
      <c r="B3014" s="5" t="s">
        <v>3011</v>
      </c>
      <c r="C3014" s="5" t="s">
        <v>7121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t="s">
        <v>8302</v>
      </c>
      <c r="O3014" t="s">
        <v>8321</v>
      </c>
      <c r="P3014" t="s">
        <v>8361</v>
      </c>
      <c r="Q3014" s="8">
        <f t="shared" si="188"/>
        <v>1.1712499999999999</v>
      </c>
      <c r="R3014" s="20">
        <f t="shared" si="189"/>
        <v>85.181818181818187</v>
      </c>
      <c r="S3014" s="15">
        <f t="shared" si="190"/>
        <v>42024.702893518523</v>
      </c>
      <c r="T3014" s="15">
        <f t="shared" si="191"/>
        <v>42045.702893518523</v>
      </c>
    </row>
    <row r="3015" spans="1:20" ht="75" x14ac:dyDescent="0.3">
      <c r="A3015" s="4">
        <v>3013</v>
      </c>
      <c r="B3015" s="5" t="s">
        <v>3012</v>
      </c>
      <c r="C3015" s="5" t="s">
        <v>7122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t="s">
        <v>8302</v>
      </c>
      <c r="O3015" t="s">
        <v>8321</v>
      </c>
      <c r="P3015" t="s">
        <v>8361</v>
      </c>
      <c r="Q3015" s="8">
        <f t="shared" si="188"/>
        <v>1.5696000000000001</v>
      </c>
      <c r="R3015" s="20">
        <f t="shared" si="189"/>
        <v>146.69158878504672</v>
      </c>
      <c r="S3015" s="15">
        <f t="shared" si="190"/>
        <v>42146.836215277777</v>
      </c>
      <c r="T3015" s="15">
        <f t="shared" si="191"/>
        <v>42176.836215277777</v>
      </c>
    </row>
    <row r="3016" spans="1:20" ht="93.75" x14ac:dyDescent="0.3">
      <c r="A3016" s="4">
        <v>3014</v>
      </c>
      <c r="B3016" s="5" t="s">
        <v>3013</v>
      </c>
      <c r="C3016" s="5" t="s">
        <v>7123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t="s">
        <v>8302</v>
      </c>
      <c r="O3016" t="s">
        <v>8321</v>
      </c>
      <c r="P3016" t="s">
        <v>8361</v>
      </c>
      <c r="Q3016" s="8">
        <f t="shared" si="188"/>
        <v>1.13104</v>
      </c>
      <c r="R3016" s="20">
        <f t="shared" si="189"/>
        <v>50.764811490125673</v>
      </c>
      <c r="S3016" s="15">
        <f t="shared" si="190"/>
        <v>41920.123611111114</v>
      </c>
      <c r="T3016" s="15">
        <f t="shared" si="191"/>
        <v>41948.208333333336</v>
      </c>
    </row>
    <row r="3017" spans="1:20" ht="75" x14ac:dyDescent="0.3">
      <c r="A3017" s="4">
        <v>3015</v>
      </c>
      <c r="B3017" s="5" t="s">
        <v>3014</v>
      </c>
      <c r="C3017" s="5" t="s">
        <v>7124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t="s">
        <v>8302</v>
      </c>
      <c r="O3017" t="s">
        <v>8321</v>
      </c>
      <c r="P3017" t="s">
        <v>8361</v>
      </c>
      <c r="Q3017" s="8">
        <f t="shared" si="188"/>
        <v>1.0317647058823529</v>
      </c>
      <c r="R3017" s="20">
        <f t="shared" si="189"/>
        <v>87.7</v>
      </c>
      <c r="S3017" s="15">
        <f t="shared" si="190"/>
        <v>41785.72729166667</v>
      </c>
      <c r="T3017" s="15">
        <f t="shared" si="191"/>
        <v>41801.166666666664</v>
      </c>
    </row>
    <row r="3018" spans="1:20" ht="93.75" x14ac:dyDescent="0.3">
      <c r="A3018" s="4">
        <v>3016</v>
      </c>
      <c r="B3018" s="5" t="s">
        <v>3015</v>
      </c>
      <c r="C3018" s="5" t="s">
        <v>7125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t="s">
        <v>8302</v>
      </c>
      <c r="O3018" t="s">
        <v>8321</v>
      </c>
      <c r="P3018" t="s">
        <v>8361</v>
      </c>
      <c r="Q3018" s="8">
        <f t="shared" si="188"/>
        <v>1.0261176470588236</v>
      </c>
      <c r="R3018" s="20">
        <f t="shared" si="189"/>
        <v>242.27777777777777</v>
      </c>
      <c r="S3018" s="15">
        <f t="shared" si="190"/>
        <v>41778.548055555555</v>
      </c>
      <c r="T3018" s="15">
        <f t="shared" si="191"/>
        <v>41838.548055555555</v>
      </c>
    </row>
    <row r="3019" spans="1:20" ht="75" x14ac:dyDescent="0.3">
      <c r="A3019" s="4">
        <v>3017</v>
      </c>
      <c r="B3019" s="5" t="s">
        <v>3016</v>
      </c>
      <c r="C3019" s="5" t="s">
        <v>7126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t="s">
        <v>8302</v>
      </c>
      <c r="O3019" t="s">
        <v>8321</v>
      </c>
      <c r="P3019" t="s">
        <v>8361</v>
      </c>
      <c r="Q3019" s="8">
        <f t="shared" si="188"/>
        <v>1.0584090909090909</v>
      </c>
      <c r="R3019" s="20">
        <f t="shared" si="189"/>
        <v>146.44654088050314</v>
      </c>
      <c r="S3019" s="15">
        <f t="shared" si="190"/>
        <v>41841.850034722222</v>
      </c>
      <c r="T3019" s="15">
        <f t="shared" si="191"/>
        <v>41871.850034722222</v>
      </c>
    </row>
    <row r="3020" spans="1:20" ht="93.75" x14ac:dyDescent="0.3">
      <c r="A3020" s="4">
        <v>3018</v>
      </c>
      <c r="B3020" s="5" t="s">
        <v>3017</v>
      </c>
      <c r="C3020" s="5" t="s">
        <v>7127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t="s">
        <v>8302</v>
      </c>
      <c r="O3020" t="s">
        <v>8321</v>
      </c>
      <c r="P3020" t="s">
        <v>8361</v>
      </c>
      <c r="Q3020" s="8">
        <f t="shared" si="188"/>
        <v>1.0071428571428571</v>
      </c>
      <c r="R3020" s="20">
        <f t="shared" si="189"/>
        <v>103.17073170731707</v>
      </c>
      <c r="S3020" s="15">
        <f t="shared" si="190"/>
        <v>42163.29833333334</v>
      </c>
      <c r="T3020" s="15">
        <f t="shared" si="191"/>
        <v>42205.916666666672</v>
      </c>
    </row>
    <row r="3021" spans="1:20" ht="93.75" x14ac:dyDescent="0.3">
      <c r="A3021" s="4">
        <v>3019</v>
      </c>
      <c r="B3021" s="5" t="s">
        <v>3018</v>
      </c>
      <c r="C3021" s="5" t="s">
        <v>7128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t="s">
        <v>8302</v>
      </c>
      <c r="O3021" t="s">
        <v>8321</v>
      </c>
      <c r="P3021" t="s">
        <v>8361</v>
      </c>
      <c r="Q3021" s="8">
        <f t="shared" si="188"/>
        <v>1.2123333333333333</v>
      </c>
      <c r="R3021" s="20">
        <f t="shared" si="189"/>
        <v>80.464601769911511</v>
      </c>
      <c r="S3021" s="15">
        <f t="shared" si="190"/>
        <v>41758.833564814813</v>
      </c>
      <c r="T3021" s="15">
        <f t="shared" si="191"/>
        <v>41786.125</v>
      </c>
    </row>
    <row r="3022" spans="1:20" ht="93.75" x14ac:dyDescent="0.3">
      <c r="A3022" s="4">
        <v>3020</v>
      </c>
      <c r="B3022" s="5" t="s">
        <v>3019</v>
      </c>
      <c r="C3022" s="5" t="s">
        <v>7129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t="s">
        <v>8302</v>
      </c>
      <c r="O3022" t="s">
        <v>8321</v>
      </c>
      <c r="P3022" t="s">
        <v>8361</v>
      </c>
      <c r="Q3022" s="8">
        <f t="shared" si="188"/>
        <v>1.0057142857142858</v>
      </c>
      <c r="R3022" s="20">
        <f t="shared" si="189"/>
        <v>234.66666666666666</v>
      </c>
      <c r="S3022" s="15">
        <f t="shared" si="190"/>
        <v>42170.846446759257</v>
      </c>
      <c r="T3022" s="15">
        <f t="shared" si="191"/>
        <v>42230.846446759257</v>
      </c>
    </row>
    <row r="3023" spans="1:20" ht="93.75" x14ac:dyDescent="0.3">
      <c r="A3023" s="4">
        <v>3021</v>
      </c>
      <c r="B3023" s="5" t="s">
        <v>3020</v>
      </c>
      <c r="C3023" s="5" t="s">
        <v>7130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t="s">
        <v>8302</v>
      </c>
      <c r="O3023" t="s">
        <v>8321</v>
      </c>
      <c r="P3023" t="s">
        <v>8361</v>
      </c>
      <c r="Q3023" s="8">
        <f t="shared" si="188"/>
        <v>1.1602222222222223</v>
      </c>
      <c r="R3023" s="20">
        <f t="shared" si="189"/>
        <v>50.689320388349515</v>
      </c>
      <c r="S3023" s="15">
        <f t="shared" si="190"/>
        <v>42660.618854166663</v>
      </c>
      <c r="T3023" s="15">
        <f t="shared" si="191"/>
        <v>42696.249305555553</v>
      </c>
    </row>
    <row r="3024" spans="1:20" ht="93.75" x14ac:dyDescent="0.3">
      <c r="A3024" s="4">
        <v>3022</v>
      </c>
      <c r="B3024" s="5" t="s">
        <v>3021</v>
      </c>
      <c r="C3024" s="5" t="s">
        <v>7131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t="s">
        <v>8302</v>
      </c>
      <c r="O3024" t="s">
        <v>8321</v>
      </c>
      <c r="P3024" t="s">
        <v>8361</v>
      </c>
      <c r="Q3024" s="8">
        <f t="shared" si="188"/>
        <v>1.0087999999999999</v>
      </c>
      <c r="R3024" s="20">
        <f t="shared" si="189"/>
        <v>162.70967741935485</v>
      </c>
      <c r="S3024" s="15">
        <f t="shared" si="190"/>
        <v>42564.95380787037</v>
      </c>
      <c r="T3024" s="15">
        <f t="shared" si="191"/>
        <v>42609.95380787037</v>
      </c>
    </row>
    <row r="3025" spans="1:20" ht="93.75" x14ac:dyDescent="0.3">
      <c r="A3025" s="4">
        <v>3023</v>
      </c>
      <c r="B3025" s="5" t="s">
        <v>3022</v>
      </c>
      <c r="C3025" s="5" t="s">
        <v>7132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t="s">
        <v>8302</v>
      </c>
      <c r="O3025" t="s">
        <v>8321</v>
      </c>
      <c r="P3025" t="s">
        <v>8361</v>
      </c>
      <c r="Q3025" s="8">
        <f t="shared" si="188"/>
        <v>1.03</v>
      </c>
      <c r="R3025" s="20">
        <f t="shared" si="189"/>
        <v>120.16666666666667</v>
      </c>
      <c r="S3025" s="15">
        <f t="shared" si="190"/>
        <v>42121.675763888896</v>
      </c>
      <c r="T3025" s="15">
        <f t="shared" si="191"/>
        <v>42166.675763888896</v>
      </c>
    </row>
    <row r="3026" spans="1:20" ht="93.75" x14ac:dyDescent="0.3">
      <c r="A3026" s="4">
        <v>3024</v>
      </c>
      <c r="B3026" s="5" t="s">
        <v>3023</v>
      </c>
      <c r="C3026" s="5" t="s">
        <v>7133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t="s">
        <v>8302</v>
      </c>
      <c r="O3026" t="s">
        <v>8321</v>
      </c>
      <c r="P3026" t="s">
        <v>8361</v>
      </c>
      <c r="Q3026" s="8">
        <f t="shared" si="188"/>
        <v>2.4641999999999999</v>
      </c>
      <c r="R3026" s="20">
        <f t="shared" si="189"/>
        <v>67.697802197802204</v>
      </c>
      <c r="S3026" s="15">
        <f t="shared" si="190"/>
        <v>41158.993923611109</v>
      </c>
      <c r="T3026" s="15">
        <f t="shared" si="191"/>
        <v>41188.993923611109</v>
      </c>
    </row>
    <row r="3027" spans="1:20" ht="75" x14ac:dyDescent="0.3">
      <c r="A3027" s="4">
        <v>3025</v>
      </c>
      <c r="B3027" s="5" t="s">
        <v>3024</v>
      </c>
      <c r="C3027" s="5" t="s">
        <v>7134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t="s">
        <v>8302</v>
      </c>
      <c r="O3027" t="s">
        <v>8321</v>
      </c>
      <c r="P3027" t="s">
        <v>8361</v>
      </c>
      <c r="Q3027" s="8">
        <f t="shared" si="188"/>
        <v>3.0219999999999998</v>
      </c>
      <c r="R3027" s="20">
        <f t="shared" si="189"/>
        <v>52.103448275862071</v>
      </c>
      <c r="S3027" s="15">
        <f t="shared" si="190"/>
        <v>41761.509409722225</v>
      </c>
      <c r="T3027" s="15">
        <f t="shared" si="191"/>
        <v>41789.666666666664</v>
      </c>
    </row>
    <row r="3028" spans="1:20" ht="93.75" x14ac:dyDescent="0.3">
      <c r="A3028" s="4">
        <v>3026</v>
      </c>
      <c r="B3028" s="5" t="s">
        <v>3025</v>
      </c>
      <c r="C3028" s="5" t="s">
        <v>7135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t="s">
        <v>8302</v>
      </c>
      <c r="O3028" t="s">
        <v>8321</v>
      </c>
      <c r="P3028" t="s">
        <v>8361</v>
      </c>
      <c r="Q3028" s="8">
        <f t="shared" si="188"/>
        <v>1.4333333333333333</v>
      </c>
      <c r="R3028" s="20">
        <f t="shared" si="189"/>
        <v>51.6</v>
      </c>
      <c r="S3028" s="15">
        <f t="shared" si="190"/>
        <v>42783.459398148145</v>
      </c>
      <c r="T3028" s="15">
        <f t="shared" si="191"/>
        <v>42797.459398148145</v>
      </c>
    </row>
    <row r="3029" spans="1:20" ht="75" x14ac:dyDescent="0.3">
      <c r="A3029" s="4">
        <v>3027</v>
      </c>
      <c r="B3029" s="5" t="s">
        <v>3026</v>
      </c>
      <c r="C3029" s="5" t="s">
        <v>7136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t="s">
        <v>8302</v>
      </c>
      <c r="O3029" t="s">
        <v>8321</v>
      </c>
      <c r="P3029" t="s">
        <v>8361</v>
      </c>
      <c r="Q3029" s="8">
        <f t="shared" si="188"/>
        <v>1.3144</v>
      </c>
      <c r="R3029" s="20">
        <f t="shared" si="189"/>
        <v>164.3</v>
      </c>
      <c r="S3029" s="15">
        <f t="shared" si="190"/>
        <v>42053.704293981486</v>
      </c>
      <c r="T3029" s="15">
        <f t="shared" si="191"/>
        <v>42083.662627314814</v>
      </c>
    </row>
    <row r="3030" spans="1:20" ht="56.25" x14ac:dyDescent="0.3">
      <c r="A3030" s="4">
        <v>3028</v>
      </c>
      <c r="B3030" s="5" t="s">
        <v>3027</v>
      </c>
      <c r="C3030" s="5" t="s">
        <v>7137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t="s">
        <v>8302</v>
      </c>
      <c r="O3030" t="s">
        <v>8321</v>
      </c>
      <c r="P3030" t="s">
        <v>8361</v>
      </c>
      <c r="Q3030" s="8">
        <f t="shared" si="188"/>
        <v>1.6801999999999999</v>
      </c>
      <c r="R3030" s="20">
        <f t="shared" si="189"/>
        <v>84.858585858585855</v>
      </c>
      <c r="S3030" s="15">
        <f t="shared" si="190"/>
        <v>42567.264178240745</v>
      </c>
      <c r="T3030" s="15">
        <f t="shared" si="191"/>
        <v>42597.264178240745</v>
      </c>
    </row>
    <row r="3031" spans="1:20" ht="75" x14ac:dyDescent="0.3">
      <c r="A3031" s="4">
        <v>3029</v>
      </c>
      <c r="B3031" s="5" t="s">
        <v>3028</v>
      </c>
      <c r="C3031" s="5" t="s">
        <v>7138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t="s">
        <v>8302</v>
      </c>
      <c r="O3031" t="s">
        <v>8321</v>
      </c>
      <c r="P3031" t="s">
        <v>8361</v>
      </c>
      <c r="Q3031" s="8">
        <f t="shared" si="188"/>
        <v>1.0967666666666667</v>
      </c>
      <c r="R3031" s="20">
        <f t="shared" si="189"/>
        <v>94.548850574712645</v>
      </c>
      <c r="S3031" s="15">
        <f t="shared" si="190"/>
        <v>41932.708877314813</v>
      </c>
      <c r="T3031" s="15">
        <f t="shared" si="191"/>
        <v>41961.190972222219</v>
      </c>
    </row>
    <row r="3032" spans="1:20" ht="93.75" x14ac:dyDescent="0.3">
      <c r="A3032" s="4">
        <v>3030</v>
      </c>
      <c r="B3032" s="5" t="s">
        <v>3029</v>
      </c>
      <c r="C3032" s="5" t="s">
        <v>7139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t="s">
        <v>8302</v>
      </c>
      <c r="O3032" t="s">
        <v>8321</v>
      </c>
      <c r="P3032" t="s">
        <v>8361</v>
      </c>
      <c r="Q3032" s="8">
        <f t="shared" si="188"/>
        <v>1.0668571428571429</v>
      </c>
      <c r="R3032" s="20">
        <f t="shared" si="189"/>
        <v>45.536585365853661</v>
      </c>
      <c r="S3032" s="15">
        <f t="shared" si="190"/>
        <v>42233.747349537036</v>
      </c>
      <c r="T3032" s="15">
        <f t="shared" si="191"/>
        <v>42263.747349537036</v>
      </c>
    </row>
    <row r="3033" spans="1:20" ht="112.5" x14ac:dyDescent="0.3">
      <c r="A3033" s="4">
        <v>3031</v>
      </c>
      <c r="B3033" s="5" t="s">
        <v>3030</v>
      </c>
      <c r="C3033" s="5" t="s">
        <v>7140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t="s">
        <v>8302</v>
      </c>
      <c r="O3033" t="s">
        <v>8321</v>
      </c>
      <c r="P3033" t="s">
        <v>8361</v>
      </c>
      <c r="Q3033" s="8">
        <f t="shared" si="188"/>
        <v>1</v>
      </c>
      <c r="R3033" s="20">
        <f t="shared" si="189"/>
        <v>51.724137931034484</v>
      </c>
      <c r="S3033" s="15">
        <f t="shared" si="190"/>
        <v>42597.882488425923</v>
      </c>
      <c r="T3033" s="15">
        <f t="shared" si="191"/>
        <v>42657.882488425923</v>
      </c>
    </row>
    <row r="3034" spans="1:20" ht="75" x14ac:dyDescent="0.3">
      <c r="A3034" s="4">
        <v>3032</v>
      </c>
      <c r="B3034" s="5" t="s">
        <v>3031</v>
      </c>
      <c r="C3034" s="5" t="s">
        <v>7141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t="s">
        <v>8302</v>
      </c>
      <c r="O3034" t="s">
        <v>8321</v>
      </c>
      <c r="P3034" t="s">
        <v>8361</v>
      </c>
      <c r="Q3034" s="8">
        <f t="shared" si="188"/>
        <v>1.272</v>
      </c>
      <c r="R3034" s="20">
        <f t="shared" si="189"/>
        <v>50.88</v>
      </c>
      <c r="S3034" s="15">
        <f t="shared" si="190"/>
        <v>42228.044664351852</v>
      </c>
      <c r="T3034" s="15">
        <f t="shared" si="191"/>
        <v>42258.044664351852</v>
      </c>
    </row>
    <row r="3035" spans="1:20" ht="75" x14ac:dyDescent="0.3">
      <c r="A3035" s="4">
        <v>3033</v>
      </c>
      <c r="B3035" s="5" t="s">
        <v>3032</v>
      </c>
      <c r="C3035" s="5" t="s">
        <v>7142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t="s">
        <v>8302</v>
      </c>
      <c r="O3035" t="s">
        <v>8321</v>
      </c>
      <c r="P3035" t="s">
        <v>8361</v>
      </c>
      <c r="Q3035" s="8">
        <f t="shared" si="188"/>
        <v>1.4653333333333334</v>
      </c>
      <c r="R3035" s="20">
        <f t="shared" si="189"/>
        <v>191.13043478260869</v>
      </c>
      <c r="S3035" s="15">
        <f t="shared" si="190"/>
        <v>42570.110243055555</v>
      </c>
      <c r="T3035" s="15">
        <f t="shared" si="191"/>
        <v>42600.110243055555</v>
      </c>
    </row>
    <row r="3036" spans="1:20" ht="112.5" x14ac:dyDescent="0.3">
      <c r="A3036" s="4">
        <v>3034</v>
      </c>
      <c r="B3036" s="5" t="s">
        <v>3033</v>
      </c>
      <c r="C3036" s="5" t="s">
        <v>7143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t="s">
        <v>8302</v>
      </c>
      <c r="O3036" t="s">
        <v>8321</v>
      </c>
      <c r="P3036" t="s">
        <v>8361</v>
      </c>
      <c r="Q3036" s="8">
        <f t="shared" si="188"/>
        <v>1.1253599999999999</v>
      </c>
      <c r="R3036" s="20">
        <f t="shared" si="189"/>
        <v>89.314285714285717</v>
      </c>
      <c r="S3036" s="15">
        <f t="shared" si="190"/>
        <v>42644.535358796296</v>
      </c>
      <c r="T3036" s="15">
        <f t="shared" si="191"/>
        <v>42675.165972222225</v>
      </c>
    </row>
    <row r="3037" spans="1:20" ht="56.25" x14ac:dyDescent="0.3">
      <c r="A3037" s="4">
        <v>3035</v>
      </c>
      <c r="B3037" s="5" t="s">
        <v>3034</v>
      </c>
      <c r="C3037" s="5" t="s">
        <v>7144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t="s">
        <v>8302</v>
      </c>
      <c r="O3037" t="s">
        <v>8321</v>
      </c>
      <c r="P3037" t="s">
        <v>8361</v>
      </c>
      <c r="Q3037" s="8">
        <f t="shared" si="188"/>
        <v>1.0878684000000001</v>
      </c>
      <c r="R3037" s="20">
        <f t="shared" si="189"/>
        <v>88.588631921824103</v>
      </c>
      <c r="S3037" s="15">
        <f t="shared" si="190"/>
        <v>41368.560289351852</v>
      </c>
      <c r="T3037" s="15">
        <f t="shared" si="191"/>
        <v>41398.560289351852</v>
      </c>
    </row>
    <row r="3038" spans="1:20" ht="75" x14ac:dyDescent="0.3">
      <c r="A3038" s="4">
        <v>3036</v>
      </c>
      <c r="B3038" s="5" t="s">
        <v>3035</v>
      </c>
      <c r="C3038" s="5" t="s">
        <v>7145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t="s">
        <v>8302</v>
      </c>
      <c r="O3038" t="s">
        <v>8321</v>
      </c>
      <c r="P3038" t="s">
        <v>8361</v>
      </c>
      <c r="Q3038" s="8">
        <f t="shared" si="188"/>
        <v>1.26732</v>
      </c>
      <c r="R3038" s="20">
        <f t="shared" si="189"/>
        <v>96.300911854103347</v>
      </c>
      <c r="S3038" s="15">
        <f t="shared" si="190"/>
        <v>41466.785231481481</v>
      </c>
      <c r="T3038" s="15">
        <f t="shared" si="191"/>
        <v>41502.499305555553</v>
      </c>
    </row>
    <row r="3039" spans="1:20" ht="93.75" x14ac:dyDescent="0.3">
      <c r="A3039" s="4">
        <v>3037</v>
      </c>
      <c r="B3039" s="5" t="s">
        <v>3036</v>
      </c>
      <c r="C3039" s="5" t="s">
        <v>7146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t="s">
        <v>8302</v>
      </c>
      <c r="O3039" t="s">
        <v>8321</v>
      </c>
      <c r="P3039" t="s">
        <v>8361</v>
      </c>
      <c r="Q3039" s="8">
        <f t="shared" si="188"/>
        <v>2.1320000000000001</v>
      </c>
      <c r="R3039" s="20">
        <f t="shared" si="189"/>
        <v>33.3125</v>
      </c>
      <c r="S3039" s="15">
        <f t="shared" si="190"/>
        <v>40378.893206018518</v>
      </c>
      <c r="T3039" s="15">
        <f t="shared" si="191"/>
        <v>40453.207638888889</v>
      </c>
    </row>
    <row r="3040" spans="1:20" ht="75" x14ac:dyDescent="0.3">
      <c r="A3040" s="4">
        <v>3038</v>
      </c>
      <c r="B3040" s="5" t="s">
        <v>3037</v>
      </c>
      <c r="C3040" s="5" t="s">
        <v>7147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t="s">
        <v>8302</v>
      </c>
      <c r="O3040" t="s">
        <v>8321</v>
      </c>
      <c r="P3040" t="s">
        <v>8361</v>
      </c>
      <c r="Q3040" s="8">
        <f t="shared" si="188"/>
        <v>1.0049999999999999</v>
      </c>
      <c r="R3040" s="20">
        <f t="shared" si="189"/>
        <v>37.222222222222221</v>
      </c>
      <c r="S3040" s="15">
        <f t="shared" si="190"/>
        <v>42373.252280092594</v>
      </c>
      <c r="T3040" s="15">
        <f t="shared" si="191"/>
        <v>42433.252280092594</v>
      </c>
    </row>
    <row r="3041" spans="1:20" ht="75" x14ac:dyDescent="0.3">
      <c r="A3041" s="4">
        <v>3039</v>
      </c>
      <c r="B3041" s="5" t="s">
        <v>3038</v>
      </c>
      <c r="C3041" s="5" t="s">
        <v>7148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t="s">
        <v>8302</v>
      </c>
      <c r="O3041" t="s">
        <v>8321</v>
      </c>
      <c r="P3041" t="s">
        <v>8361</v>
      </c>
      <c r="Q3041" s="8">
        <f t="shared" si="188"/>
        <v>1.0871389999999999</v>
      </c>
      <c r="R3041" s="20">
        <f t="shared" si="189"/>
        <v>92.130423728813554</v>
      </c>
      <c r="S3041" s="15">
        <f t="shared" si="190"/>
        <v>41610.794421296298</v>
      </c>
      <c r="T3041" s="15">
        <f t="shared" si="191"/>
        <v>41637.332638888889</v>
      </c>
    </row>
    <row r="3042" spans="1:20" ht="75" x14ac:dyDescent="0.3">
      <c r="A3042" s="4">
        <v>3040</v>
      </c>
      <c r="B3042" s="5" t="s">
        <v>3039</v>
      </c>
      <c r="C3042" s="5" t="s">
        <v>7149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t="s">
        <v>8302</v>
      </c>
      <c r="O3042" t="s">
        <v>8321</v>
      </c>
      <c r="P3042" t="s">
        <v>8361</v>
      </c>
      <c r="Q3042" s="8">
        <f t="shared" si="188"/>
        <v>1.075</v>
      </c>
      <c r="R3042" s="20">
        <f t="shared" si="189"/>
        <v>76.785714285714292</v>
      </c>
      <c r="S3042" s="15">
        <f t="shared" si="190"/>
        <v>42177.791909722218</v>
      </c>
      <c r="T3042" s="15">
        <f t="shared" si="191"/>
        <v>42181.958333333328</v>
      </c>
    </row>
    <row r="3043" spans="1:20" ht="56.25" x14ac:dyDescent="0.3">
      <c r="A3043" s="4">
        <v>3041</v>
      </c>
      <c r="B3043" s="5" t="s">
        <v>3040</v>
      </c>
      <c r="C3043" s="5" t="s">
        <v>7150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t="s">
        <v>8302</v>
      </c>
      <c r="O3043" t="s">
        <v>8321</v>
      </c>
      <c r="P3043" t="s">
        <v>8361</v>
      </c>
      <c r="Q3043" s="8">
        <f t="shared" si="188"/>
        <v>1.1048192771084338</v>
      </c>
      <c r="R3043" s="20">
        <f t="shared" si="189"/>
        <v>96.526315789473685</v>
      </c>
      <c r="S3043" s="15">
        <f t="shared" si="190"/>
        <v>42359.868611111116</v>
      </c>
      <c r="T3043" s="15">
        <f t="shared" si="191"/>
        <v>42389.868611111116</v>
      </c>
    </row>
    <row r="3044" spans="1:20" ht="93.75" x14ac:dyDescent="0.3">
      <c r="A3044" s="4">
        <v>3042</v>
      </c>
      <c r="B3044" s="5" t="s">
        <v>3041</v>
      </c>
      <c r="C3044" s="5" t="s">
        <v>7151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t="s">
        <v>8302</v>
      </c>
      <c r="O3044" t="s">
        <v>8321</v>
      </c>
      <c r="P3044" t="s">
        <v>8361</v>
      </c>
      <c r="Q3044" s="8">
        <f t="shared" si="188"/>
        <v>1.28</v>
      </c>
      <c r="R3044" s="20">
        <f t="shared" si="189"/>
        <v>51.891891891891895</v>
      </c>
      <c r="S3044" s="15">
        <f t="shared" si="190"/>
        <v>42253.688043981485</v>
      </c>
      <c r="T3044" s="15">
        <f t="shared" si="191"/>
        <v>42283.688043981485</v>
      </c>
    </row>
    <row r="3045" spans="1:20" ht="75" x14ac:dyDescent="0.3">
      <c r="A3045" s="4">
        <v>3043</v>
      </c>
      <c r="B3045" s="5" t="s">
        <v>3042</v>
      </c>
      <c r="C3045" s="5" t="s">
        <v>7152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t="s">
        <v>8302</v>
      </c>
      <c r="O3045" t="s">
        <v>8321</v>
      </c>
      <c r="P3045" t="s">
        <v>8361</v>
      </c>
      <c r="Q3045" s="8">
        <f t="shared" si="188"/>
        <v>1.1000666666666667</v>
      </c>
      <c r="R3045" s="20">
        <f t="shared" si="189"/>
        <v>128.9140625</v>
      </c>
      <c r="S3045" s="15">
        <f t="shared" si="190"/>
        <v>42083.070590277777</v>
      </c>
      <c r="T3045" s="15">
        <f t="shared" si="191"/>
        <v>42110.118055555555</v>
      </c>
    </row>
    <row r="3046" spans="1:20" ht="93.75" x14ac:dyDescent="0.3">
      <c r="A3046" s="4">
        <v>3044</v>
      </c>
      <c r="B3046" s="5" t="s">
        <v>3043</v>
      </c>
      <c r="C3046" s="5" t="s">
        <v>7153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t="s">
        <v>8302</v>
      </c>
      <c r="O3046" t="s">
        <v>8321</v>
      </c>
      <c r="P3046" t="s">
        <v>8361</v>
      </c>
      <c r="Q3046" s="8">
        <f t="shared" si="188"/>
        <v>1.0934166666666667</v>
      </c>
      <c r="R3046" s="20">
        <f t="shared" si="189"/>
        <v>84.108974358974365</v>
      </c>
      <c r="S3046" s="15">
        <f t="shared" si="190"/>
        <v>42387.7268287037</v>
      </c>
      <c r="T3046" s="15">
        <f t="shared" si="191"/>
        <v>42402.7268287037</v>
      </c>
    </row>
    <row r="3047" spans="1:20" ht="93.75" x14ac:dyDescent="0.3">
      <c r="A3047" s="4">
        <v>3045</v>
      </c>
      <c r="B3047" s="5" t="s">
        <v>3044</v>
      </c>
      <c r="C3047" s="5" t="s">
        <v>7154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t="s">
        <v>8302</v>
      </c>
      <c r="O3047" t="s">
        <v>8321</v>
      </c>
      <c r="P3047" t="s">
        <v>8361</v>
      </c>
      <c r="Q3047" s="8">
        <f t="shared" si="188"/>
        <v>1.3270650000000002</v>
      </c>
      <c r="R3047" s="20">
        <f t="shared" si="189"/>
        <v>82.941562500000003</v>
      </c>
      <c r="S3047" s="15">
        <f t="shared" si="190"/>
        <v>41843.155729166669</v>
      </c>
      <c r="T3047" s="15">
        <f t="shared" si="191"/>
        <v>41873.155729166669</v>
      </c>
    </row>
    <row r="3048" spans="1:20" ht="93.75" x14ac:dyDescent="0.3">
      <c r="A3048" s="4">
        <v>3046</v>
      </c>
      <c r="B3048" s="5" t="s">
        <v>3045</v>
      </c>
      <c r="C3048" s="5" t="s">
        <v>7155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t="s">
        <v>8302</v>
      </c>
      <c r="O3048" t="s">
        <v>8321</v>
      </c>
      <c r="P3048" t="s">
        <v>8361</v>
      </c>
      <c r="Q3048" s="8">
        <f t="shared" si="188"/>
        <v>1.9084810126582279</v>
      </c>
      <c r="R3048" s="20">
        <f t="shared" si="189"/>
        <v>259.94827586206895</v>
      </c>
      <c r="S3048" s="15">
        <f t="shared" si="190"/>
        <v>41862.803078703706</v>
      </c>
      <c r="T3048" s="15">
        <f t="shared" si="191"/>
        <v>41892.202777777777</v>
      </c>
    </row>
    <row r="3049" spans="1:20" ht="75" x14ac:dyDescent="0.3">
      <c r="A3049" s="4">
        <v>3047</v>
      </c>
      <c r="B3049" s="5" t="s">
        <v>3046</v>
      </c>
      <c r="C3049" s="5" t="s">
        <v>7156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t="s">
        <v>8302</v>
      </c>
      <c r="O3049" t="s">
        <v>8321</v>
      </c>
      <c r="P3049" t="s">
        <v>8361</v>
      </c>
      <c r="Q3049" s="8">
        <f t="shared" si="188"/>
        <v>1.49</v>
      </c>
      <c r="R3049" s="20">
        <f t="shared" si="189"/>
        <v>37.25</v>
      </c>
      <c r="S3049" s="15">
        <f t="shared" si="190"/>
        <v>42443.989050925928</v>
      </c>
      <c r="T3049" s="15">
        <f t="shared" si="191"/>
        <v>42487.552777777775</v>
      </c>
    </row>
    <row r="3050" spans="1:20" ht="93.75" x14ac:dyDescent="0.3">
      <c r="A3050" s="4">
        <v>3048</v>
      </c>
      <c r="B3050" s="5" t="s">
        <v>3047</v>
      </c>
      <c r="C3050" s="5" t="s">
        <v>7157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t="s">
        <v>8302</v>
      </c>
      <c r="O3050" t="s">
        <v>8321</v>
      </c>
      <c r="P3050" t="s">
        <v>8361</v>
      </c>
      <c r="Q3050" s="8">
        <f t="shared" si="188"/>
        <v>1.6639999999999999</v>
      </c>
      <c r="R3050" s="20">
        <f t="shared" si="189"/>
        <v>177.02127659574469</v>
      </c>
      <c r="S3050" s="15">
        <f t="shared" si="190"/>
        <v>41975.901180555549</v>
      </c>
      <c r="T3050" s="15">
        <f t="shared" si="191"/>
        <v>42004.890277777777</v>
      </c>
    </row>
    <row r="3051" spans="1:20" ht="93.75" x14ac:dyDescent="0.3">
      <c r="A3051" s="4">
        <v>3049</v>
      </c>
      <c r="B3051" s="5" t="s">
        <v>3048</v>
      </c>
      <c r="C3051" s="5" t="s">
        <v>7158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t="s">
        <v>8302</v>
      </c>
      <c r="O3051" t="s">
        <v>8321</v>
      </c>
      <c r="P3051" t="s">
        <v>8361</v>
      </c>
      <c r="Q3051" s="8">
        <f t="shared" si="188"/>
        <v>1.0666666666666667</v>
      </c>
      <c r="R3051" s="20">
        <f t="shared" si="189"/>
        <v>74.074074074074076</v>
      </c>
      <c r="S3051" s="15">
        <f t="shared" si="190"/>
        <v>42139.014525462961</v>
      </c>
      <c r="T3051" s="15">
        <f t="shared" si="191"/>
        <v>42169.014525462961</v>
      </c>
    </row>
    <row r="3052" spans="1:20" ht="37.5" x14ac:dyDescent="0.3">
      <c r="A3052" s="4">
        <v>3050</v>
      </c>
      <c r="B3052" s="5" t="s">
        <v>3049</v>
      </c>
      <c r="C3052" s="5" t="s">
        <v>7159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t="s">
        <v>8302</v>
      </c>
      <c r="O3052" t="s">
        <v>8321</v>
      </c>
      <c r="P3052" t="s">
        <v>8361</v>
      </c>
      <c r="Q3052" s="8">
        <f t="shared" si="188"/>
        <v>1.06</v>
      </c>
      <c r="R3052" s="20">
        <f t="shared" si="189"/>
        <v>70.666666666666671</v>
      </c>
      <c r="S3052" s="15">
        <f t="shared" si="190"/>
        <v>42465.16851851852</v>
      </c>
      <c r="T3052" s="15">
        <f t="shared" si="191"/>
        <v>42495.16851851852</v>
      </c>
    </row>
    <row r="3053" spans="1:20" ht="93.75" x14ac:dyDescent="0.3">
      <c r="A3053" s="4">
        <v>3051</v>
      </c>
      <c r="B3053" s="5" t="s">
        <v>3050</v>
      </c>
      <c r="C3053" s="5" t="s">
        <v>7160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t="s">
        <v>8302</v>
      </c>
      <c r="O3053" t="s">
        <v>8321</v>
      </c>
      <c r="P3053" t="s">
        <v>8361</v>
      </c>
      <c r="Q3053" s="8">
        <f t="shared" si="188"/>
        <v>0.23628571428571429</v>
      </c>
      <c r="R3053" s="20">
        <f t="shared" si="189"/>
        <v>23.62857142857143</v>
      </c>
      <c r="S3053" s="15">
        <f t="shared" si="190"/>
        <v>42744.416030092587</v>
      </c>
      <c r="T3053" s="15">
        <f t="shared" si="191"/>
        <v>42774.416030092587</v>
      </c>
    </row>
    <row r="3054" spans="1:20" ht="56.25" x14ac:dyDescent="0.3">
      <c r="A3054" s="4">
        <v>3052</v>
      </c>
      <c r="B3054" s="5" t="s">
        <v>3051</v>
      </c>
      <c r="C3054" s="5" t="s">
        <v>7161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t="s">
        <v>8302</v>
      </c>
      <c r="O3054" t="s">
        <v>8321</v>
      </c>
      <c r="P3054" t="s">
        <v>8361</v>
      </c>
      <c r="Q3054" s="8">
        <f t="shared" si="188"/>
        <v>1.5E-3</v>
      </c>
      <c r="R3054" s="20">
        <f t="shared" si="189"/>
        <v>37.5</v>
      </c>
      <c r="S3054" s="15">
        <f t="shared" si="190"/>
        <v>42122.670069444444</v>
      </c>
      <c r="T3054" s="15">
        <f t="shared" si="191"/>
        <v>42152.665972222225</v>
      </c>
    </row>
    <row r="3055" spans="1:20" ht="93.75" x14ac:dyDescent="0.3">
      <c r="A3055" s="4">
        <v>3053</v>
      </c>
      <c r="B3055" s="5" t="s">
        <v>3052</v>
      </c>
      <c r="C3055" s="5" t="s">
        <v>7162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t="s">
        <v>8302</v>
      </c>
      <c r="O3055" t="s">
        <v>8321</v>
      </c>
      <c r="P3055" t="s">
        <v>8361</v>
      </c>
      <c r="Q3055" s="8">
        <f t="shared" si="188"/>
        <v>4.0000000000000001E-3</v>
      </c>
      <c r="R3055" s="20">
        <f t="shared" si="189"/>
        <v>13.333333333333334</v>
      </c>
      <c r="S3055" s="15">
        <f t="shared" si="190"/>
        <v>41862.761724537035</v>
      </c>
      <c r="T3055" s="15">
        <f t="shared" si="191"/>
        <v>41914.165972222225</v>
      </c>
    </row>
    <row r="3056" spans="1:20" ht="93.75" x14ac:dyDescent="0.3">
      <c r="A3056" s="4">
        <v>3054</v>
      </c>
      <c r="B3056" s="5" t="s">
        <v>3053</v>
      </c>
      <c r="C3056" s="5" t="s">
        <v>7163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t="s">
        <v>8302</v>
      </c>
      <c r="O3056" t="s">
        <v>8321</v>
      </c>
      <c r="P3056" t="s">
        <v>8361</v>
      </c>
      <c r="Q3056" s="8">
        <f t="shared" si="188"/>
        <v>0</v>
      </c>
      <c r="R3056" s="20" t="e">
        <f t="shared" si="189"/>
        <v>#DIV/0!</v>
      </c>
      <c r="S3056" s="15">
        <f t="shared" si="190"/>
        <v>42027.832800925928</v>
      </c>
      <c r="T3056" s="15">
        <f t="shared" si="191"/>
        <v>42065.044444444444</v>
      </c>
    </row>
    <row r="3057" spans="1:20" ht="75" x14ac:dyDescent="0.3">
      <c r="A3057" s="4">
        <v>3055</v>
      </c>
      <c r="B3057" s="5" t="s">
        <v>3054</v>
      </c>
      <c r="C3057" s="5" t="s">
        <v>7164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t="s">
        <v>8302</v>
      </c>
      <c r="O3057" t="s">
        <v>8321</v>
      </c>
      <c r="P3057" t="s">
        <v>8361</v>
      </c>
      <c r="Q3057" s="8">
        <f t="shared" si="188"/>
        <v>5.0000000000000002E-5</v>
      </c>
      <c r="R3057" s="20">
        <f t="shared" si="189"/>
        <v>1</v>
      </c>
      <c r="S3057" s="15">
        <f t="shared" si="190"/>
        <v>41953.95821759259</v>
      </c>
      <c r="T3057" s="15">
        <f t="shared" si="191"/>
        <v>42013.95821759259</v>
      </c>
    </row>
    <row r="3058" spans="1:20" ht="75" x14ac:dyDescent="0.3">
      <c r="A3058" s="4">
        <v>3056</v>
      </c>
      <c r="B3058" s="5" t="s">
        <v>3055</v>
      </c>
      <c r="C3058" s="5" t="s">
        <v>7165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t="s">
        <v>8302</v>
      </c>
      <c r="O3058" t="s">
        <v>8321</v>
      </c>
      <c r="P3058" t="s">
        <v>8361</v>
      </c>
      <c r="Q3058" s="8">
        <f t="shared" si="188"/>
        <v>0</v>
      </c>
      <c r="R3058" s="20" t="e">
        <f t="shared" si="189"/>
        <v>#DIV/0!</v>
      </c>
      <c r="S3058" s="15">
        <f t="shared" si="190"/>
        <v>41851.636388888888</v>
      </c>
      <c r="T3058" s="15">
        <f t="shared" si="191"/>
        <v>41911.636388888888</v>
      </c>
    </row>
    <row r="3059" spans="1:20" ht="75" x14ac:dyDescent="0.3">
      <c r="A3059" s="4">
        <v>3057</v>
      </c>
      <c r="B3059" s="5" t="s">
        <v>3056</v>
      </c>
      <c r="C3059" s="5" t="s">
        <v>7166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t="s">
        <v>8302</v>
      </c>
      <c r="O3059" t="s">
        <v>8321</v>
      </c>
      <c r="P3059" t="s">
        <v>8361</v>
      </c>
      <c r="Q3059" s="8">
        <f t="shared" si="188"/>
        <v>0</v>
      </c>
      <c r="R3059" s="20" t="e">
        <f t="shared" si="189"/>
        <v>#DIV/0!</v>
      </c>
      <c r="S3059" s="15">
        <f t="shared" si="190"/>
        <v>42433.650590277779</v>
      </c>
      <c r="T3059" s="15">
        <f t="shared" si="191"/>
        <v>42463.608923611115</v>
      </c>
    </row>
    <row r="3060" spans="1:20" ht="93.75" x14ac:dyDescent="0.3">
      <c r="A3060" s="4">
        <v>3058</v>
      </c>
      <c r="B3060" s="5" t="s">
        <v>3057</v>
      </c>
      <c r="C3060" s="5" t="s">
        <v>7167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t="s">
        <v>8302</v>
      </c>
      <c r="O3060" t="s">
        <v>8321</v>
      </c>
      <c r="P3060" t="s">
        <v>8361</v>
      </c>
      <c r="Q3060" s="8">
        <f t="shared" si="188"/>
        <v>1.6666666666666666E-4</v>
      </c>
      <c r="R3060" s="20">
        <f t="shared" si="189"/>
        <v>1</v>
      </c>
      <c r="S3060" s="15">
        <f t="shared" si="190"/>
        <v>42460.374305555553</v>
      </c>
      <c r="T3060" s="15">
        <f t="shared" si="191"/>
        <v>42510.374305555553</v>
      </c>
    </row>
    <row r="3061" spans="1:20" ht="75" x14ac:dyDescent="0.3">
      <c r="A3061" s="4">
        <v>3059</v>
      </c>
      <c r="B3061" s="5" t="s">
        <v>3058</v>
      </c>
      <c r="C3061" s="5" t="s">
        <v>7168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t="s">
        <v>8302</v>
      </c>
      <c r="O3061" t="s">
        <v>8321</v>
      </c>
      <c r="P3061" t="s">
        <v>8361</v>
      </c>
      <c r="Q3061" s="8">
        <f t="shared" si="188"/>
        <v>3.0066666666666665E-2</v>
      </c>
      <c r="R3061" s="20">
        <f t="shared" si="189"/>
        <v>41</v>
      </c>
      <c r="S3061" s="15">
        <f t="shared" si="190"/>
        <v>41829.935717592591</v>
      </c>
      <c r="T3061" s="15">
        <f t="shared" si="191"/>
        <v>41859.935717592591</v>
      </c>
    </row>
    <row r="3062" spans="1:20" ht="56.25" x14ac:dyDescent="0.3">
      <c r="A3062" s="4">
        <v>3060</v>
      </c>
      <c r="B3062" s="5" t="s">
        <v>3059</v>
      </c>
      <c r="C3062" s="5" t="s">
        <v>7169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t="s">
        <v>8302</v>
      </c>
      <c r="O3062" t="s">
        <v>8321</v>
      </c>
      <c r="P3062" t="s">
        <v>8361</v>
      </c>
      <c r="Q3062" s="8">
        <f t="shared" si="188"/>
        <v>1.5227272727272728E-3</v>
      </c>
      <c r="R3062" s="20">
        <f t="shared" si="189"/>
        <v>55.833333333333336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 s="4">
        <v>3061</v>
      </c>
      <c r="B3063" s="5" t="s">
        <v>3060</v>
      </c>
      <c r="C3063" s="5" t="s">
        <v>7170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t="s">
        <v>8302</v>
      </c>
      <c r="O3063" t="s">
        <v>8321</v>
      </c>
      <c r="P3063" t="s">
        <v>8361</v>
      </c>
      <c r="Q3063" s="8">
        <f t="shared" si="188"/>
        <v>0</v>
      </c>
      <c r="R3063" s="20" t="e">
        <f t="shared" si="189"/>
        <v>#DIV/0!</v>
      </c>
      <c r="S3063" s="15">
        <f t="shared" si="190"/>
        <v>41834.784120370372</v>
      </c>
      <c r="T3063" s="15">
        <f t="shared" si="191"/>
        <v>41864.784120370372</v>
      </c>
    </row>
    <row r="3064" spans="1:20" ht="75" x14ac:dyDescent="0.3">
      <c r="A3064" s="4">
        <v>3062</v>
      </c>
      <c r="B3064" s="5" t="s">
        <v>3061</v>
      </c>
      <c r="C3064" s="5" t="s">
        <v>7171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t="s">
        <v>8302</v>
      </c>
      <c r="O3064" t="s">
        <v>8321</v>
      </c>
      <c r="P3064" t="s">
        <v>8361</v>
      </c>
      <c r="Q3064" s="8">
        <f t="shared" si="188"/>
        <v>0.66839999999999999</v>
      </c>
      <c r="R3064" s="20">
        <f t="shared" si="189"/>
        <v>99.761194029850742</v>
      </c>
      <c r="S3064" s="15">
        <f t="shared" si="190"/>
        <v>42248.535787037035</v>
      </c>
      <c r="T3064" s="15">
        <f t="shared" si="191"/>
        <v>42277.75</v>
      </c>
    </row>
    <row r="3065" spans="1:20" ht="56.25" x14ac:dyDescent="0.3">
      <c r="A3065" s="4">
        <v>3063</v>
      </c>
      <c r="B3065" s="5" t="s">
        <v>3062</v>
      </c>
      <c r="C3065" s="5" t="s">
        <v>7172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t="s">
        <v>8302</v>
      </c>
      <c r="O3065" t="s">
        <v>8321</v>
      </c>
      <c r="P3065" t="s">
        <v>8361</v>
      </c>
      <c r="Q3065" s="8">
        <f t="shared" si="188"/>
        <v>0.19566666666666666</v>
      </c>
      <c r="R3065" s="20">
        <f t="shared" si="189"/>
        <v>25.521739130434781</v>
      </c>
      <c r="S3065" s="15">
        <f t="shared" si="190"/>
        <v>42630.922893518517</v>
      </c>
      <c r="T3065" s="15">
        <f t="shared" si="191"/>
        <v>42665.922893518517</v>
      </c>
    </row>
    <row r="3066" spans="1:20" ht="56.25" x14ac:dyDescent="0.3">
      <c r="A3066" s="4">
        <v>3064</v>
      </c>
      <c r="B3066" s="5" t="s">
        <v>3063</v>
      </c>
      <c r="C3066" s="5" t="s">
        <v>7173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t="s">
        <v>8302</v>
      </c>
      <c r="O3066" t="s">
        <v>8321</v>
      </c>
      <c r="P3066" t="s">
        <v>8361</v>
      </c>
      <c r="Q3066" s="8">
        <f t="shared" si="188"/>
        <v>0.11294666666666667</v>
      </c>
      <c r="R3066" s="20">
        <f t="shared" si="189"/>
        <v>117.65277777777777</v>
      </c>
      <c r="S3066" s="15">
        <f t="shared" si="190"/>
        <v>42299.130162037036</v>
      </c>
      <c r="T3066" s="15">
        <f t="shared" si="191"/>
        <v>42330.290972222225</v>
      </c>
    </row>
    <row r="3067" spans="1:20" ht="93.75" x14ac:dyDescent="0.3">
      <c r="A3067" s="4">
        <v>3065</v>
      </c>
      <c r="B3067" s="5" t="s">
        <v>3064</v>
      </c>
      <c r="C3067" s="5" t="s">
        <v>7174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t="s">
        <v>8302</v>
      </c>
      <c r="O3067" t="s">
        <v>8321</v>
      </c>
      <c r="P3067" t="s">
        <v>8361</v>
      </c>
      <c r="Q3067" s="8">
        <f t="shared" si="188"/>
        <v>4.0000000000000002E-4</v>
      </c>
      <c r="R3067" s="20">
        <f t="shared" si="189"/>
        <v>5</v>
      </c>
      <c r="S3067" s="15">
        <f t="shared" si="190"/>
        <v>41825.055231481485</v>
      </c>
      <c r="T3067" s="15">
        <f t="shared" si="191"/>
        <v>41850.055231481485</v>
      </c>
    </row>
    <row r="3068" spans="1:20" ht="93.75" x14ac:dyDescent="0.3">
      <c r="A3068" s="4">
        <v>3066</v>
      </c>
      <c r="B3068" s="5" t="s">
        <v>3065</v>
      </c>
      <c r="C3068" s="5" t="s">
        <v>7175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t="s">
        <v>8302</v>
      </c>
      <c r="O3068" t="s">
        <v>8321</v>
      </c>
      <c r="P3068" t="s">
        <v>8361</v>
      </c>
      <c r="Q3068" s="8">
        <f t="shared" si="188"/>
        <v>0.11985714285714286</v>
      </c>
      <c r="R3068" s="20">
        <f t="shared" si="189"/>
        <v>2796.6666666666665</v>
      </c>
      <c r="S3068" s="15">
        <f t="shared" si="190"/>
        <v>42531.228437500002</v>
      </c>
      <c r="T3068" s="15">
        <f t="shared" si="191"/>
        <v>42561.228437500002</v>
      </c>
    </row>
    <row r="3069" spans="1:20" ht="93.75" x14ac:dyDescent="0.3">
      <c r="A3069" s="4">
        <v>3067</v>
      </c>
      <c r="B3069" s="5" t="s">
        <v>3066</v>
      </c>
      <c r="C3069" s="5" t="s">
        <v>7176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t="s">
        <v>8302</v>
      </c>
      <c r="O3069" t="s">
        <v>8321</v>
      </c>
      <c r="P3069" t="s">
        <v>8361</v>
      </c>
      <c r="Q3069" s="8">
        <f t="shared" si="188"/>
        <v>2.5000000000000001E-2</v>
      </c>
      <c r="R3069" s="20">
        <f t="shared" si="189"/>
        <v>200</v>
      </c>
      <c r="S3069" s="15">
        <f t="shared" si="190"/>
        <v>42226.938414351855</v>
      </c>
      <c r="T3069" s="15">
        <f t="shared" si="191"/>
        <v>42256.938414351855</v>
      </c>
    </row>
    <row r="3070" spans="1:20" ht="93.75" x14ac:dyDescent="0.3">
      <c r="A3070" s="4">
        <v>3068</v>
      </c>
      <c r="B3070" s="5" t="s">
        <v>3067</v>
      </c>
      <c r="C3070" s="5" t="s">
        <v>7177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t="s">
        <v>8302</v>
      </c>
      <c r="O3070" t="s">
        <v>8321</v>
      </c>
      <c r="P3070" t="s">
        <v>8361</v>
      </c>
      <c r="Q3070" s="8">
        <f t="shared" si="188"/>
        <v>6.9999999999999999E-4</v>
      </c>
      <c r="R3070" s="20">
        <f t="shared" si="189"/>
        <v>87.5</v>
      </c>
      <c r="S3070" s="15">
        <f t="shared" si="190"/>
        <v>42263.691574074073</v>
      </c>
      <c r="T3070" s="15">
        <f t="shared" si="191"/>
        <v>42293.691574074073</v>
      </c>
    </row>
    <row r="3071" spans="1:20" ht="93.75" x14ac:dyDescent="0.3">
      <c r="A3071" s="4">
        <v>3069</v>
      </c>
      <c r="B3071" s="5" t="s">
        <v>3068</v>
      </c>
      <c r="C3071" s="5" t="s">
        <v>7178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t="s">
        <v>8302</v>
      </c>
      <c r="O3071" t="s">
        <v>8321</v>
      </c>
      <c r="P3071" t="s">
        <v>8361</v>
      </c>
      <c r="Q3071" s="8">
        <f t="shared" si="188"/>
        <v>0.14099999999999999</v>
      </c>
      <c r="R3071" s="20">
        <f t="shared" si="189"/>
        <v>20.142857142857142</v>
      </c>
      <c r="S3071" s="15">
        <f t="shared" si="190"/>
        <v>41957.833726851852</v>
      </c>
      <c r="T3071" s="15">
        <f t="shared" si="191"/>
        <v>41987.833726851852</v>
      </c>
    </row>
    <row r="3072" spans="1:20" ht="75" x14ac:dyDescent="0.3">
      <c r="A3072" s="4">
        <v>3070</v>
      </c>
      <c r="B3072" s="5" t="s">
        <v>3069</v>
      </c>
      <c r="C3072" s="5" t="s">
        <v>7179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t="s">
        <v>8302</v>
      </c>
      <c r="O3072" t="s">
        <v>8321</v>
      </c>
      <c r="P3072" t="s">
        <v>8361</v>
      </c>
      <c r="Q3072" s="8">
        <f t="shared" si="188"/>
        <v>3.3399999999999999E-2</v>
      </c>
      <c r="R3072" s="20">
        <f t="shared" si="189"/>
        <v>20.875</v>
      </c>
      <c r="S3072" s="15">
        <f t="shared" si="190"/>
        <v>42690.733437499999</v>
      </c>
      <c r="T3072" s="15">
        <f t="shared" si="191"/>
        <v>42711.733437499999</v>
      </c>
    </row>
    <row r="3073" spans="1:20" ht="75" x14ac:dyDescent="0.3">
      <c r="A3073" s="4">
        <v>3071</v>
      </c>
      <c r="B3073" s="5" t="s">
        <v>3070</v>
      </c>
      <c r="C3073" s="5" t="s">
        <v>7180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t="s">
        <v>8302</v>
      </c>
      <c r="O3073" t="s">
        <v>8321</v>
      </c>
      <c r="P3073" t="s">
        <v>8361</v>
      </c>
      <c r="Q3073" s="8">
        <f t="shared" si="188"/>
        <v>0.59775</v>
      </c>
      <c r="R3073" s="20">
        <f t="shared" si="189"/>
        <v>61.307692307692307</v>
      </c>
      <c r="S3073" s="15">
        <f t="shared" si="190"/>
        <v>42097.732418981483</v>
      </c>
      <c r="T3073" s="15">
        <f t="shared" si="191"/>
        <v>42115.249305555553</v>
      </c>
    </row>
    <row r="3074" spans="1:20" ht="93.75" x14ac:dyDescent="0.3">
      <c r="A3074" s="4">
        <v>3072</v>
      </c>
      <c r="B3074" s="5" t="s">
        <v>3071</v>
      </c>
      <c r="C3074" s="5" t="s">
        <v>7181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t="s">
        <v>8302</v>
      </c>
      <c r="O3074" t="s">
        <v>8321</v>
      </c>
      <c r="P3074" t="s">
        <v>8361</v>
      </c>
      <c r="Q3074" s="8">
        <f t="shared" ref="Q3074:Q3137" si="192">E3074/D3074</f>
        <v>1.6666666666666666E-4</v>
      </c>
      <c r="R3074" s="20">
        <f t="shared" ref="R3074:R3137" si="193">E3074/L3074</f>
        <v>1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75" x14ac:dyDescent="0.3">
      <c r="A3075" s="4">
        <v>3073</v>
      </c>
      <c r="B3075" s="5" t="s">
        <v>3072</v>
      </c>
      <c r="C3075" s="5" t="s">
        <v>7182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t="s">
        <v>8302</v>
      </c>
      <c r="O3075" t="s">
        <v>8321</v>
      </c>
      <c r="P3075" t="s">
        <v>8361</v>
      </c>
      <c r="Q3075" s="8">
        <f t="shared" si="192"/>
        <v>2.3035714285714285E-4</v>
      </c>
      <c r="R3075" s="20">
        <f t="shared" si="193"/>
        <v>92.142857142857139</v>
      </c>
      <c r="S3075" s="15">
        <f t="shared" si="194"/>
        <v>42111.684027777781</v>
      </c>
      <c r="T3075" s="15">
        <f t="shared" si="195"/>
        <v>42169.804861111115</v>
      </c>
    </row>
    <row r="3076" spans="1:20" ht="93.75" x14ac:dyDescent="0.3">
      <c r="A3076" s="4">
        <v>3074</v>
      </c>
      <c r="B3076" s="5" t="s">
        <v>3073</v>
      </c>
      <c r="C3076" s="5" t="s">
        <v>7183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t="s">
        <v>8302</v>
      </c>
      <c r="O3076" t="s">
        <v>8321</v>
      </c>
      <c r="P3076" t="s">
        <v>8361</v>
      </c>
      <c r="Q3076" s="8">
        <f t="shared" si="192"/>
        <v>8.8000000000000003E-4</v>
      </c>
      <c r="R3076" s="20">
        <f t="shared" si="193"/>
        <v>7.333333333333333</v>
      </c>
      <c r="S3076" s="15">
        <f t="shared" si="194"/>
        <v>42409.571284722217</v>
      </c>
      <c r="T3076" s="15">
        <f t="shared" si="195"/>
        <v>42439.571284722217</v>
      </c>
    </row>
    <row r="3077" spans="1:20" ht="75" x14ac:dyDescent="0.3">
      <c r="A3077" s="4">
        <v>3075</v>
      </c>
      <c r="B3077" s="5" t="s">
        <v>3074</v>
      </c>
      <c r="C3077" s="5" t="s">
        <v>7184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t="s">
        <v>8302</v>
      </c>
      <c r="O3077" t="s">
        <v>8321</v>
      </c>
      <c r="P3077" t="s">
        <v>8361</v>
      </c>
      <c r="Q3077" s="8">
        <f t="shared" si="192"/>
        <v>8.6400000000000005E-2</v>
      </c>
      <c r="R3077" s="20">
        <f t="shared" si="193"/>
        <v>64.8</v>
      </c>
      <c r="S3077" s="15">
        <f t="shared" si="194"/>
        <v>42551.102314814809</v>
      </c>
      <c r="T3077" s="15">
        <f t="shared" si="195"/>
        <v>42601.102314814809</v>
      </c>
    </row>
    <row r="3078" spans="1:20" ht="37.5" x14ac:dyDescent="0.3">
      <c r="A3078" s="4">
        <v>3076</v>
      </c>
      <c r="B3078" s="5" t="s">
        <v>3075</v>
      </c>
      <c r="C3078" s="5" t="s">
        <v>7185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t="s">
        <v>8302</v>
      </c>
      <c r="O3078" t="s">
        <v>8321</v>
      </c>
      <c r="P3078" t="s">
        <v>8361</v>
      </c>
      <c r="Q3078" s="8">
        <f t="shared" si="192"/>
        <v>0.15060000000000001</v>
      </c>
      <c r="R3078" s="20">
        <f t="shared" si="193"/>
        <v>30.12</v>
      </c>
      <c r="S3078" s="15">
        <f t="shared" si="194"/>
        <v>42226.651886574073</v>
      </c>
      <c r="T3078" s="15">
        <f t="shared" si="195"/>
        <v>42286.651886574073</v>
      </c>
    </row>
    <row r="3079" spans="1:20" ht="75" x14ac:dyDescent="0.3">
      <c r="A3079" s="4">
        <v>3077</v>
      </c>
      <c r="B3079" s="5" t="s">
        <v>3076</v>
      </c>
      <c r="C3079" s="5" t="s">
        <v>7186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t="s">
        <v>8302</v>
      </c>
      <c r="O3079" t="s">
        <v>8321</v>
      </c>
      <c r="P3079" t="s">
        <v>8361</v>
      </c>
      <c r="Q3079" s="8">
        <f t="shared" si="192"/>
        <v>4.7727272727272731E-3</v>
      </c>
      <c r="R3079" s="20">
        <f t="shared" si="193"/>
        <v>52.5</v>
      </c>
      <c r="S3079" s="15">
        <f t="shared" si="194"/>
        <v>42766.956921296296</v>
      </c>
      <c r="T3079" s="15">
        <f t="shared" si="195"/>
        <v>42796.956921296296</v>
      </c>
    </row>
    <row r="3080" spans="1:20" ht="75" x14ac:dyDescent="0.3">
      <c r="A3080" s="4">
        <v>3078</v>
      </c>
      <c r="B3080" s="5" t="s">
        <v>3077</v>
      </c>
      <c r="C3080" s="5" t="s">
        <v>7187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t="s">
        <v>8302</v>
      </c>
      <c r="O3080" t="s">
        <v>8321</v>
      </c>
      <c r="P3080" t="s">
        <v>8361</v>
      </c>
      <c r="Q3080" s="8">
        <f t="shared" si="192"/>
        <v>1.1833333333333333E-3</v>
      </c>
      <c r="R3080" s="20">
        <f t="shared" si="193"/>
        <v>23.666666666666668</v>
      </c>
      <c r="S3080" s="15">
        <f t="shared" si="194"/>
        <v>42031.138831018514</v>
      </c>
      <c r="T3080" s="15">
        <f t="shared" si="195"/>
        <v>42061.138831018514</v>
      </c>
    </row>
    <row r="3081" spans="1:20" ht="75" x14ac:dyDescent="0.3">
      <c r="A3081" s="4">
        <v>3079</v>
      </c>
      <c r="B3081" s="5" t="s">
        <v>3078</v>
      </c>
      <c r="C3081" s="5" t="s">
        <v>7188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t="s">
        <v>8302</v>
      </c>
      <c r="O3081" t="s">
        <v>8321</v>
      </c>
      <c r="P3081" t="s">
        <v>8361</v>
      </c>
      <c r="Q3081" s="8">
        <f t="shared" si="192"/>
        <v>8.4173998587352451E-3</v>
      </c>
      <c r="R3081" s="20">
        <f t="shared" si="193"/>
        <v>415.77777777777777</v>
      </c>
      <c r="S3081" s="15">
        <f t="shared" si="194"/>
        <v>42055.713368055556</v>
      </c>
      <c r="T3081" s="15">
        <f t="shared" si="195"/>
        <v>42085.671701388885</v>
      </c>
    </row>
    <row r="3082" spans="1:20" ht="93.75" x14ac:dyDescent="0.3">
      <c r="A3082" s="4">
        <v>3080</v>
      </c>
      <c r="B3082" s="5" t="s">
        <v>3079</v>
      </c>
      <c r="C3082" s="5" t="s">
        <v>7189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t="s">
        <v>8302</v>
      </c>
      <c r="O3082" t="s">
        <v>8321</v>
      </c>
      <c r="P3082" t="s">
        <v>8361</v>
      </c>
      <c r="Q3082" s="8">
        <f t="shared" si="192"/>
        <v>1.8799999999999999E-4</v>
      </c>
      <c r="R3082" s="20">
        <f t="shared" si="193"/>
        <v>53.714285714285715</v>
      </c>
      <c r="S3082" s="15">
        <f t="shared" si="194"/>
        <v>41940.028287037036</v>
      </c>
      <c r="T3082" s="15">
        <f t="shared" si="195"/>
        <v>42000.0699537037</v>
      </c>
    </row>
    <row r="3083" spans="1:20" ht="93.75" x14ac:dyDescent="0.3">
      <c r="A3083" s="4">
        <v>3081</v>
      </c>
      <c r="B3083" s="5" t="s">
        <v>3080</v>
      </c>
      <c r="C3083" s="5" t="s">
        <v>7190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t="s">
        <v>8302</v>
      </c>
      <c r="O3083" t="s">
        <v>8321</v>
      </c>
      <c r="P3083" t="s">
        <v>8361</v>
      </c>
      <c r="Q3083" s="8">
        <f t="shared" si="192"/>
        <v>2.1029999999999998E-3</v>
      </c>
      <c r="R3083" s="20">
        <f t="shared" si="193"/>
        <v>420.6</v>
      </c>
      <c r="S3083" s="15">
        <f t="shared" si="194"/>
        <v>42237.181608796294</v>
      </c>
      <c r="T3083" s="15">
        <f t="shared" si="195"/>
        <v>42267.181608796294</v>
      </c>
    </row>
    <row r="3084" spans="1:20" ht="75" x14ac:dyDescent="0.3">
      <c r="A3084" s="4">
        <v>3082</v>
      </c>
      <c r="B3084" s="5" t="s">
        <v>3081</v>
      </c>
      <c r="C3084" s="5" t="s">
        <v>7191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t="s">
        <v>8302</v>
      </c>
      <c r="O3084" t="s">
        <v>8321</v>
      </c>
      <c r="P3084" t="s">
        <v>8361</v>
      </c>
      <c r="Q3084" s="8">
        <f t="shared" si="192"/>
        <v>0</v>
      </c>
      <c r="R3084" s="20" t="e">
        <f t="shared" si="193"/>
        <v>#DIV/0!</v>
      </c>
      <c r="S3084" s="15">
        <f t="shared" si="194"/>
        <v>42293.922986111109</v>
      </c>
      <c r="T3084" s="15">
        <f t="shared" si="195"/>
        <v>42323.96465277778</v>
      </c>
    </row>
    <row r="3085" spans="1:20" ht="93.75" x14ac:dyDescent="0.3">
      <c r="A3085" s="4">
        <v>3083</v>
      </c>
      <c r="B3085" s="5" t="s">
        <v>3082</v>
      </c>
      <c r="C3085" s="5" t="s">
        <v>7192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t="s">
        <v>8302</v>
      </c>
      <c r="O3085" t="s">
        <v>8321</v>
      </c>
      <c r="P3085" t="s">
        <v>8361</v>
      </c>
      <c r="Q3085" s="8">
        <f t="shared" si="192"/>
        <v>2.8E-3</v>
      </c>
      <c r="R3085" s="20">
        <f t="shared" si="193"/>
        <v>18.666666666666668</v>
      </c>
      <c r="S3085" s="15">
        <f t="shared" si="194"/>
        <v>41853.563402777778</v>
      </c>
      <c r="T3085" s="15">
        <f t="shared" si="195"/>
        <v>41883.208333333336</v>
      </c>
    </row>
    <row r="3086" spans="1:20" ht="93.75" x14ac:dyDescent="0.3">
      <c r="A3086" s="4">
        <v>3084</v>
      </c>
      <c r="B3086" s="5" t="s">
        <v>3083</v>
      </c>
      <c r="C3086" s="5" t="s">
        <v>7193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t="s">
        <v>8302</v>
      </c>
      <c r="O3086" t="s">
        <v>8321</v>
      </c>
      <c r="P3086" t="s">
        <v>8361</v>
      </c>
      <c r="Q3086" s="8">
        <f t="shared" si="192"/>
        <v>0.11579206701157921</v>
      </c>
      <c r="R3086" s="20">
        <f t="shared" si="193"/>
        <v>78.333333333333329</v>
      </c>
      <c r="S3086" s="15">
        <f t="shared" si="194"/>
        <v>42100.723738425921</v>
      </c>
      <c r="T3086" s="15">
        <f t="shared" si="195"/>
        <v>42129.783333333333</v>
      </c>
    </row>
    <row r="3087" spans="1:20" ht="93.75" x14ac:dyDescent="0.3">
      <c r="A3087" s="4">
        <v>3085</v>
      </c>
      <c r="B3087" s="5" t="s">
        <v>3084</v>
      </c>
      <c r="C3087" s="5" t="s">
        <v>7194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t="s">
        <v>8302</v>
      </c>
      <c r="O3087" t="s">
        <v>8321</v>
      </c>
      <c r="P3087" t="s">
        <v>8361</v>
      </c>
      <c r="Q3087" s="8">
        <f t="shared" si="192"/>
        <v>2.4400000000000002E-2</v>
      </c>
      <c r="R3087" s="20">
        <f t="shared" si="193"/>
        <v>67.777777777777771</v>
      </c>
      <c r="S3087" s="15">
        <f t="shared" si="194"/>
        <v>42246.883784722217</v>
      </c>
      <c r="T3087" s="15">
        <f t="shared" si="195"/>
        <v>42276.883784722217</v>
      </c>
    </row>
    <row r="3088" spans="1:20" ht="93.75" x14ac:dyDescent="0.3">
      <c r="A3088" s="4">
        <v>3086</v>
      </c>
      <c r="B3088" s="5" t="s">
        <v>3085</v>
      </c>
      <c r="C3088" s="5" t="s">
        <v>7195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t="s">
        <v>8302</v>
      </c>
      <c r="O3088" t="s">
        <v>8321</v>
      </c>
      <c r="P3088" t="s">
        <v>8361</v>
      </c>
      <c r="Q3088" s="8">
        <f t="shared" si="192"/>
        <v>2.5000000000000001E-3</v>
      </c>
      <c r="R3088" s="20">
        <f t="shared" si="193"/>
        <v>16.666666666666668</v>
      </c>
      <c r="S3088" s="15">
        <f t="shared" si="194"/>
        <v>42173.67082175926</v>
      </c>
      <c r="T3088" s="15">
        <f t="shared" si="195"/>
        <v>42233.67082175926</v>
      </c>
    </row>
    <row r="3089" spans="1:20" ht="93.75" x14ac:dyDescent="0.3">
      <c r="A3089" s="4">
        <v>3087</v>
      </c>
      <c r="B3089" s="5" t="s">
        <v>3086</v>
      </c>
      <c r="C3089" s="5" t="s">
        <v>7196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t="s">
        <v>8302</v>
      </c>
      <c r="O3089" t="s">
        <v>8321</v>
      </c>
      <c r="P3089" t="s">
        <v>8361</v>
      </c>
      <c r="Q3089" s="8">
        <f t="shared" si="192"/>
        <v>6.2500000000000003E-3</v>
      </c>
      <c r="R3089" s="20">
        <f t="shared" si="193"/>
        <v>62.5</v>
      </c>
      <c r="S3089" s="15">
        <f t="shared" si="194"/>
        <v>42665.150347222225</v>
      </c>
      <c r="T3089" s="15">
        <f t="shared" si="195"/>
        <v>42725.192013888889</v>
      </c>
    </row>
    <row r="3090" spans="1:20" ht="75" x14ac:dyDescent="0.3">
      <c r="A3090" s="4">
        <v>3088</v>
      </c>
      <c r="B3090" s="5" t="s">
        <v>3087</v>
      </c>
      <c r="C3090" s="5" t="s">
        <v>7197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t="s">
        <v>8302</v>
      </c>
      <c r="O3090" t="s">
        <v>8321</v>
      </c>
      <c r="P3090" t="s">
        <v>8361</v>
      </c>
      <c r="Q3090" s="8">
        <f t="shared" si="192"/>
        <v>1.9384615384615384E-3</v>
      </c>
      <c r="R3090" s="20">
        <f t="shared" si="193"/>
        <v>42</v>
      </c>
      <c r="S3090" s="15">
        <f t="shared" si="194"/>
        <v>41981.57230324074</v>
      </c>
      <c r="T3090" s="15">
        <f t="shared" si="195"/>
        <v>42012.570138888885</v>
      </c>
    </row>
    <row r="3091" spans="1:20" ht="75" x14ac:dyDescent="0.3">
      <c r="A3091" s="4">
        <v>3089</v>
      </c>
      <c r="B3091" s="5" t="s">
        <v>3088</v>
      </c>
      <c r="C3091" s="5" t="s">
        <v>7198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t="s">
        <v>8302</v>
      </c>
      <c r="O3091" t="s">
        <v>8321</v>
      </c>
      <c r="P3091" t="s">
        <v>8361</v>
      </c>
      <c r="Q3091" s="8">
        <f t="shared" si="192"/>
        <v>0.23416000000000001</v>
      </c>
      <c r="R3091" s="20">
        <f t="shared" si="193"/>
        <v>130.0888888888889</v>
      </c>
      <c r="S3091" s="15">
        <f t="shared" si="194"/>
        <v>42528.542627314819</v>
      </c>
      <c r="T3091" s="15">
        <f t="shared" si="195"/>
        <v>42560.082638888889</v>
      </c>
    </row>
    <row r="3092" spans="1:20" ht="93.75" x14ac:dyDescent="0.3">
      <c r="A3092" s="4">
        <v>3090</v>
      </c>
      <c r="B3092" s="5" t="s">
        <v>3089</v>
      </c>
      <c r="C3092" s="5" t="s">
        <v>7199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t="s">
        <v>8302</v>
      </c>
      <c r="O3092" t="s">
        <v>8321</v>
      </c>
      <c r="P3092" t="s">
        <v>8361</v>
      </c>
      <c r="Q3092" s="8">
        <f t="shared" si="192"/>
        <v>5.080888888888889E-2</v>
      </c>
      <c r="R3092" s="20">
        <f t="shared" si="193"/>
        <v>1270.2222222222222</v>
      </c>
      <c r="S3092" s="15">
        <f t="shared" si="194"/>
        <v>42065.818807870368</v>
      </c>
      <c r="T3092" s="15">
        <f t="shared" si="195"/>
        <v>42125.777141203704</v>
      </c>
    </row>
    <row r="3093" spans="1:20" ht="93.75" x14ac:dyDescent="0.3">
      <c r="A3093" s="4">
        <v>3091</v>
      </c>
      <c r="B3093" s="5" t="s">
        <v>3090</v>
      </c>
      <c r="C3093" s="5" t="s">
        <v>7200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t="s">
        <v>8302</v>
      </c>
      <c r="O3093" t="s">
        <v>8321</v>
      </c>
      <c r="P3093" t="s">
        <v>8361</v>
      </c>
      <c r="Q3093" s="8">
        <f t="shared" si="192"/>
        <v>0.15920000000000001</v>
      </c>
      <c r="R3093" s="20">
        <f t="shared" si="193"/>
        <v>88.444444444444443</v>
      </c>
      <c r="S3093" s="15">
        <f t="shared" si="194"/>
        <v>42566.948414351849</v>
      </c>
      <c r="T3093" s="15">
        <f t="shared" si="195"/>
        <v>42596.948414351849</v>
      </c>
    </row>
    <row r="3094" spans="1:20" ht="75" x14ac:dyDescent="0.3">
      <c r="A3094" s="4">
        <v>3092</v>
      </c>
      <c r="B3094" s="5" t="s">
        <v>3091</v>
      </c>
      <c r="C3094" s="5" t="s">
        <v>7201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t="s">
        <v>8302</v>
      </c>
      <c r="O3094" t="s">
        <v>8321</v>
      </c>
      <c r="P3094" t="s">
        <v>8361</v>
      </c>
      <c r="Q3094" s="8">
        <f t="shared" si="192"/>
        <v>1.1831900000000001E-2</v>
      </c>
      <c r="R3094" s="20">
        <f t="shared" si="193"/>
        <v>56.342380952380957</v>
      </c>
      <c r="S3094" s="15">
        <f t="shared" si="194"/>
        <v>42255.619351851856</v>
      </c>
      <c r="T3094" s="15">
        <f t="shared" si="195"/>
        <v>42292.916666666672</v>
      </c>
    </row>
    <row r="3095" spans="1:20" ht="93.75" x14ac:dyDescent="0.3">
      <c r="A3095" s="4">
        <v>3093</v>
      </c>
      <c r="B3095" s="5" t="s">
        <v>3092</v>
      </c>
      <c r="C3095" s="5" t="s">
        <v>7202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t="s">
        <v>8302</v>
      </c>
      <c r="O3095" t="s">
        <v>8321</v>
      </c>
      <c r="P3095" t="s">
        <v>8361</v>
      </c>
      <c r="Q3095" s="8">
        <f t="shared" si="192"/>
        <v>0.22750000000000001</v>
      </c>
      <c r="R3095" s="20">
        <f t="shared" si="193"/>
        <v>53.529411764705884</v>
      </c>
      <c r="S3095" s="15">
        <f t="shared" si="194"/>
        <v>41760.909039351849</v>
      </c>
      <c r="T3095" s="15">
        <f t="shared" si="195"/>
        <v>41791.165972222225</v>
      </c>
    </row>
    <row r="3096" spans="1:20" ht="75" x14ac:dyDescent="0.3">
      <c r="A3096" s="4">
        <v>3094</v>
      </c>
      <c r="B3096" s="5" t="s">
        <v>3093</v>
      </c>
      <c r="C3096" s="5" t="s">
        <v>7203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t="s">
        <v>8302</v>
      </c>
      <c r="O3096" t="s">
        <v>8321</v>
      </c>
      <c r="P3096" t="s">
        <v>8361</v>
      </c>
      <c r="Q3096" s="8">
        <f t="shared" si="192"/>
        <v>2.5000000000000001E-4</v>
      </c>
      <c r="R3096" s="20">
        <f t="shared" si="193"/>
        <v>25</v>
      </c>
      <c r="S3096" s="15">
        <f t="shared" si="194"/>
        <v>42207.795787037037</v>
      </c>
      <c r="T3096" s="15">
        <f t="shared" si="195"/>
        <v>42267.795787037037</v>
      </c>
    </row>
    <row r="3097" spans="1:20" ht="75" x14ac:dyDescent="0.3">
      <c r="A3097" s="4">
        <v>3095</v>
      </c>
      <c r="B3097" s="5" t="s">
        <v>3094</v>
      </c>
      <c r="C3097" s="5" t="s">
        <v>7204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t="s">
        <v>8302</v>
      </c>
      <c r="O3097" t="s">
        <v>8321</v>
      </c>
      <c r="P3097" t="s">
        <v>8361</v>
      </c>
      <c r="Q3097" s="8">
        <f t="shared" si="192"/>
        <v>3.351206434316354E-3</v>
      </c>
      <c r="R3097" s="20">
        <f t="shared" si="193"/>
        <v>50</v>
      </c>
      <c r="S3097" s="15">
        <f t="shared" si="194"/>
        <v>42523.025231481486</v>
      </c>
      <c r="T3097" s="15">
        <f t="shared" si="195"/>
        <v>42583.025231481486</v>
      </c>
    </row>
    <row r="3098" spans="1:20" ht="75" x14ac:dyDescent="0.3">
      <c r="A3098" s="4">
        <v>3096</v>
      </c>
      <c r="B3098" s="5" t="s">
        <v>3095</v>
      </c>
      <c r="C3098" s="5" t="s">
        <v>7205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t="s">
        <v>8302</v>
      </c>
      <c r="O3098" t="s">
        <v>8321</v>
      </c>
      <c r="P3098" t="s">
        <v>8361</v>
      </c>
      <c r="Q3098" s="8">
        <f t="shared" si="192"/>
        <v>3.9750000000000001E-2</v>
      </c>
      <c r="R3098" s="20">
        <f t="shared" si="193"/>
        <v>56.785714285714285</v>
      </c>
      <c r="S3098" s="15">
        <f t="shared" si="194"/>
        <v>42114.825532407413</v>
      </c>
      <c r="T3098" s="15">
        <f t="shared" si="195"/>
        <v>42144.825532407413</v>
      </c>
    </row>
    <row r="3099" spans="1:20" ht="93.75" x14ac:dyDescent="0.3">
      <c r="A3099" s="4">
        <v>3097</v>
      </c>
      <c r="B3099" s="5" t="s">
        <v>3096</v>
      </c>
      <c r="C3099" s="5" t="s">
        <v>7206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t="s">
        <v>8302</v>
      </c>
      <c r="O3099" t="s">
        <v>8321</v>
      </c>
      <c r="P3099" t="s">
        <v>8361</v>
      </c>
      <c r="Q3099" s="8">
        <f t="shared" si="192"/>
        <v>0.17150000000000001</v>
      </c>
      <c r="R3099" s="20">
        <f t="shared" si="193"/>
        <v>40.833333333333336</v>
      </c>
      <c r="S3099" s="15">
        <f t="shared" si="194"/>
        <v>42629.503483796296</v>
      </c>
      <c r="T3099" s="15">
        <f t="shared" si="195"/>
        <v>42650.583333333328</v>
      </c>
    </row>
    <row r="3100" spans="1:20" ht="93.75" x14ac:dyDescent="0.3">
      <c r="A3100" s="4">
        <v>3098</v>
      </c>
      <c r="B3100" s="5" t="s">
        <v>3097</v>
      </c>
      <c r="C3100" s="5" t="s">
        <v>7207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t="s">
        <v>8302</v>
      </c>
      <c r="O3100" t="s">
        <v>8321</v>
      </c>
      <c r="P3100" t="s">
        <v>8361</v>
      </c>
      <c r="Q3100" s="8">
        <f t="shared" si="192"/>
        <v>3.608004104669061E-2</v>
      </c>
      <c r="R3100" s="20">
        <f t="shared" si="193"/>
        <v>65.111111111111114</v>
      </c>
      <c r="S3100" s="15">
        <f t="shared" si="194"/>
        <v>42359.792233796295</v>
      </c>
      <c r="T3100" s="15">
        <f t="shared" si="195"/>
        <v>42408.01180555555</v>
      </c>
    </row>
    <row r="3101" spans="1:20" ht="93.75" x14ac:dyDescent="0.3">
      <c r="A3101" s="4">
        <v>3099</v>
      </c>
      <c r="B3101" s="5" t="s">
        <v>3098</v>
      </c>
      <c r="C3101" s="5" t="s">
        <v>7208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t="s">
        <v>8302</v>
      </c>
      <c r="O3101" t="s">
        <v>8321</v>
      </c>
      <c r="P3101" t="s">
        <v>8361</v>
      </c>
      <c r="Q3101" s="8">
        <f t="shared" si="192"/>
        <v>0.13900000000000001</v>
      </c>
      <c r="R3101" s="20">
        <f t="shared" si="193"/>
        <v>55.6</v>
      </c>
      <c r="S3101" s="15">
        <f t="shared" si="194"/>
        <v>42382.189710648148</v>
      </c>
      <c r="T3101" s="15">
        <f t="shared" si="195"/>
        <v>42412.189710648148</v>
      </c>
    </row>
    <row r="3102" spans="1:20" ht="93.75" x14ac:dyDescent="0.3">
      <c r="A3102" s="4">
        <v>3100</v>
      </c>
      <c r="B3102" s="5" t="s">
        <v>3099</v>
      </c>
      <c r="C3102" s="5" t="s">
        <v>7209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t="s">
        <v>8302</v>
      </c>
      <c r="O3102" t="s">
        <v>8321</v>
      </c>
      <c r="P3102" t="s">
        <v>8361</v>
      </c>
      <c r="Q3102" s="8">
        <f t="shared" si="192"/>
        <v>0.15225</v>
      </c>
      <c r="R3102" s="20">
        <f t="shared" si="193"/>
        <v>140.53846153846155</v>
      </c>
      <c r="S3102" s="15">
        <f t="shared" si="194"/>
        <v>41902.622395833336</v>
      </c>
      <c r="T3102" s="15">
        <f t="shared" si="195"/>
        <v>41932.622395833336</v>
      </c>
    </row>
    <row r="3103" spans="1:20" ht="93.75" x14ac:dyDescent="0.3">
      <c r="A3103" s="4">
        <v>3101</v>
      </c>
      <c r="B3103" s="5" t="s">
        <v>3100</v>
      </c>
      <c r="C3103" s="5" t="s">
        <v>7210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t="s">
        <v>8302</v>
      </c>
      <c r="O3103" t="s">
        <v>8321</v>
      </c>
      <c r="P3103" t="s">
        <v>8361</v>
      </c>
      <c r="Q3103" s="8">
        <f t="shared" si="192"/>
        <v>0.12</v>
      </c>
      <c r="R3103" s="20">
        <f t="shared" si="193"/>
        <v>25</v>
      </c>
      <c r="S3103" s="15">
        <f t="shared" si="194"/>
        <v>42171.383530092593</v>
      </c>
      <c r="T3103" s="15">
        <f t="shared" si="195"/>
        <v>42201.330555555556</v>
      </c>
    </row>
    <row r="3104" spans="1:20" ht="93.75" x14ac:dyDescent="0.3">
      <c r="A3104" s="4">
        <v>3102</v>
      </c>
      <c r="B3104" s="5" t="s">
        <v>3101</v>
      </c>
      <c r="C3104" s="5" t="s">
        <v>7211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t="s">
        <v>8302</v>
      </c>
      <c r="O3104" t="s">
        <v>8321</v>
      </c>
      <c r="P3104" t="s">
        <v>8361</v>
      </c>
      <c r="Q3104" s="8">
        <f t="shared" si="192"/>
        <v>0.391125</v>
      </c>
      <c r="R3104" s="20">
        <f t="shared" si="193"/>
        <v>69.533333333333331</v>
      </c>
      <c r="S3104" s="15">
        <f t="shared" si="194"/>
        <v>42555.340486111112</v>
      </c>
      <c r="T3104" s="15">
        <f t="shared" si="195"/>
        <v>42605.340486111112</v>
      </c>
    </row>
    <row r="3105" spans="1:20" ht="56.25" x14ac:dyDescent="0.3">
      <c r="A3105" s="4">
        <v>3103</v>
      </c>
      <c r="B3105" s="5" t="s">
        <v>3102</v>
      </c>
      <c r="C3105" s="5" t="s">
        <v>7212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t="s">
        <v>8302</v>
      </c>
      <c r="O3105" t="s">
        <v>8321</v>
      </c>
      <c r="P3105" t="s">
        <v>8361</v>
      </c>
      <c r="Q3105" s="8">
        <f t="shared" si="192"/>
        <v>2.6829268292682929E-3</v>
      </c>
      <c r="R3105" s="20">
        <f t="shared" si="193"/>
        <v>5.5</v>
      </c>
      <c r="S3105" s="15">
        <f t="shared" si="194"/>
        <v>42107.156319444446</v>
      </c>
      <c r="T3105" s="15">
        <f t="shared" si="195"/>
        <v>42167.156319444446</v>
      </c>
    </row>
    <row r="3106" spans="1:20" ht="75" x14ac:dyDescent="0.3">
      <c r="A3106" s="4">
        <v>3104</v>
      </c>
      <c r="B3106" s="5" t="s">
        <v>3103</v>
      </c>
      <c r="C3106" s="5" t="s">
        <v>7213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t="s">
        <v>8302</v>
      </c>
      <c r="O3106" t="s">
        <v>8321</v>
      </c>
      <c r="P3106" t="s">
        <v>8361</v>
      </c>
      <c r="Q3106" s="8">
        <f t="shared" si="192"/>
        <v>0.29625000000000001</v>
      </c>
      <c r="R3106" s="20">
        <f t="shared" si="193"/>
        <v>237</v>
      </c>
      <c r="S3106" s="15">
        <f t="shared" si="194"/>
        <v>42006.908692129626</v>
      </c>
      <c r="T3106" s="15">
        <f t="shared" si="195"/>
        <v>42038.083333333328</v>
      </c>
    </row>
    <row r="3107" spans="1:20" ht="75" x14ac:dyDescent="0.3">
      <c r="A3107" s="4">
        <v>3105</v>
      </c>
      <c r="B3107" s="5" t="s">
        <v>3104</v>
      </c>
      <c r="C3107" s="5" t="s">
        <v>7214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t="s">
        <v>8302</v>
      </c>
      <c r="O3107" t="s">
        <v>8321</v>
      </c>
      <c r="P3107" t="s">
        <v>8361</v>
      </c>
      <c r="Q3107" s="8">
        <f t="shared" si="192"/>
        <v>0.4236099230111206</v>
      </c>
      <c r="R3107" s="20">
        <f t="shared" si="193"/>
        <v>79.870967741935488</v>
      </c>
      <c r="S3107" s="15">
        <f t="shared" si="194"/>
        <v>41876.718935185185</v>
      </c>
      <c r="T3107" s="15">
        <f t="shared" si="195"/>
        <v>41931.208333333336</v>
      </c>
    </row>
    <row r="3108" spans="1:20" ht="93.75" x14ac:dyDescent="0.3">
      <c r="A3108" s="4">
        <v>3106</v>
      </c>
      <c r="B3108" s="5" t="s">
        <v>3105</v>
      </c>
      <c r="C3108" s="5" t="s">
        <v>7215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t="s">
        <v>8302</v>
      </c>
      <c r="O3108" t="s">
        <v>8321</v>
      </c>
      <c r="P3108" t="s">
        <v>8361</v>
      </c>
      <c r="Q3108" s="8">
        <f t="shared" si="192"/>
        <v>4.1000000000000002E-2</v>
      </c>
      <c r="R3108" s="20">
        <f t="shared" si="193"/>
        <v>10.25</v>
      </c>
      <c r="S3108" s="15">
        <f t="shared" si="194"/>
        <v>42241.429120370376</v>
      </c>
      <c r="T3108" s="15">
        <f t="shared" si="195"/>
        <v>42263.916666666672</v>
      </c>
    </row>
    <row r="3109" spans="1:20" ht="93.75" x14ac:dyDescent="0.3">
      <c r="A3109" s="4">
        <v>3107</v>
      </c>
      <c r="B3109" s="5" t="s">
        <v>3106</v>
      </c>
      <c r="C3109" s="5" t="s">
        <v>7216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t="s">
        <v>8302</v>
      </c>
      <c r="O3109" t="s">
        <v>8321</v>
      </c>
      <c r="P3109" t="s">
        <v>8361</v>
      </c>
      <c r="Q3109" s="8">
        <f t="shared" si="192"/>
        <v>0.197625</v>
      </c>
      <c r="R3109" s="20">
        <f t="shared" si="193"/>
        <v>272.58620689655174</v>
      </c>
      <c r="S3109" s="15">
        <f t="shared" si="194"/>
        <v>42128.814247685179</v>
      </c>
      <c r="T3109" s="15">
        <f t="shared" si="195"/>
        <v>42135.814247685179</v>
      </c>
    </row>
    <row r="3110" spans="1:20" ht="37.5" x14ac:dyDescent="0.3">
      <c r="A3110" s="4">
        <v>3108</v>
      </c>
      <c r="B3110" s="5" t="s">
        <v>3107</v>
      </c>
      <c r="C3110" s="5" t="s">
        <v>7217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t="s">
        <v>8302</v>
      </c>
      <c r="O3110" t="s">
        <v>8321</v>
      </c>
      <c r="P3110" t="s">
        <v>8361</v>
      </c>
      <c r="Q3110" s="8">
        <f t="shared" si="192"/>
        <v>5.1999999999999995E-4</v>
      </c>
      <c r="R3110" s="20">
        <f t="shared" si="193"/>
        <v>13</v>
      </c>
      <c r="S3110" s="15">
        <f t="shared" si="194"/>
        <v>42062.680486111116</v>
      </c>
      <c r="T3110" s="15">
        <f t="shared" si="195"/>
        <v>42122.638819444444</v>
      </c>
    </row>
    <row r="3111" spans="1:20" ht="75" x14ac:dyDescent="0.3">
      <c r="A3111" s="4">
        <v>3109</v>
      </c>
      <c r="B3111" s="5" t="s">
        <v>3108</v>
      </c>
      <c r="C3111" s="5" t="s">
        <v>7218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t="s">
        <v>8302</v>
      </c>
      <c r="O3111" t="s">
        <v>8321</v>
      </c>
      <c r="P3111" t="s">
        <v>8361</v>
      </c>
      <c r="Q3111" s="8">
        <f t="shared" si="192"/>
        <v>0.25030188679245285</v>
      </c>
      <c r="R3111" s="20">
        <f t="shared" si="193"/>
        <v>58.184210526315788</v>
      </c>
      <c r="S3111" s="15">
        <f t="shared" si="194"/>
        <v>41844.125115740739</v>
      </c>
      <c r="T3111" s="15">
        <f t="shared" si="195"/>
        <v>41879.125115740739</v>
      </c>
    </row>
    <row r="3112" spans="1:20" ht="75" x14ac:dyDescent="0.3">
      <c r="A3112" s="4">
        <v>3110</v>
      </c>
      <c r="B3112" s="5" t="s">
        <v>3109</v>
      </c>
      <c r="C3112" s="5" t="s">
        <v>7219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t="s">
        <v>8302</v>
      </c>
      <c r="O3112" t="s">
        <v>8321</v>
      </c>
      <c r="P3112" t="s">
        <v>8361</v>
      </c>
      <c r="Q3112" s="8">
        <f t="shared" si="192"/>
        <v>4.0000000000000002E-4</v>
      </c>
      <c r="R3112" s="20">
        <f t="shared" si="193"/>
        <v>10</v>
      </c>
      <c r="S3112" s="15">
        <f t="shared" si="194"/>
        <v>42745.031469907408</v>
      </c>
      <c r="T3112" s="15">
        <f t="shared" si="195"/>
        <v>42785.031469907408</v>
      </c>
    </row>
    <row r="3113" spans="1:20" ht="56.25" x14ac:dyDescent="0.3">
      <c r="A3113" s="4">
        <v>3111</v>
      </c>
      <c r="B3113" s="5" t="s">
        <v>3110</v>
      </c>
      <c r="C3113" s="5" t="s">
        <v>7220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t="s">
        <v>8302</v>
      </c>
      <c r="O3113" t="s">
        <v>8321</v>
      </c>
      <c r="P3113" t="s">
        <v>8361</v>
      </c>
      <c r="Q3113" s="8">
        <f t="shared" si="192"/>
        <v>0.26640000000000003</v>
      </c>
      <c r="R3113" s="20">
        <f t="shared" si="193"/>
        <v>70.10526315789474</v>
      </c>
      <c r="S3113" s="15">
        <f t="shared" si="194"/>
        <v>41885.595138888886</v>
      </c>
      <c r="T3113" s="15">
        <f t="shared" si="195"/>
        <v>41916.595138888886</v>
      </c>
    </row>
    <row r="3114" spans="1:20" ht="75" x14ac:dyDescent="0.3">
      <c r="A3114" s="4">
        <v>3112</v>
      </c>
      <c r="B3114" s="5" t="s">
        <v>3111</v>
      </c>
      <c r="C3114" s="5" t="s">
        <v>7221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t="s">
        <v>8302</v>
      </c>
      <c r="O3114" t="s">
        <v>8321</v>
      </c>
      <c r="P3114" t="s">
        <v>8361</v>
      </c>
      <c r="Q3114" s="8">
        <f t="shared" si="192"/>
        <v>4.7363636363636365E-2</v>
      </c>
      <c r="R3114" s="20">
        <f t="shared" si="193"/>
        <v>57.888888888888886</v>
      </c>
      <c r="S3114" s="15">
        <f t="shared" si="194"/>
        <v>42615.121921296297</v>
      </c>
      <c r="T3114" s="15">
        <f t="shared" si="195"/>
        <v>42675.121921296297</v>
      </c>
    </row>
    <row r="3115" spans="1:20" ht="75" x14ac:dyDescent="0.3">
      <c r="A3115" s="4">
        <v>3113</v>
      </c>
      <c r="B3115" s="5" t="s">
        <v>3112</v>
      </c>
      <c r="C3115" s="5" t="s">
        <v>7222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t="s">
        <v>8302</v>
      </c>
      <c r="O3115" t="s">
        <v>8321</v>
      </c>
      <c r="P3115" t="s">
        <v>8361</v>
      </c>
      <c r="Q3115" s="8">
        <f t="shared" si="192"/>
        <v>4.2435339894712751E-2</v>
      </c>
      <c r="R3115" s="20">
        <f t="shared" si="193"/>
        <v>125.27027027027027</v>
      </c>
      <c r="S3115" s="15">
        <f t="shared" si="194"/>
        <v>42081.731273148151</v>
      </c>
      <c r="T3115" s="15">
        <f t="shared" si="195"/>
        <v>42111.731273148151</v>
      </c>
    </row>
    <row r="3116" spans="1:20" ht="93.75" x14ac:dyDescent="0.3">
      <c r="A3116" s="4">
        <v>3114</v>
      </c>
      <c r="B3116" s="5" t="s">
        <v>3113</v>
      </c>
      <c r="C3116" s="5" t="s">
        <v>7223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t="s">
        <v>8302</v>
      </c>
      <c r="O3116" t="s">
        <v>8321</v>
      </c>
      <c r="P3116" t="s">
        <v>8361</v>
      </c>
      <c r="Q3116" s="8">
        <f t="shared" si="192"/>
        <v>0</v>
      </c>
      <c r="R3116" s="20" t="e">
        <f t="shared" si="193"/>
        <v>#DIV/0!</v>
      </c>
      <c r="S3116" s="15">
        <f t="shared" si="194"/>
        <v>41843.632523148146</v>
      </c>
      <c r="T3116" s="15">
        <f t="shared" si="195"/>
        <v>41903.632523148146</v>
      </c>
    </row>
    <row r="3117" spans="1:20" ht="93.75" x14ac:dyDescent="0.3">
      <c r="A3117" s="4">
        <v>3115</v>
      </c>
      <c r="B3117" s="5" t="s">
        <v>3114</v>
      </c>
      <c r="C3117" s="5" t="s">
        <v>7224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t="s">
        <v>8302</v>
      </c>
      <c r="O3117" t="s">
        <v>8321</v>
      </c>
      <c r="P3117" t="s">
        <v>8361</v>
      </c>
      <c r="Q3117" s="8">
        <f t="shared" si="192"/>
        <v>0.03</v>
      </c>
      <c r="R3117" s="20">
        <f t="shared" si="193"/>
        <v>300</v>
      </c>
      <c r="S3117" s="15">
        <f t="shared" si="194"/>
        <v>42496.447071759263</v>
      </c>
      <c r="T3117" s="15">
        <f t="shared" si="195"/>
        <v>42526.447071759263</v>
      </c>
    </row>
    <row r="3118" spans="1:20" ht="75" x14ac:dyDescent="0.3">
      <c r="A3118" s="4">
        <v>3116</v>
      </c>
      <c r="B3118" s="5" t="s">
        <v>3115</v>
      </c>
      <c r="C3118" s="5" t="s">
        <v>7225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t="s">
        <v>8302</v>
      </c>
      <c r="O3118" t="s">
        <v>8321</v>
      </c>
      <c r="P3118" t="s">
        <v>8361</v>
      </c>
      <c r="Q3118" s="8">
        <f t="shared" si="192"/>
        <v>0.57333333333333336</v>
      </c>
      <c r="R3118" s="20">
        <f t="shared" si="193"/>
        <v>43</v>
      </c>
      <c r="S3118" s="15">
        <f t="shared" si="194"/>
        <v>42081.515335648146</v>
      </c>
      <c r="T3118" s="15">
        <f t="shared" si="195"/>
        <v>42095.515335648146</v>
      </c>
    </row>
    <row r="3119" spans="1:20" ht="75" x14ac:dyDescent="0.3">
      <c r="A3119" s="4">
        <v>3117</v>
      </c>
      <c r="B3119" s="5" t="s">
        <v>3116</v>
      </c>
      <c r="C3119" s="5" t="s">
        <v>7226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t="s">
        <v>8302</v>
      </c>
      <c r="O3119" t="s">
        <v>8321</v>
      </c>
      <c r="P3119" t="s">
        <v>8361</v>
      </c>
      <c r="Q3119" s="8">
        <f t="shared" si="192"/>
        <v>1E-3</v>
      </c>
      <c r="R3119" s="20">
        <f t="shared" si="193"/>
        <v>1</v>
      </c>
      <c r="S3119" s="15">
        <f t="shared" si="194"/>
        <v>42509.374537037031</v>
      </c>
      <c r="T3119" s="15">
        <f t="shared" si="195"/>
        <v>42517.55</v>
      </c>
    </row>
    <row r="3120" spans="1:20" ht="56.25" x14ac:dyDescent="0.3">
      <c r="A3120" s="4">
        <v>3118</v>
      </c>
      <c r="B3120" s="5" t="s">
        <v>3117</v>
      </c>
      <c r="C3120" s="5" t="s">
        <v>7227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t="s">
        <v>8302</v>
      </c>
      <c r="O3120" t="s">
        <v>8321</v>
      </c>
      <c r="P3120" t="s">
        <v>8361</v>
      </c>
      <c r="Q3120" s="8">
        <f t="shared" si="192"/>
        <v>3.0999999999999999E-3</v>
      </c>
      <c r="R3120" s="20">
        <f t="shared" si="193"/>
        <v>775</v>
      </c>
      <c r="S3120" s="15">
        <f t="shared" si="194"/>
        <v>42534.649571759262</v>
      </c>
      <c r="T3120" s="15">
        <f t="shared" si="195"/>
        <v>42553.649571759262</v>
      </c>
    </row>
    <row r="3121" spans="1:20" ht="93.75" x14ac:dyDescent="0.3">
      <c r="A3121" s="4">
        <v>3119</v>
      </c>
      <c r="B3121" s="5" t="s">
        <v>3118</v>
      </c>
      <c r="C3121" s="5" t="s">
        <v>7228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t="s">
        <v>8302</v>
      </c>
      <c r="O3121" t="s">
        <v>8321</v>
      </c>
      <c r="P3121" t="s">
        <v>8361</v>
      </c>
      <c r="Q3121" s="8">
        <f t="shared" si="192"/>
        <v>5.0000000000000001E-4</v>
      </c>
      <c r="R3121" s="20">
        <f t="shared" si="193"/>
        <v>5</v>
      </c>
      <c r="S3121" s="15">
        <f t="shared" si="194"/>
        <v>42060.04550925926</v>
      </c>
      <c r="T3121" s="15">
        <f t="shared" si="195"/>
        <v>42090.003842592589</v>
      </c>
    </row>
    <row r="3122" spans="1:20" ht="75" x14ac:dyDescent="0.3">
      <c r="A3122" s="4">
        <v>3120</v>
      </c>
      <c r="B3122" s="5" t="s">
        <v>3119</v>
      </c>
      <c r="C3122" s="5" t="s">
        <v>7229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t="s">
        <v>8302</v>
      </c>
      <c r="O3122" t="s">
        <v>8321</v>
      </c>
      <c r="P3122" t="s">
        <v>8361</v>
      </c>
      <c r="Q3122" s="8">
        <f t="shared" si="192"/>
        <v>9.8461538461538464E-5</v>
      </c>
      <c r="R3122" s="20">
        <f t="shared" si="193"/>
        <v>12.8</v>
      </c>
      <c r="S3122" s="15">
        <f t="shared" si="194"/>
        <v>42435.942083333335</v>
      </c>
      <c r="T3122" s="15">
        <f t="shared" si="195"/>
        <v>42495.900416666671</v>
      </c>
    </row>
    <row r="3123" spans="1:20" ht="56.25" x14ac:dyDescent="0.3">
      <c r="A3123" s="4">
        <v>3121</v>
      </c>
      <c r="B3123" s="5" t="s">
        <v>3120</v>
      </c>
      <c r="C3123" s="5" t="s">
        <v>7230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t="s">
        <v>8302</v>
      </c>
      <c r="O3123" t="s">
        <v>8321</v>
      </c>
      <c r="P3123" t="s">
        <v>8361</v>
      </c>
      <c r="Q3123" s="8">
        <f t="shared" si="192"/>
        <v>6.6666666666666671E-3</v>
      </c>
      <c r="R3123" s="20">
        <f t="shared" si="193"/>
        <v>10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 s="4">
        <v>3122</v>
      </c>
      <c r="B3124" s="5" t="s">
        <v>3121</v>
      </c>
      <c r="C3124" s="5" t="s">
        <v>7231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t="s">
        <v>8302</v>
      </c>
      <c r="O3124" t="s">
        <v>8321</v>
      </c>
      <c r="P3124" t="s">
        <v>8361</v>
      </c>
      <c r="Q3124" s="8">
        <f t="shared" si="192"/>
        <v>0.58291457286432158</v>
      </c>
      <c r="R3124" s="20">
        <f t="shared" si="193"/>
        <v>58</v>
      </c>
      <c r="S3124" s="15">
        <f t="shared" si="194"/>
        <v>42678.932083333333</v>
      </c>
      <c r="T3124" s="15">
        <f t="shared" si="195"/>
        <v>42683.973750000005</v>
      </c>
    </row>
    <row r="3125" spans="1:20" ht="93.75" x14ac:dyDescent="0.3">
      <c r="A3125" s="4">
        <v>3123</v>
      </c>
      <c r="B3125" s="5" t="s">
        <v>3122</v>
      </c>
      <c r="C3125" s="5" t="s">
        <v>7232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t="s">
        <v>8302</v>
      </c>
      <c r="O3125" t="s">
        <v>8321</v>
      </c>
      <c r="P3125" t="s">
        <v>8361</v>
      </c>
      <c r="Q3125" s="8">
        <f t="shared" si="192"/>
        <v>0.68153600000000003</v>
      </c>
      <c r="R3125" s="20">
        <f t="shared" si="193"/>
        <v>244.80459770114942</v>
      </c>
      <c r="S3125" s="15">
        <f t="shared" si="194"/>
        <v>42530.993032407408</v>
      </c>
      <c r="T3125" s="15">
        <f t="shared" si="195"/>
        <v>42560.993032407408</v>
      </c>
    </row>
    <row r="3126" spans="1:20" ht="56.25" x14ac:dyDescent="0.3">
      <c r="A3126" s="4">
        <v>3124</v>
      </c>
      <c r="B3126" s="5" t="s">
        <v>3123</v>
      </c>
      <c r="C3126" s="5" t="s">
        <v>7233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t="s">
        <v>8302</v>
      </c>
      <c r="O3126" t="s">
        <v>8321</v>
      </c>
      <c r="P3126" t="s">
        <v>8361</v>
      </c>
      <c r="Q3126" s="8">
        <f t="shared" si="192"/>
        <v>3.2499999999999997E-5</v>
      </c>
      <c r="R3126" s="20">
        <f t="shared" si="193"/>
        <v>6.5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 s="4">
        <v>3125</v>
      </c>
      <c r="B3127" s="5" t="s">
        <v>3124</v>
      </c>
      <c r="C3127" s="5" t="s">
        <v>7234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t="s">
        <v>8302</v>
      </c>
      <c r="O3127" t="s">
        <v>8321</v>
      </c>
      <c r="P3127" t="s">
        <v>8361</v>
      </c>
      <c r="Q3127" s="8">
        <f t="shared" si="192"/>
        <v>0</v>
      </c>
      <c r="R3127" s="20" t="e">
        <f t="shared" si="193"/>
        <v>#DIV/0!</v>
      </c>
      <c r="S3127" s="15">
        <f t="shared" si="194"/>
        <v>42346.20685185185</v>
      </c>
      <c r="T3127" s="15">
        <f t="shared" si="195"/>
        <v>42376.20685185185</v>
      </c>
    </row>
    <row r="3128" spans="1:20" ht="112.5" x14ac:dyDescent="0.3">
      <c r="A3128" s="4">
        <v>3126</v>
      </c>
      <c r="B3128" s="5" t="s">
        <v>3125</v>
      </c>
      <c r="C3128" s="5" t="s">
        <v>7235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t="s">
        <v>8302</v>
      </c>
      <c r="O3128" t="s">
        <v>8321</v>
      </c>
      <c r="P3128" t="s">
        <v>8361</v>
      </c>
      <c r="Q3128" s="8">
        <f t="shared" si="192"/>
        <v>4.1599999999999998E-2</v>
      </c>
      <c r="R3128" s="20">
        <f t="shared" si="193"/>
        <v>61.176470588235297</v>
      </c>
      <c r="S3128" s="15">
        <f t="shared" si="194"/>
        <v>42427.01807870371</v>
      </c>
      <c r="T3128" s="15">
        <f t="shared" si="195"/>
        <v>42456.976412037038</v>
      </c>
    </row>
    <row r="3129" spans="1:20" ht="75" x14ac:dyDescent="0.3">
      <c r="A3129" s="4">
        <v>3127</v>
      </c>
      <c r="B3129" s="5" t="s">
        <v>3126</v>
      </c>
      <c r="C3129" s="5" t="s">
        <v>7236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t="s">
        <v>8302</v>
      </c>
      <c r="O3129" t="s">
        <v>8321</v>
      </c>
      <c r="P3129" t="s">
        <v>8361</v>
      </c>
      <c r="Q3129" s="8">
        <f t="shared" si="192"/>
        <v>0</v>
      </c>
      <c r="R3129" s="20" t="e">
        <f t="shared" si="193"/>
        <v>#DIV/0!</v>
      </c>
      <c r="S3129" s="15">
        <f t="shared" si="194"/>
        <v>42034.856817129628</v>
      </c>
      <c r="T3129" s="15">
        <f t="shared" si="195"/>
        <v>42064.856817129628</v>
      </c>
    </row>
    <row r="3130" spans="1:20" ht="75" x14ac:dyDescent="0.3">
      <c r="A3130" s="4">
        <v>3128</v>
      </c>
      <c r="B3130" s="5" t="s">
        <v>3127</v>
      </c>
      <c r="C3130" s="5" t="s">
        <v>7237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t="s">
        <v>8270</v>
      </c>
      <c r="O3130" t="s">
        <v>8321</v>
      </c>
      <c r="P3130" t="s">
        <v>8322</v>
      </c>
      <c r="Q3130" s="8">
        <f t="shared" si="192"/>
        <v>1.0860666666666667</v>
      </c>
      <c r="R3130" s="20">
        <f t="shared" si="193"/>
        <v>139.23931623931625</v>
      </c>
      <c r="S3130" s="15">
        <f t="shared" si="194"/>
        <v>42780.825706018513</v>
      </c>
      <c r="T3130" s="15">
        <f t="shared" si="195"/>
        <v>42810.784039351856</v>
      </c>
    </row>
    <row r="3131" spans="1:20" ht="75" x14ac:dyDescent="0.3">
      <c r="A3131" s="4">
        <v>3129</v>
      </c>
      <c r="B3131" s="5" t="s">
        <v>3128</v>
      </c>
      <c r="C3131" s="5" t="s">
        <v>7238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t="s">
        <v>8270</v>
      </c>
      <c r="O3131" t="s">
        <v>8321</v>
      </c>
      <c r="P3131" t="s">
        <v>8322</v>
      </c>
      <c r="Q3131" s="8">
        <f t="shared" si="192"/>
        <v>8.0000000000000002E-3</v>
      </c>
      <c r="R3131" s="20">
        <f t="shared" si="193"/>
        <v>10</v>
      </c>
      <c r="S3131" s="15">
        <f t="shared" si="194"/>
        <v>42803.842812499999</v>
      </c>
      <c r="T3131" s="15">
        <f t="shared" si="195"/>
        <v>42843.801145833335</v>
      </c>
    </row>
    <row r="3132" spans="1:20" ht="56.25" x14ac:dyDescent="0.3">
      <c r="A3132" s="4">
        <v>3130</v>
      </c>
      <c r="B3132" s="5" t="s">
        <v>3129</v>
      </c>
      <c r="C3132" s="5" t="s">
        <v>7239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t="s">
        <v>8270</v>
      </c>
      <c r="O3132" t="s">
        <v>8321</v>
      </c>
      <c r="P3132" t="s">
        <v>8322</v>
      </c>
      <c r="Q3132" s="8">
        <f t="shared" si="192"/>
        <v>3.7499999999999999E-2</v>
      </c>
      <c r="R3132" s="20">
        <f t="shared" si="193"/>
        <v>93.75</v>
      </c>
      <c r="S3132" s="15">
        <f t="shared" si="194"/>
        <v>42808.640231481477</v>
      </c>
      <c r="T3132" s="15">
        <f t="shared" si="195"/>
        <v>42839.207638888889</v>
      </c>
    </row>
    <row r="3133" spans="1:20" ht="37.5" x14ac:dyDescent="0.3">
      <c r="A3133" s="4">
        <v>3131</v>
      </c>
      <c r="B3133" s="5" t="s">
        <v>3130</v>
      </c>
      <c r="C3133" s="5" t="s">
        <v>7240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t="s">
        <v>8270</v>
      </c>
      <c r="O3133" t="s">
        <v>8321</v>
      </c>
      <c r="P3133" t="s">
        <v>8322</v>
      </c>
      <c r="Q3133" s="8">
        <f t="shared" si="192"/>
        <v>0.15731707317073171</v>
      </c>
      <c r="R3133" s="20">
        <f t="shared" si="193"/>
        <v>53.75</v>
      </c>
      <c r="S3133" s="15">
        <f t="shared" si="194"/>
        <v>42803.579224537039</v>
      </c>
      <c r="T3133" s="15">
        <f t="shared" si="195"/>
        <v>42833.537557870368</v>
      </c>
    </row>
    <row r="3134" spans="1:20" ht="56.25" x14ac:dyDescent="0.3">
      <c r="A3134" s="4">
        <v>3132</v>
      </c>
      <c r="B3134" s="5" t="s">
        <v>3131</v>
      </c>
      <c r="C3134" s="5" t="s">
        <v>7241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t="s">
        <v>8270</v>
      </c>
      <c r="O3134" t="s">
        <v>8321</v>
      </c>
      <c r="P3134" t="s">
        <v>8322</v>
      </c>
      <c r="Q3134" s="8">
        <f t="shared" si="192"/>
        <v>3.3333333333333332E-4</v>
      </c>
      <c r="R3134" s="20">
        <f t="shared" si="193"/>
        <v>10</v>
      </c>
      <c r="S3134" s="15">
        <f t="shared" si="194"/>
        <v>42786.350231481483</v>
      </c>
      <c r="T3134" s="15">
        <f t="shared" si="195"/>
        <v>42846.308564814812</v>
      </c>
    </row>
    <row r="3135" spans="1:20" ht="75" x14ac:dyDescent="0.3">
      <c r="A3135" s="4">
        <v>3133</v>
      </c>
      <c r="B3135" s="5" t="s">
        <v>3132</v>
      </c>
      <c r="C3135" s="5" t="s">
        <v>7242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t="s">
        <v>8270</v>
      </c>
      <c r="O3135" t="s">
        <v>8321</v>
      </c>
      <c r="P3135" t="s">
        <v>8322</v>
      </c>
      <c r="Q3135" s="8">
        <f t="shared" si="192"/>
        <v>1.08</v>
      </c>
      <c r="R3135" s="20">
        <f t="shared" si="193"/>
        <v>33.75</v>
      </c>
      <c r="S3135" s="15">
        <f t="shared" si="194"/>
        <v>42788.565208333333</v>
      </c>
      <c r="T3135" s="15">
        <f t="shared" si="195"/>
        <v>42818.523541666669</v>
      </c>
    </row>
    <row r="3136" spans="1:20" ht="93.75" x14ac:dyDescent="0.3">
      <c r="A3136" s="4">
        <v>3134</v>
      </c>
      <c r="B3136" s="5" t="s">
        <v>3133</v>
      </c>
      <c r="C3136" s="5" t="s">
        <v>7243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t="s">
        <v>8270</v>
      </c>
      <c r="O3136" t="s">
        <v>8321</v>
      </c>
      <c r="P3136" t="s">
        <v>8322</v>
      </c>
      <c r="Q3136" s="8">
        <f t="shared" si="192"/>
        <v>0.22500000000000001</v>
      </c>
      <c r="R3136" s="20">
        <f t="shared" si="193"/>
        <v>18.75</v>
      </c>
      <c r="S3136" s="15">
        <f t="shared" si="194"/>
        <v>42800.720127314817</v>
      </c>
      <c r="T3136" s="15">
        <f t="shared" si="195"/>
        <v>42821.678460648152</v>
      </c>
    </row>
    <row r="3137" spans="1:20" ht="75" x14ac:dyDescent="0.3">
      <c r="A3137" s="4">
        <v>3135</v>
      </c>
      <c r="B3137" s="5" t="s">
        <v>3134</v>
      </c>
      <c r="C3137" s="5" t="s">
        <v>7244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t="s">
        <v>8270</v>
      </c>
      <c r="O3137" t="s">
        <v>8321</v>
      </c>
      <c r="P3137" t="s">
        <v>8322</v>
      </c>
      <c r="Q3137" s="8">
        <f t="shared" si="192"/>
        <v>0.20849420849420849</v>
      </c>
      <c r="R3137" s="20">
        <f t="shared" si="193"/>
        <v>23.142857142857142</v>
      </c>
      <c r="S3137" s="15">
        <f t="shared" si="194"/>
        <v>42807.151863425926</v>
      </c>
      <c r="T3137" s="15">
        <f t="shared" si="195"/>
        <v>42829.151863425926</v>
      </c>
    </row>
    <row r="3138" spans="1:20" ht="75" x14ac:dyDescent="0.3">
      <c r="A3138" s="4">
        <v>3136</v>
      </c>
      <c r="B3138" s="5" t="s">
        <v>3135</v>
      </c>
      <c r="C3138" s="5" t="s">
        <v>7245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t="s">
        <v>8270</v>
      </c>
      <c r="O3138" t="s">
        <v>8321</v>
      </c>
      <c r="P3138" t="s">
        <v>8322</v>
      </c>
      <c r="Q3138" s="8">
        <f t="shared" ref="Q3138:Q3201" si="196">E3138/D3138</f>
        <v>1.278</v>
      </c>
      <c r="R3138" s="20">
        <f t="shared" ref="R3138:R3201" si="197">E3138/L3138</f>
        <v>29.045454545454547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56.25" x14ac:dyDescent="0.3">
      <c r="A3139" s="4">
        <v>3137</v>
      </c>
      <c r="B3139" s="5" t="s">
        <v>3136</v>
      </c>
      <c r="C3139" s="5" t="s">
        <v>7246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t="s">
        <v>8270</v>
      </c>
      <c r="O3139" t="s">
        <v>8321</v>
      </c>
      <c r="P3139" t="s">
        <v>8322</v>
      </c>
      <c r="Q3139" s="8">
        <f t="shared" si="196"/>
        <v>3.3333333333333333E-2</v>
      </c>
      <c r="R3139" s="20">
        <f t="shared" si="197"/>
        <v>50</v>
      </c>
      <c r="S3139" s="15">
        <f t="shared" si="198"/>
        <v>42807.885057870371</v>
      </c>
      <c r="T3139" s="15">
        <f t="shared" si="199"/>
        <v>42858.8</v>
      </c>
    </row>
    <row r="3140" spans="1:20" ht="93.75" x14ac:dyDescent="0.3">
      <c r="A3140" s="4">
        <v>3138</v>
      </c>
      <c r="B3140" s="5" t="s">
        <v>3137</v>
      </c>
      <c r="C3140" s="5" t="s">
        <v>7247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t="s">
        <v>8270</v>
      </c>
      <c r="O3140" t="s">
        <v>8321</v>
      </c>
      <c r="P3140" t="s">
        <v>8322</v>
      </c>
      <c r="Q3140" s="8">
        <f t="shared" si="196"/>
        <v>0</v>
      </c>
      <c r="R3140" s="20" t="e">
        <f t="shared" si="197"/>
        <v>#DIV/0!</v>
      </c>
      <c r="S3140" s="15">
        <f t="shared" si="198"/>
        <v>42809.645914351851</v>
      </c>
      <c r="T3140" s="15">
        <f t="shared" si="199"/>
        <v>42828.645914351851</v>
      </c>
    </row>
    <row r="3141" spans="1:20" ht="93.75" x14ac:dyDescent="0.3">
      <c r="A3141" s="4">
        <v>3139</v>
      </c>
      <c r="B3141" s="5" t="s">
        <v>3138</v>
      </c>
      <c r="C3141" s="5" t="s">
        <v>7248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t="s">
        <v>8270</v>
      </c>
      <c r="O3141" t="s">
        <v>8321</v>
      </c>
      <c r="P3141" t="s">
        <v>8322</v>
      </c>
      <c r="Q3141" s="8">
        <f t="shared" si="196"/>
        <v>5.3999999999999999E-2</v>
      </c>
      <c r="R3141" s="20">
        <f t="shared" si="197"/>
        <v>450</v>
      </c>
      <c r="S3141" s="15">
        <f t="shared" si="198"/>
        <v>42785.270370370374</v>
      </c>
      <c r="T3141" s="15">
        <f t="shared" si="199"/>
        <v>42819.189583333333</v>
      </c>
    </row>
    <row r="3142" spans="1:20" ht="93.75" x14ac:dyDescent="0.3">
      <c r="A3142" s="4">
        <v>3140</v>
      </c>
      <c r="B3142" s="5" t="s">
        <v>3139</v>
      </c>
      <c r="C3142" s="5" t="s">
        <v>7249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t="s">
        <v>8270</v>
      </c>
      <c r="O3142" t="s">
        <v>8321</v>
      </c>
      <c r="P3142" t="s">
        <v>8322</v>
      </c>
      <c r="Q3142" s="8">
        <f t="shared" si="196"/>
        <v>9.5999999999999992E-3</v>
      </c>
      <c r="R3142" s="20">
        <f t="shared" si="197"/>
        <v>24</v>
      </c>
      <c r="S3142" s="15">
        <f t="shared" si="198"/>
        <v>42802.718784722223</v>
      </c>
      <c r="T3142" s="15">
        <f t="shared" si="199"/>
        <v>42832.677118055552</v>
      </c>
    </row>
    <row r="3143" spans="1:20" ht="93.75" x14ac:dyDescent="0.3">
      <c r="A3143" s="4">
        <v>3141</v>
      </c>
      <c r="B3143" s="5" t="s">
        <v>3140</v>
      </c>
      <c r="C3143" s="5" t="s">
        <v>7250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t="s">
        <v>8270</v>
      </c>
      <c r="O3143" t="s">
        <v>8321</v>
      </c>
      <c r="P3143" t="s">
        <v>8322</v>
      </c>
      <c r="Q3143" s="8">
        <f t="shared" si="196"/>
        <v>0.51600000000000001</v>
      </c>
      <c r="R3143" s="20">
        <f t="shared" si="197"/>
        <v>32.25</v>
      </c>
      <c r="S3143" s="15">
        <f t="shared" si="198"/>
        <v>42800.753333333334</v>
      </c>
      <c r="T3143" s="15">
        <f t="shared" si="199"/>
        <v>42841.833333333328</v>
      </c>
    </row>
    <row r="3144" spans="1:20" ht="75" x14ac:dyDescent="0.3">
      <c r="A3144" s="4">
        <v>3142</v>
      </c>
      <c r="B3144" s="5" t="s">
        <v>3141</v>
      </c>
      <c r="C3144" s="5" t="s">
        <v>7251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t="s">
        <v>8270</v>
      </c>
      <c r="O3144" t="s">
        <v>8321</v>
      </c>
      <c r="P3144" t="s">
        <v>8322</v>
      </c>
      <c r="Q3144" s="8">
        <f t="shared" si="196"/>
        <v>1.6363636363636365E-2</v>
      </c>
      <c r="R3144" s="20">
        <f t="shared" si="197"/>
        <v>15</v>
      </c>
      <c r="S3144" s="15">
        <f t="shared" si="198"/>
        <v>42783.513182870374</v>
      </c>
      <c r="T3144" s="15">
        <f t="shared" si="199"/>
        <v>42813.471516203703</v>
      </c>
    </row>
    <row r="3145" spans="1:20" ht="112.5" x14ac:dyDescent="0.3">
      <c r="A3145" s="4">
        <v>3143</v>
      </c>
      <c r="B3145" s="5" t="s">
        <v>3142</v>
      </c>
      <c r="C3145" s="5" t="s">
        <v>7252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t="s">
        <v>8270</v>
      </c>
      <c r="O3145" t="s">
        <v>8321</v>
      </c>
      <c r="P3145" t="s">
        <v>8322</v>
      </c>
      <c r="Q3145" s="8">
        <f t="shared" si="196"/>
        <v>0</v>
      </c>
      <c r="R3145" s="20" t="e">
        <f t="shared" si="197"/>
        <v>#DIV/0!</v>
      </c>
      <c r="S3145" s="15">
        <f t="shared" si="198"/>
        <v>42808.358287037037</v>
      </c>
      <c r="T3145" s="15">
        <f t="shared" si="199"/>
        <v>42834.358287037037</v>
      </c>
    </row>
    <row r="3146" spans="1:20" ht="93.75" x14ac:dyDescent="0.3">
      <c r="A3146" s="4">
        <v>3144</v>
      </c>
      <c r="B3146" s="5" t="s">
        <v>3143</v>
      </c>
      <c r="C3146" s="5" t="s">
        <v>7253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t="s">
        <v>8270</v>
      </c>
      <c r="O3146" t="s">
        <v>8321</v>
      </c>
      <c r="P3146" t="s">
        <v>8322</v>
      </c>
      <c r="Q3146" s="8">
        <f t="shared" si="196"/>
        <v>0.754</v>
      </c>
      <c r="R3146" s="20">
        <f t="shared" si="197"/>
        <v>251.33333333333334</v>
      </c>
      <c r="S3146" s="15">
        <f t="shared" si="198"/>
        <v>42796.538275462968</v>
      </c>
      <c r="T3146" s="15">
        <f t="shared" si="199"/>
        <v>42813.25</v>
      </c>
    </row>
    <row r="3147" spans="1:20" ht="56.25" x14ac:dyDescent="0.3">
      <c r="A3147" s="4">
        <v>3145</v>
      </c>
      <c r="B3147" s="5" t="s">
        <v>3144</v>
      </c>
      <c r="C3147" s="5" t="s">
        <v>7254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t="s">
        <v>8270</v>
      </c>
      <c r="O3147" t="s">
        <v>8321</v>
      </c>
      <c r="P3147" t="s">
        <v>8322</v>
      </c>
      <c r="Q3147" s="8">
        <f t="shared" si="196"/>
        <v>0</v>
      </c>
      <c r="R3147" s="20" t="e">
        <f t="shared" si="197"/>
        <v>#DIV/0!</v>
      </c>
      <c r="S3147" s="15">
        <f t="shared" si="198"/>
        <v>42762.040902777779</v>
      </c>
      <c r="T3147" s="15">
        <f t="shared" si="199"/>
        <v>42821.999236111107</v>
      </c>
    </row>
    <row r="3148" spans="1:20" ht="56.25" x14ac:dyDescent="0.3">
      <c r="A3148" s="4">
        <v>3146</v>
      </c>
      <c r="B3148" s="5" t="s">
        <v>3145</v>
      </c>
      <c r="C3148" s="5" t="s">
        <v>7255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t="s">
        <v>8270</v>
      </c>
      <c r="O3148" t="s">
        <v>8321</v>
      </c>
      <c r="P3148" t="s">
        <v>8322</v>
      </c>
      <c r="Q3148" s="8">
        <f t="shared" si="196"/>
        <v>0.105</v>
      </c>
      <c r="R3148" s="20">
        <f t="shared" si="197"/>
        <v>437.5</v>
      </c>
      <c r="S3148" s="15">
        <f t="shared" si="198"/>
        <v>42796.682476851856</v>
      </c>
      <c r="T3148" s="15">
        <f t="shared" si="199"/>
        <v>42841.640810185185</v>
      </c>
    </row>
    <row r="3149" spans="1:20" ht="75" x14ac:dyDescent="0.3">
      <c r="A3149" s="4">
        <v>3147</v>
      </c>
      <c r="B3149" s="5" t="s">
        <v>3146</v>
      </c>
      <c r="C3149" s="5" t="s">
        <v>7256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t="s">
        <v>8270</v>
      </c>
      <c r="O3149" t="s">
        <v>8321</v>
      </c>
      <c r="P3149" t="s">
        <v>8322</v>
      </c>
      <c r="Q3149" s="8">
        <f t="shared" si="196"/>
        <v>1.1752499999999999</v>
      </c>
      <c r="R3149" s="20">
        <f t="shared" si="197"/>
        <v>110.35211267605634</v>
      </c>
      <c r="S3149" s="15">
        <f t="shared" si="198"/>
        <v>41909.969386574077</v>
      </c>
      <c r="T3149" s="15">
        <f t="shared" si="199"/>
        <v>41950.011053240742</v>
      </c>
    </row>
    <row r="3150" spans="1:20" ht="37.5" x14ac:dyDescent="0.3">
      <c r="A3150" s="4">
        <v>3148</v>
      </c>
      <c r="B3150" s="5" t="s">
        <v>3147</v>
      </c>
      <c r="C3150" s="5" t="s">
        <v>7257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t="s">
        <v>8270</v>
      </c>
      <c r="O3150" t="s">
        <v>8321</v>
      </c>
      <c r="P3150" t="s">
        <v>8322</v>
      </c>
      <c r="Q3150" s="8">
        <f t="shared" si="196"/>
        <v>1.3116666666666668</v>
      </c>
      <c r="R3150" s="20">
        <f t="shared" si="197"/>
        <v>41.421052631578945</v>
      </c>
      <c r="S3150" s="15">
        <f t="shared" si="198"/>
        <v>41891.665324074071</v>
      </c>
      <c r="T3150" s="15">
        <f t="shared" si="199"/>
        <v>41913.166666666664</v>
      </c>
    </row>
    <row r="3151" spans="1:20" ht="93.75" x14ac:dyDescent="0.3">
      <c r="A3151" s="4">
        <v>3149</v>
      </c>
      <c r="B3151" s="5" t="s">
        <v>3148</v>
      </c>
      <c r="C3151" s="5" t="s">
        <v>7258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t="s">
        <v>8270</v>
      </c>
      <c r="O3151" t="s">
        <v>8321</v>
      </c>
      <c r="P3151" t="s">
        <v>8322</v>
      </c>
      <c r="Q3151" s="8">
        <f t="shared" si="196"/>
        <v>1.04</v>
      </c>
      <c r="R3151" s="20">
        <f t="shared" si="197"/>
        <v>52</v>
      </c>
      <c r="S3151" s="15">
        <f t="shared" si="198"/>
        <v>41226.017361111109</v>
      </c>
      <c r="T3151" s="15">
        <f t="shared" si="199"/>
        <v>41250.083333333336</v>
      </c>
    </row>
    <row r="3152" spans="1:20" ht="93.75" x14ac:dyDescent="0.3">
      <c r="A3152" s="4">
        <v>3150</v>
      </c>
      <c r="B3152" s="5" t="s">
        <v>3149</v>
      </c>
      <c r="C3152" s="5" t="s">
        <v>7259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t="s">
        <v>8270</v>
      </c>
      <c r="O3152" t="s">
        <v>8321</v>
      </c>
      <c r="P3152" t="s">
        <v>8322</v>
      </c>
      <c r="Q3152" s="8">
        <f t="shared" si="196"/>
        <v>1.01</v>
      </c>
      <c r="R3152" s="20">
        <f t="shared" si="197"/>
        <v>33.990384615384613</v>
      </c>
      <c r="S3152" s="15">
        <f t="shared" si="198"/>
        <v>40478.263923611114</v>
      </c>
      <c r="T3152" s="15">
        <f t="shared" si="199"/>
        <v>40568.166666666664</v>
      </c>
    </row>
    <row r="3153" spans="1:20" ht="56.25" x14ac:dyDescent="0.3">
      <c r="A3153" s="4">
        <v>3151</v>
      </c>
      <c r="B3153" s="5" t="s">
        <v>3150</v>
      </c>
      <c r="C3153" s="5" t="s">
        <v>7260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t="s">
        <v>8270</v>
      </c>
      <c r="O3153" t="s">
        <v>8321</v>
      </c>
      <c r="P3153" t="s">
        <v>8322</v>
      </c>
      <c r="Q3153" s="8">
        <f t="shared" si="196"/>
        <v>1.004</v>
      </c>
      <c r="R3153" s="20">
        <f t="shared" si="197"/>
        <v>103.35294117647059</v>
      </c>
      <c r="S3153" s="15">
        <f t="shared" si="198"/>
        <v>41862.83997685185</v>
      </c>
      <c r="T3153" s="15">
        <f t="shared" si="199"/>
        <v>41892.83997685185</v>
      </c>
    </row>
    <row r="3154" spans="1:20" ht="75" x14ac:dyDescent="0.3">
      <c r="A3154" s="4">
        <v>3152</v>
      </c>
      <c r="B3154" s="5" t="s">
        <v>3151</v>
      </c>
      <c r="C3154" s="5" t="s">
        <v>7261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t="s">
        <v>8270</v>
      </c>
      <c r="O3154" t="s">
        <v>8321</v>
      </c>
      <c r="P3154" t="s">
        <v>8322</v>
      </c>
      <c r="Q3154" s="8">
        <f t="shared" si="196"/>
        <v>1.0595454545454546</v>
      </c>
      <c r="R3154" s="20">
        <f t="shared" si="197"/>
        <v>34.791044776119406</v>
      </c>
      <c r="S3154" s="15">
        <f t="shared" si="198"/>
        <v>41550.867673611108</v>
      </c>
      <c r="T3154" s="15">
        <f t="shared" si="199"/>
        <v>41580.867673611108</v>
      </c>
    </row>
    <row r="3155" spans="1:20" ht="75" x14ac:dyDescent="0.3">
      <c r="A3155" s="4">
        <v>3153</v>
      </c>
      <c r="B3155" s="5" t="s">
        <v>3152</v>
      </c>
      <c r="C3155" s="5" t="s">
        <v>7262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t="s">
        <v>8270</v>
      </c>
      <c r="O3155" t="s">
        <v>8321</v>
      </c>
      <c r="P3155" t="s">
        <v>8322</v>
      </c>
      <c r="Q3155" s="8">
        <f t="shared" si="196"/>
        <v>3.3558333333333334</v>
      </c>
      <c r="R3155" s="20">
        <f t="shared" si="197"/>
        <v>41.773858921161825</v>
      </c>
      <c r="S3155" s="15">
        <f t="shared" si="198"/>
        <v>40633.154363425929</v>
      </c>
      <c r="T3155" s="15">
        <f t="shared" si="199"/>
        <v>40664.207638888889</v>
      </c>
    </row>
    <row r="3156" spans="1:20" ht="93.75" x14ac:dyDescent="0.3">
      <c r="A3156" s="4">
        <v>3154</v>
      </c>
      <c r="B3156" s="5" t="s">
        <v>3153</v>
      </c>
      <c r="C3156" s="5" t="s">
        <v>7263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t="s">
        <v>8270</v>
      </c>
      <c r="O3156" t="s">
        <v>8321</v>
      </c>
      <c r="P3156" t="s">
        <v>8322</v>
      </c>
      <c r="Q3156" s="8">
        <f t="shared" si="196"/>
        <v>1.1292857142857142</v>
      </c>
      <c r="R3156" s="20">
        <f t="shared" si="197"/>
        <v>64.268292682926827</v>
      </c>
      <c r="S3156" s="15">
        <f t="shared" si="198"/>
        <v>40970.875671296293</v>
      </c>
      <c r="T3156" s="15">
        <f t="shared" si="199"/>
        <v>41000.834004629629</v>
      </c>
    </row>
    <row r="3157" spans="1:20" ht="75" x14ac:dyDescent="0.3">
      <c r="A3157" s="4">
        <v>3155</v>
      </c>
      <c r="B3157" s="5" t="s">
        <v>3154</v>
      </c>
      <c r="C3157" s="5" t="s">
        <v>7264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t="s">
        <v>8270</v>
      </c>
      <c r="O3157" t="s">
        <v>8321</v>
      </c>
      <c r="P3157" t="s">
        <v>8322</v>
      </c>
      <c r="Q3157" s="8">
        <f t="shared" si="196"/>
        <v>1.885046</v>
      </c>
      <c r="R3157" s="20">
        <f t="shared" si="197"/>
        <v>31.209370860927152</v>
      </c>
      <c r="S3157" s="15">
        <f t="shared" si="198"/>
        <v>41233.499131944445</v>
      </c>
      <c r="T3157" s="15">
        <f t="shared" si="199"/>
        <v>41263.499131944445</v>
      </c>
    </row>
    <row r="3158" spans="1:20" ht="93.75" x14ac:dyDescent="0.3">
      <c r="A3158" s="4">
        <v>3156</v>
      </c>
      <c r="B3158" s="5" t="s">
        <v>3155</v>
      </c>
      <c r="C3158" s="5" t="s">
        <v>7265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t="s">
        <v>8270</v>
      </c>
      <c r="O3158" t="s">
        <v>8321</v>
      </c>
      <c r="P3158" t="s">
        <v>8322</v>
      </c>
      <c r="Q3158" s="8">
        <f t="shared" si="196"/>
        <v>1.0181818181818181</v>
      </c>
      <c r="R3158" s="20">
        <f t="shared" si="197"/>
        <v>62.921348314606739</v>
      </c>
      <c r="S3158" s="15">
        <f t="shared" si="198"/>
        <v>41026.953055555554</v>
      </c>
      <c r="T3158" s="15">
        <f t="shared" si="199"/>
        <v>41061.953055555554</v>
      </c>
    </row>
    <row r="3159" spans="1:20" ht="37.5" x14ac:dyDescent="0.3">
      <c r="A3159" s="4">
        <v>3157</v>
      </c>
      <c r="B3159" s="5" t="s">
        <v>3156</v>
      </c>
      <c r="C3159" s="5" t="s">
        <v>7266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t="s">
        <v>8270</v>
      </c>
      <c r="O3159" t="s">
        <v>8321</v>
      </c>
      <c r="P3159" t="s">
        <v>8322</v>
      </c>
      <c r="Q3159" s="8">
        <f t="shared" si="196"/>
        <v>1.01</v>
      </c>
      <c r="R3159" s="20">
        <f t="shared" si="197"/>
        <v>98.536585365853654</v>
      </c>
      <c r="S3159" s="15">
        <f t="shared" si="198"/>
        <v>41829.788252314815</v>
      </c>
      <c r="T3159" s="15">
        <f t="shared" si="199"/>
        <v>41839.208333333336</v>
      </c>
    </row>
    <row r="3160" spans="1:20" ht="37.5" x14ac:dyDescent="0.3">
      <c r="A3160" s="4">
        <v>3158</v>
      </c>
      <c r="B3160" s="5" t="s">
        <v>3157</v>
      </c>
      <c r="C3160" s="5" t="s">
        <v>7267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t="s">
        <v>8270</v>
      </c>
      <c r="O3160" t="s">
        <v>8321</v>
      </c>
      <c r="P3160" t="s">
        <v>8322</v>
      </c>
      <c r="Q3160" s="8">
        <f t="shared" si="196"/>
        <v>1.1399999999999999</v>
      </c>
      <c r="R3160" s="20">
        <f t="shared" si="197"/>
        <v>82.608695652173907</v>
      </c>
      <c r="S3160" s="15">
        <f t="shared" si="198"/>
        <v>41447.839722222219</v>
      </c>
      <c r="T3160" s="15">
        <f t="shared" si="199"/>
        <v>41477.839722222219</v>
      </c>
    </row>
    <row r="3161" spans="1:20" ht="75" x14ac:dyDescent="0.3">
      <c r="A3161" s="4">
        <v>3159</v>
      </c>
      <c r="B3161" s="5" t="s">
        <v>3158</v>
      </c>
      <c r="C3161" s="5" t="s">
        <v>7268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t="s">
        <v>8270</v>
      </c>
      <c r="O3161" t="s">
        <v>8321</v>
      </c>
      <c r="P3161" t="s">
        <v>8322</v>
      </c>
      <c r="Q3161" s="8">
        <f t="shared" si="196"/>
        <v>1.3348133333333334</v>
      </c>
      <c r="R3161" s="20">
        <f t="shared" si="197"/>
        <v>38.504230769230773</v>
      </c>
      <c r="S3161" s="15">
        <f t="shared" si="198"/>
        <v>40884.066678240742</v>
      </c>
      <c r="T3161" s="15">
        <f t="shared" si="199"/>
        <v>40926.958333333336</v>
      </c>
    </row>
    <row r="3162" spans="1:20" ht="93.75" x14ac:dyDescent="0.3">
      <c r="A3162" s="4">
        <v>3160</v>
      </c>
      <c r="B3162" s="5" t="s">
        <v>3159</v>
      </c>
      <c r="C3162" s="5" t="s">
        <v>7269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t="s">
        <v>8270</v>
      </c>
      <c r="O3162" t="s">
        <v>8321</v>
      </c>
      <c r="P3162" t="s">
        <v>8322</v>
      </c>
      <c r="Q3162" s="8">
        <f t="shared" si="196"/>
        <v>1.0153333333333334</v>
      </c>
      <c r="R3162" s="20">
        <f t="shared" si="197"/>
        <v>80.15789473684211</v>
      </c>
      <c r="S3162" s="15">
        <f t="shared" si="198"/>
        <v>41841.26489583333</v>
      </c>
      <c r="T3162" s="15">
        <f t="shared" si="199"/>
        <v>41864.207638888889</v>
      </c>
    </row>
    <row r="3163" spans="1:20" ht="93.75" x14ac:dyDescent="0.3">
      <c r="A3163" s="4">
        <v>3161</v>
      </c>
      <c r="B3163" s="5" t="s">
        <v>3160</v>
      </c>
      <c r="C3163" s="5" t="s">
        <v>7270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t="s">
        <v>8270</v>
      </c>
      <c r="O3163" t="s">
        <v>8321</v>
      </c>
      <c r="P3163" t="s">
        <v>8322</v>
      </c>
      <c r="Q3163" s="8">
        <f t="shared" si="196"/>
        <v>1.0509999999999999</v>
      </c>
      <c r="R3163" s="20">
        <f t="shared" si="197"/>
        <v>28.405405405405407</v>
      </c>
      <c r="S3163" s="15">
        <f t="shared" si="198"/>
        <v>41897.536134259259</v>
      </c>
      <c r="T3163" s="15">
        <f t="shared" si="199"/>
        <v>41927.536134259259</v>
      </c>
    </row>
    <row r="3164" spans="1:20" ht="75" x14ac:dyDescent="0.3">
      <c r="A3164" s="4">
        <v>3162</v>
      </c>
      <c r="B3164" s="5" t="s">
        <v>3161</v>
      </c>
      <c r="C3164" s="5" t="s">
        <v>7271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t="s">
        <v>8270</v>
      </c>
      <c r="O3164" t="s">
        <v>8321</v>
      </c>
      <c r="P3164" t="s">
        <v>8322</v>
      </c>
      <c r="Q3164" s="8">
        <f t="shared" si="196"/>
        <v>1.2715000000000001</v>
      </c>
      <c r="R3164" s="20">
        <f t="shared" si="197"/>
        <v>80.730158730158735</v>
      </c>
      <c r="S3164" s="15">
        <f t="shared" si="198"/>
        <v>41799.685902777775</v>
      </c>
      <c r="T3164" s="15">
        <f t="shared" si="199"/>
        <v>41827.083333333336</v>
      </c>
    </row>
    <row r="3165" spans="1:20" ht="75" x14ac:dyDescent="0.3">
      <c r="A3165" s="4">
        <v>3163</v>
      </c>
      <c r="B3165" s="5" t="s">
        <v>3162</v>
      </c>
      <c r="C3165" s="5" t="s">
        <v>7272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t="s">
        <v>8270</v>
      </c>
      <c r="O3165" t="s">
        <v>8321</v>
      </c>
      <c r="P3165" t="s">
        <v>8322</v>
      </c>
      <c r="Q3165" s="8">
        <f t="shared" si="196"/>
        <v>1.1115384615384616</v>
      </c>
      <c r="R3165" s="20">
        <f t="shared" si="197"/>
        <v>200.69444444444446</v>
      </c>
      <c r="S3165" s="15">
        <f t="shared" si="198"/>
        <v>41775.753761574073</v>
      </c>
      <c r="T3165" s="15">
        <f t="shared" si="199"/>
        <v>41805.753761574073</v>
      </c>
    </row>
    <row r="3166" spans="1:20" ht="93.75" x14ac:dyDescent="0.3">
      <c r="A3166" s="4">
        <v>3164</v>
      </c>
      <c r="B3166" s="5" t="s">
        <v>3163</v>
      </c>
      <c r="C3166" s="5" t="s">
        <v>7273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t="s">
        <v>8270</v>
      </c>
      <c r="O3166" t="s">
        <v>8321</v>
      </c>
      <c r="P3166" t="s">
        <v>8322</v>
      </c>
      <c r="Q3166" s="8">
        <f t="shared" si="196"/>
        <v>1.0676000000000001</v>
      </c>
      <c r="R3166" s="20">
        <f t="shared" si="197"/>
        <v>37.591549295774648</v>
      </c>
      <c r="S3166" s="15">
        <f t="shared" si="198"/>
        <v>41766.80572916667</v>
      </c>
      <c r="T3166" s="15">
        <f t="shared" si="199"/>
        <v>41799.80572916667</v>
      </c>
    </row>
    <row r="3167" spans="1:20" ht="93.75" x14ac:dyDescent="0.3">
      <c r="A3167" s="4">
        <v>3165</v>
      </c>
      <c r="B3167" s="5" t="s">
        <v>3164</v>
      </c>
      <c r="C3167" s="5" t="s">
        <v>7274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t="s">
        <v>8270</v>
      </c>
      <c r="O3167" t="s">
        <v>8321</v>
      </c>
      <c r="P3167" t="s">
        <v>8322</v>
      </c>
      <c r="Q3167" s="8">
        <f t="shared" si="196"/>
        <v>1.6266666666666667</v>
      </c>
      <c r="R3167" s="20">
        <f t="shared" si="197"/>
        <v>58.095238095238095</v>
      </c>
      <c r="S3167" s="15">
        <f t="shared" si="198"/>
        <v>40644.159259259257</v>
      </c>
      <c r="T3167" s="15">
        <f t="shared" si="199"/>
        <v>40666.165972222225</v>
      </c>
    </row>
    <row r="3168" spans="1:20" ht="75" x14ac:dyDescent="0.3">
      <c r="A3168" s="4">
        <v>3166</v>
      </c>
      <c r="B3168" s="5" t="s">
        <v>3165</v>
      </c>
      <c r="C3168" s="5" t="s">
        <v>7275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t="s">
        <v>8270</v>
      </c>
      <c r="O3168" t="s">
        <v>8321</v>
      </c>
      <c r="P3168" t="s">
        <v>8322</v>
      </c>
      <c r="Q3168" s="8">
        <f t="shared" si="196"/>
        <v>1.6022808571428573</v>
      </c>
      <c r="R3168" s="20">
        <f t="shared" si="197"/>
        <v>60.300892473118282</v>
      </c>
      <c r="S3168" s="15">
        <f t="shared" si="198"/>
        <v>41940.69158564815</v>
      </c>
      <c r="T3168" s="15">
        <f t="shared" si="199"/>
        <v>41969.332638888889</v>
      </c>
    </row>
    <row r="3169" spans="1:20" ht="37.5" x14ac:dyDescent="0.3">
      <c r="A3169" s="4">
        <v>3167</v>
      </c>
      <c r="B3169" s="5" t="s">
        <v>3166</v>
      </c>
      <c r="C3169" s="5" t="s">
        <v>7276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t="s">
        <v>8270</v>
      </c>
      <c r="O3169" t="s">
        <v>8321</v>
      </c>
      <c r="P3169" t="s">
        <v>8322</v>
      </c>
      <c r="Q3169" s="8">
        <f t="shared" si="196"/>
        <v>1.1616666666666666</v>
      </c>
      <c r="R3169" s="20">
        <f t="shared" si="197"/>
        <v>63.363636363636367</v>
      </c>
      <c r="S3169" s="15">
        <f t="shared" si="198"/>
        <v>41839.175706018519</v>
      </c>
      <c r="T3169" s="15">
        <f t="shared" si="199"/>
        <v>41853.175706018519</v>
      </c>
    </row>
    <row r="3170" spans="1:20" ht="75" x14ac:dyDescent="0.3">
      <c r="A3170" s="4">
        <v>3168</v>
      </c>
      <c r="B3170" s="5" t="s">
        <v>3167</v>
      </c>
      <c r="C3170" s="5" t="s">
        <v>7277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t="s">
        <v>8270</v>
      </c>
      <c r="O3170" t="s">
        <v>8321</v>
      </c>
      <c r="P3170" t="s">
        <v>8322</v>
      </c>
      <c r="Q3170" s="8">
        <f t="shared" si="196"/>
        <v>1.242</v>
      </c>
      <c r="R3170" s="20">
        <f t="shared" si="197"/>
        <v>50.901639344262293</v>
      </c>
      <c r="S3170" s="15">
        <f t="shared" si="198"/>
        <v>41772.105937500004</v>
      </c>
      <c r="T3170" s="15">
        <f t="shared" si="199"/>
        <v>41803.916666666664</v>
      </c>
    </row>
    <row r="3171" spans="1:20" ht="56.25" x14ac:dyDescent="0.3">
      <c r="A3171" s="4">
        <v>3169</v>
      </c>
      <c r="B3171" s="5" t="s">
        <v>3168</v>
      </c>
      <c r="C3171" s="5" t="s">
        <v>7278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t="s">
        <v>8270</v>
      </c>
      <c r="O3171" t="s">
        <v>8321</v>
      </c>
      <c r="P3171" t="s">
        <v>8322</v>
      </c>
      <c r="Q3171" s="8">
        <f t="shared" si="196"/>
        <v>1.030125</v>
      </c>
      <c r="R3171" s="20">
        <f t="shared" si="197"/>
        <v>100.5</v>
      </c>
      <c r="S3171" s="15">
        <f t="shared" si="198"/>
        <v>41591.737974537034</v>
      </c>
      <c r="T3171" s="15">
        <f t="shared" si="199"/>
        <v>41621.207638888889</v>
      </c>
    </row>
    <row r="3172" spans="1:20" ht="56.25" x14ac:dyDescent="0.3">
      <c r="A3172" s="4">
        <v>3170</v>
      </c>
      <c r="B3172" s="5" t="s">
        <v>3169</v>
      </c>
      <c r="C3172" s="5" t="s">
        <v>7279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t="s">
        <v>8270</v>
      </c>
      <c r="O3172" t="s">
        <v>8321</v>
      </c>
      <c r="P3172" t="s">
        <v>8322</v>
      </c>
      <c r="Q3172" s="8">
        <f t="shared" si="196"/>
        <v>1.1225000000000001</v>
      </c>
      <c r="R3172" s="20">
        <f t="shared" si="197"/>
        <v>31.619718309859156</v>
      </c>
      <c r="S3172" s="15">
        <f t="shared" si="198"/>
        <v>41789.080370370371</v>
      </c>
      <c r="T3172" s="15">
        <f t="shared" si="199"/>
        <v>41822.166666666664</v>
      </c>
    </row>
    <row r="3173" spans="1:20" ht="93.75" x14ac:dyDescent="0.3">
      <c r="A3173" s="4">
        <v>3171</v>
      </c>
      <c r="B3173" s="5" t="s">
        <v>3170</v>
      </c>
      <c r="C3173" s="5" t="s">
        <v>7280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t="s">
        <v>8270</v>
      </c>
      <c r="O3173" t="s">
        <v>8321</v>
      </c>
      <c r="P3173" t="s">
        <v>8322</v>
      </c>
      <c r="Q3173" s="8">
        <f t="shared" si="196"/>
        <v>1.0881428571428571</v>
      </c>
      <c r="R3173" s="20">
        <f t="shared" si="197"/>
        <v>65.102564102564102</v>
      </c>
      <c r="S3173" s="15">
        <f t="shared" si="198"/>
        <v>42466.608310185184</v>
      </c>
      <c r="T3173" s="15">
        <f t="shared" si="199"/>
        <v>42496.608310185184</v>
      </c>
    </row>
    <row r="3174" spans="1:20" ht="75" x14ac:dyDescent="0.3">
      <c r="A3174" s="4">
        <v>3172</v>
      </c>
      <c r="B3174" s="5" t="s">
        <v>3171</v>
      </c>
      <c r="C3174" s="5" t="s">
        <v>7281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t="s">
        <v>8270</v>
      </c>
      <c r="O3174" t="s">
        <v>8321</v>
      </c>
      <c r="P3174" t="s">
        <v>8322</v>
      </c>
      <c r="Q3174" s="8">
        <f t="shared" si="196"/>
        <v>1.1499999999999999</v>
      </c>
      <c r="R3174" s="20">
        <f t="shared" si="197"/>
        <v>79.310344827586206</v>
      </c>
      <c r="S3174" s="15">
        <f t="shared" si="198"/>
        <v>40923.729953703703</v>
      </c>
      <c r="T3174" s="15">
        <f t="shared" si="199"/>
        <v>40953.729953703703</v>
      </c>
    </row>
    <row r="3175" spans="1:20" ht="75" x14ac:dyDescent="0.3">
      <c r="A3175" s="4">
        <v>3173</v>
      </c>
      <c r="B3175" s="5" t="s">
        <v>3172</v>
      </c>
      <c r="C3175" s="5" t="s">
        <v>7282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t="s">
        <v>8270</v>
      </c>
      <c r="O3175" t="s">
        <v>8321</v>
      </c>
      <c r="P3175" t="s">
        <v>8322</v>
      </c>
      <c r="Q3175" s="8">
        <f t="shared" si="196"/>
        <v>1.03</v>
      </c>
      <c r="R3175" s="20">
        <f t="shared" si="197"/>
        <v>139.18918918918919</v>
      </c>
      <c r="S3175" s="15">
        <f t="shared" si="198"/>
        <v>41878.878379629627</v>
      </c>
      <c r="T3175" s="15">
        <f t="shared" si="199"/>
        <v>41908.878379629627</v>
      </c>
    </row>
    <row r="3176" spans="1:20" ht="93.75" x14ac:dyDescent="0.3">
      <c r="A3176" s="4">
        <v>3174</v>
      </c>
      <c r="B3176" s="5" t="s">
        <v>3173</v>
      </c>
      <c r="C3176" s="5" t="s">
        <v>7283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t="s">
        <v>8270</v>
      </c>
      <c r="O3176" t="s">
        <v>8321</v>
      </c>
      <c r="P3176" t="s">
        <v>8322</v>
      </c>
      <c r="Q3176" s="8">
        <f t="shared" si="196"/>
        <v>1.0113333333333334</v>
      </c>
      <c r="R3176" s="20">
        <f t="shared" si="197"/>
        <v>131.91304347826087</v>
      </c>
      <c r="S3176" s="15">
        <f t="shared" si="198"/>
        <v>41862.864675925928</v>
      </c>
      <c r="T3176" s="15">
        <f t="shared" si="199"/>
        <v>41876.864675925928</v>
      </c>
    </row>
    <row r="3177" spans="1:20" ht="93.75" x14ac:dyDescent="0.3">
      <c r="A3177" s="4">
        <v>3175</v>
      </c>
      <c r="B3177" s="5" t="s">
        <v>3174</v>
      </c>
      <c r="C3177" s="5" t="s">
        <v>7284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t="s">
        <v>8270</v>
      </c>
      <c r="O3177" t="s">
        <v>8321</v>
      </c>
      <c r="P3177" t="s">
        <v>8322</v>
      </c>
      <c r="Q3177" s="8">
        <f t="shared" si="196"/>
        <v>1.0955999999999999</v>
      </c>
      <c r="R3177" s="20">
        <f t="shared" si="197"/>
        <v>91.3</v>
      </c>
      <c r="S3177" s="15">
        <f t="shared" si="198"/>
        <v>40531.886886574073</v>
      </c>
      <c r="T3177" s="15">
        <f t="shared" si="199"/>
        <v>40591.886886574073</v>
      </c>
    </row>
    <row r="3178" spans="1:20" ht="75" x14ac:dyDescent="0.3">
      <c r="A3178" s="4">
        <v>3176</v>
      </c>
      <c r="B3178" s="5" t="s">
        <v>3175</v>
      </c>
      <c r="C3178" s="5" t="s">
        <v>7285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t="s">
        <v>8270</v>
      </c>
      <c r="O3178" t="s">
        <v>8321</v>
      </c>
      <c r="P3178" t="s">
        <v>8322</v>
      </c>
      <c r="Q3178" s="8">
        <f t="shared" si="196"/>
        <v>1.148421052631579</v>
      </c>
      <c r="R3178" s="20">
        <f t="shared" si="197"/>
        <v>39.672727272727272</v>
      </c>
      <c r="S3178" s="15">
        <f t="shared" si="198"/>
        <v>41477.930914351848</v>
      </c>
      <c r="T3178" s="15">
        <f t="shared" si="199"/>
        <v>41504.625</v>
      </c>
    </row>
    <row r="3179" spans="1:20" ht="75" x14ac:dyDescent="0.3">
      <c r="A3179" s="4">
        <v>3177</v>
      </c>
      <c r="B3179" s="5" t="s">
        <v>3176</v>
      </c>
      <c r="C3179" s="5" t="s">
        <v>7286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t="s">
        <v>8270</v>
      </c>
      <c r="O3179" t="s">
        <v>8321</v>
      </c>
      <c r="P3179" t="s">
        <v>8322</v>
      </c>
      <c r="Q3179" s="8">
        <f t="shared" si="196"/>
        <v>1.1739999999999999</v>
      </c>
      <c r="R3179" s="20">
        <f t="shared" si="197"/>
        <v>57.549019607843135</v>
      </c>
      <c r="S3179" s="15">
        <f t="shared" si="198"/>
        <v>41781.666770833333</v>
      </c>
      <c r="T3179" s="15">
        <f t="shared" si="199"/>
        <v>41811.666770833333</v>
      </c>
    </row>
    <row r="3180" spans="1:20" ht="93.75" x14ac:dyDescent="0.3">
      <c r="A3180" s="4">
        <v>3178</v>
      </c>
      <c r="B3180" s="5" t="s">
        <v>3177</v>
      </c>
      <c r="C3180" s="5" t="s">
        <v>7287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t="s">
        <v>8270</v>
      </c>
      <c r="O3180" t="s">
        <v>8321</v>
      </c>
      <c r="P3180" t="s">
        <v>8322</v>
      </c>
      <c r="Q3180" s="8">
        <f t="shared" si="196"/>
        <v>1.7173333333333334</v>
      </c>
      <c r="R3180" s="20">
        <f t="shared" si="197"/>
        <v>33.025641025641029</v>
      </c>
      <c r="S3180" s="15">
        <f t="shared" si="198"/>
        <v>41806.605034722219</v>
      </c>
      <c r="T3180" s="15">
        <f t="shared" si="199"/>
        <v>41836.605034722219</v>
      </c>
    </row>
    <row r="3181" spans="1:20" ht="56.25" x14ac:dyDescent="0.3">
      <c r="A3181" s="4">
        <v>3179</v>
      </c>
      <c r="B3181" s="5" t="s">
        <v>3178</v>
      </c>
      <c r="C3181" s="5" t="s">
        <v>7288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t="s">
        <v>8270</v>
      </c>
      <c r="O3181" t="s">
        <v>8321</v>
      </c>
      <c r="P3181" t="s">
        <v>8322</v>
      </c>
      <c r="Q3181" s="8">
        <f t="shared" si="196"/>
        <v>1.1416238095238094</v>
      </c>
      <c r="R3181" s="20">
        <f t="shared" si="197"/>
        <v>77.335806451612896</v>
      </c>
      <c r="S3181" s="15">
        <f t="shared" si="198"/>
        <v>41375.702210648145</v>
      </c>
      <c r="T3181" s="15">
        <f t="shared" si="199"/>
        <v>41400.702210648145</v>
      </c>
    </row>
    <row r="3182" spans="1:20" ht="75" x14ac:dyDescent="0.3">
      <c r="A3182" s="4">
        <v>3180</v>
      </c>
      <c r="B3182" s="5" t="s">
        <v>3179</v>
      </c>
      <c r="C3182" s="5" t="s">
        <v>7289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t="s">
        <v>8270</v>
      </c>
      <c r="O3182" t="s">
        <v>8321</v>
      </c>
      <c r="P3182" t="s">
        <v>8322</v>
      </c>
      <c r="Q3182" s="8">
        <f t="shared" si="196"/>
        <v>1.1975</v>
      </c>
      <c r="R3182" s="20">
        <f t="shared" si="197"/>
        <v>31.933333333333334</v>
      </c>
      <c r="S3182" s="15">
        <f t="shared" si="198"/>
        <v>41780.412604166668</v>
      </c>
      <c r="T3182" s="15">
        <f t="shared" si="199"/>
        <v>41810.412604166668</v>
      </c>
    </row>
    <row r="3183" spans="1:20" ht="93.75" x14ac:dyDescent="0.3">
      <c r="A3183" s="4">
        <v>3181</v>
      </c>
      <c r="B3183" s="5" t="s">
        <v>3180</v>
      </c>
      <c r="C3183" s="5" t="s">
        <v>7290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t="s">
        <v>8270</v>
      </c>
      <c r="O3183" t="s">
        <v>8321</v>
      </c>
      <c r="P3183" t="s">
        <v>8322</v>
      </c>
      <c r="Q3183" s="8">
        <f t="shared" si="196"/>
        <v>1.0900000000000001</v>
      </c>
      <c r="R3183" s="20">
        <f t="shared" si="197"/>
        <v>36.333333333333336</v>
      </c>
      <c r="S3183" s="15">
        <f t="shared" si="198"/>
        <v>41779.310034722221</v>
      </c>
      <c r="T3183" s="15">
        <f t="shared" si="199"/>
        <v>41805.666666666664</v>
      </c>
    </row>
    <row r="3184" spans="1:20" ht="93.75" x14ac:dyDescent="0.3">
      <c r="A3184" s="4">
        <v>3182</v>
      </c>
      <c r="B3184" s="5" t="s">
        <v>3181</v>
      </c>
      <c r="C3184" s="5" t="s">
        <v>7291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t="s">
        <v>8270</v>
      </c>
      <c r="O3184" t="s">
        <v>8321</v>
      </c>
      <c r="P3184" t="s">
        <v>8322</v>
      </c>
      <c r="Q3184" s="8">
        <f t="shared" si="196"/>
        <v>1.0088571428571429</v>
      </c>
      <c r="R3184" s="20">
        <f t="shared" si="197"/>
        <v>46.768211920529801</v>
      </c>
      <c r="S3184" s="15">
        <f t="shared" si="198"/>
        <v>40883.949317129627</v>
      </c>
      <c r="T3184" s="15">
        <f t="shared" si="199"/>
        <v>40939.708333333336</v>
      </c>
    </row>
    <row r="3185" spans="1:20" ht="75" x14ac:dyDescent="0.3">
      <c r="A3185" s="4">
        <v>3183</v>
      </c>
      <c r="B3185" s="5" t="s">
        <v>3182</v>
      </c>
      <c r="C3185" s="5" t="s">
        <v>7292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t="s">
        <v>8270</v>
      </c>
      <c r="O3185" t="s">
        <v>8321</v>
      </c>
      <c r="P3185" t="s">
        <v>8322</v>
      </c>
      <c r="Q3185" s="8">
        <f t="shared" si="196"/>
        <v>1.0900000000000001</v>
      </c>
      <c r="R3185" s="20">
        <f t="shared" si="197"/>
        <v>40.073529411764703</v>
      </c>
      <c r="S3185" s="15">
        <f t="shared" si="198"/>
        <v>41491.79478009259</v>
      </c>
      <c r="T3185" s="15">
        <f t="shared" si="199"/>
        <v>41509.79478009259</v>
      </c>
    </row>
    <row r="3186" spans="1:20" ht="75" x14ac:dyDescent="0.3">
      <c r="A3186" s="4">
        <v>3184</v>
      </c>
      <c r="B3186" s="5" t="s">
        <v>3183</v>
      </c>
      <c r="C3186" s="5" t="s">
        <v>7293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t="s">
        <v>8270</v>
      </c>
      <c r="O3186" t="s">
        <v>8321</v>
      </c>
      <c r="P3186" t="s">
        <v>8322</v>
      </c>
      <c r="Q3186" s="8">
        <f t="shared" si="196"/>
        <v>1.0720930232558139</v>
      </c>
      <c r="R3186" s="20">
        <f t="shared" si="197"/>
        <v>100.21739130434783</v>
      </c>
      <c r="S3186" s="15">
        <f t="shared" si="198"/>
        <v>41791.993414351848</v>
      </c>
      <c r="T3186" s="15">
        <f t="shared" si="199"/>
        <v>41821.993414351848</v>
      </c>
    </row>
    <row r="3187" spans="1:20" ht="75" x14ac:dyDescent="0.3">
      <c r="A3187" s="4">
        <v>3185</v>
      </c>
      <c r="B3187" s="5" t="s">
        <v>3184</v>
      </c>
      <c r="C3187" s="5" t="s">
        <v>7294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t="s">
        <v>8270</v>
      </c>
      <c r="O3187" t="s">
        <v>8321</v>
      </c>
      <c r="P3187" t="s">
        <v>8322</v>
      </c>
      <c r="Q3187" s="8">
        <f t="shared" si="196"/>
        <v>1</v>
      </c>
      <c r="R3187" s="20">
        <f t="shared" si="197"/>
        <v>41.666666666666664</v>
      </c>
      <c r="S3187" s="15">
        <f t="shared" si="198"/>
        <v>41829.977326388893</v>
      </c>
      <c r="T3187" s="15">
        <f t="shared" si="199"/>
        <v>41836.977326388893</v>
      </c>
    </row>
    <row r="3188" spans="1:20" ht="75" x14ac:dyDescent="0.3">
      <c r="A3188" s="4">
        <v>3186</v>
      </c>
      <c r="B3188" s="5" t="s">
        <v>3185</v>
      </c>
      <c r="C3188" s="5" t="s">
        <v>7295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t="s">
        <v>8270</v>
      </c>
      <c r="O3188" t="s">
        <v>8321</v>
      </c>
      <c r="P3188" t="s">
        <v>8322</v>
      </c>
      <c r="Q3188" s="8">
        <f t="shared" si="196"/>
        <v>1.0218750000000001</v>
      </c>
      <c r="R3188" s="20">
        <f t="shared" si="197"/>
        <v>46.714285714285715</v>
      </c>
      <c r="S3188" s="15">
        <f t="shared" si="198"/>
        <v>41868.924050925925</v>
      </c>
      <c r="T3188" s="15">
        <f t="shared" si="199"/>
        <v>41898.875</v>
      </c>
    </row>
    <row r="3189" spans="1:20" ht="93.75" x14ac:dyDescent="0.3">
      <c r="A3189" s="4">
        <v>3187</v>
      </c>
      <c r="B3189" s="5" t="s">
        <v>3186</v>
      </c>
      <c r="C3189" s="5" t="s">
        <v>7296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t="s">
        <v>8270</v>
      </c>
      <c r="O3189" t="s">
        <v>8321</v>
      </c>
      <c r="P3189" t="s">
        <v>8322</v>
      </c>
      <c r="Q3189" s="8">
        <f t="shared" si="196"/>
        <v>1.1629333333333334</v>
      </c>
      <c r="R3189" s="20">
        <f t="shared" si="197"/>
        <v>71.491803278688522</v>
      </c>
      <c r="S3189" s="15">
        <f t="shared" si="198"/>
        <v>41835.666354166664</v>
      </c>
      <c r="T3189" s="15">
        <f t="shared" si="199"/>
        <v>41855.666354166664</v>
      </c>
    </row>
    <row r="3190" spans="1:20" ht="93.75" x14ac:dyDescent="0.3">
      <c r="A3190" s="4">
        <v>3188</v>
      </c>
      <c r="B3190" s="5" t="s">
        <v>3187</v>
      </c>
      <c r="C3190" s="5" t="s">
        <v>7297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t="s">
        <v>8304</v>
      </c>
      <c r="O3190" t="s">
        <v>8321</v>
      </c>
      <c r="P3190" t="s">
        <v>8363</v>
      </c>
      <c r="Q3190" s="8">
        <f t="shared" si="196"/>
        <v>0.65</v>
      </c>
      <c r="R3190" s="20">
        <f t="shared" si="197"/>
        <v>14.444444444444445</v>
      </c>
      <c r="S3190" s="15">
        <f t="shared" si="198"/>
        <v>42144.415532407409</v>
      </c>
      <c r="T3190" s="15">
        <f t="shared" si="199"/>
        <v>42165.415532407409</v>
      </c>
    </row>
    <row r="3191" spans="1:20" ht="93.75" x14ac:dyDescent="0.3">
      <c r="A3191" s="4">
        <v>3189</v>
      </c>
      <c r="B3191" s="5" t="s">
        <v>3188</v>
      </c>
      <c r="C3191" s="5" t="s">
        <v>7298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t="s">
        <v>8304</v>
      </c>
      <c r="O3191" t="s">
        <v>8321</v>
      </c>
      <c r="P3191" t="s">
        <v>8363</v>
      </c>
      <c r="Q3191" s="8">
        <f t="shared" si="196"/>
        <v>0.12327272727272727</v>
      </c>
      <c r="R3191" s="20">
        <f t="shared" si="197"/>
        <v>356.84210526315792</v>
      </c>
      <c r="S3191" s="15">
        <f t="shared" si="198"/>
        <v>42118.346435185187</v>
      </c>
      <c r="T3191" s="15">
        <f t="shared" si="199"/>
        <v>42148.346435185187</v>
      </c>
    </row>
    <row r="3192" spans="1:20" ht="75" x14ac:dyDescent="0.3">
      <c r="A3192" s="4">
        <v>3190</v>
      </c>
      <c r="B3192" s="5" t="s">
        <v>3189</v>
      </c>
      <c r="C3192" s="5" t="s">
        <v>7299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t="s">
        <v>8304</v>
      </c>
      <c r="O3192" t="s">
        <v>8321</v>
      </c>
      <c r="P3192" t="s">
        <v>8363</v>
      </c>
      <c r="Q3192" s="8">
        <f t="shared" si="196"/>
        <v>0</v>
      </c>
      <c r="R3192" s="20" t="e">
        <f t="shared" si="197"/>
        <v>#DIV/0!</v>
      </c>
      <c r="S3192" s="15">
        <f t="shared" si="198"/>
        <v>42683.151331018518</v>
      </c>
      <c r="T3192" s="15">
        <f t="shared" si="199"/>
        <v>42713.192997685182</v>
      </c>
    </row>
    <row r="3193" spans="1:20" ht="75" x14ac:dyDescent="0.3">
      <c r="A3193" s="4">
        <v>3191</v>
      </c>
      <c r="B3193" s="5" t="s">
        <v>3190</v>
      </c>
      <c r="C3193" s="5" t="s">
        <v>7300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t="s">
        <v>8304</v>
      </c>
      <c r="O3193" t="s">
        <v>8321</v>
      </c>
      <c r="P3193" t="s">
        <v>8363</v>
      </c>
      <c r="Q3193" s="8">
        <f t="shared" si="196"/>
        <v>4.0266666666666666E-2</v>
      </c>
      <c r="R3193" s="20">
        <f t="shared" si="197"/>
        <v>37.75</v>
      </c>
      <c r="S3193" s="15">
        <f t="shared" si="198"/>
        <v>42538.755428240736</v>
      </c>
      <c r="T3193" s="15">
        <f t="shared" si="199"/>
        <v>42598.755428240736</v>
      </c>
    </row>
    <row r="3194" spans="1:20" ht="75" x14ac:dyDescent="0.3">
      <c r="A3194" s="4">
        <v>3192</v>
      </c>
      <c r="B3194" s="5" t="s">
        <v>3191</v>
      </c>
      <c r="C3194" s="5" t="s">
        <v>7301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t="s">
        <v>8304</v>
      </c>
      <c r="O3194" t="s">
        <v>8321</v>
      </c>
      <c r="P3194" t="s">
        <v>8363</v>
      </c>
      <c r="Q3194" s="8">
        <f t="shared" si="196"/>
        <v>1.0200000000000001E-2</v>
      </c>
      <c r="R3194" s="20">
        <f t="shared" si="197"/>
        <v>12.75</v>
      </c>
      <c r="S3194" s="15">
        <f t="shared" si="198"/>
        <v>42018.94049768518</v>
      </c>
      <c r="T3194" s="15">
        <f t="shared" si="199"/>
        <v>42063.916666666672</v>
      </c>
    </row>
    <row r="3195" spans="1:20" ht="75" x14ac:dyDescent="0.3">
      <c r="A3195" s="4">
        <v>3193</v>
      </c>
      <c r="B3195" s="5" t="s">
        <v>3192</v>
      </c>
      <c r="C3195" s="5" t="s">
        <v>7302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t="s">
        <v>8304</v>
      </c>
      <c r="O3195" t="s">
        <v>8321</v>
      </c>
      <c r="P3195" t="s">
        <v>8363</v>
      </c>
      <c r="Q3195" s="8">
        <f t="shared" si="196"/>
        <v>0.1174</v>
      </c>
      <c r="R3195" s="20">
        <f t="shared" si="197"/>
        <v>24.458333333333332</v>
      </c>
      <c r="S3195" s="15">
        <f t="shared" si="198"/>
        <v>42010.968240740738</v>
      </c>
      <c r="T3195" s="15">
        <f t="shared" si="199"/>
        <v>42055.968240740738</v>
      </c>
    </row>
    <row r="3196" spans="1:20" ht="93.75" x14ac:dyDescent="0.3">
      <c r="A3196" s="4">
        <v>3194</v>
      </c>
      <c r="B3196" s="5" t="s">
        <v>3193</v>
      </c>
      <c r="C3196" s="5" t="s">
        <v>7303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t="s">
        <v>8304</v>
      </c>
      <c r="O3196" t="s">
        <v>8321</v>
      </c>
      <c r="P3196" t="s">
        <v>8363</v>
      </c>
      <c r="Q3196" s="8">
        <f t="shared" si="196"/>
        <v>0</v>
      </c>
      <c r="R3196" s="20" t="e">
        <f t="shared" si="197"/>
        <v>#DIV/0!</v>
      </c>
      <c r="S3196" s="15">
        <f t="shared" si="198"/>
        <v>42182.062476851846</v>
      </c>
      <c r="T3196" s="15">
        <f t="shared" si="199"/>
        <v>42212.062476851846</v>
      </c>
    </row>
    <row r="3197" spans="1:20" ht="93.75" x14ac:dyDescent="0.3">
      <c r="A3197" s="4">
        <v>3195</v>
      </c>
      <c r="B3197" s="5" t="s">
        <v>3194</v>
      </c>
      <c r="C3197" s="5" t="s">
        <v>7304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t="s">
        <v>8304</v>
      </c>
      <c r="O3197" t="s">
        <v>8321</v>
      </c>
      <c r="P3197" t="s">
        <v>8363</v>
      </c>
      <c r="Q3197" s="8">
        <f t="shared" si="196"/>
        <v>0.59142857142857141</v>
      </c>
      <c r="R3197" s="20">
        <f t="shared" si="197"/>
        <v>53.07692307692308</v>
      </c>
      <c r="S3197" s="15">
        <f t="shared" si="198"/>
        <v>42017.594236111108</v>
      </c>
      <c r="T3197" s="15">
        <f t="shared" si="199"/>
        <v>42047.594236111108</v>
      </c>
    </row>
    <row r="3198" spans="1:20" ht="75" x14ac:dyDescent="0.3">
      <c r="A3198" s="4">
        <v>3196</v>
      </c>
      <c r="B3198" s="5" t="s">
        <v>3195</v>
      </c>
      <c r="C3198" s="5" t="s">
        <v>7305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t="s">
        <v>8304</v>
      </c>
      <c r="O3198" t="s">
        <v>8321</v>
      </c>
      <c r="P3198" t="s">
        <v>8363</v>
      </c>
      <c r="Q3198" s="8">
        <f t="shared" si="196"/>
        <v>5.9999999999999995E-4</v>
      </c>
      <c r="R3198" s="20">
        <f t="shared" si="197"/>
        <v>300</v>
      </c>
      <c r="S3198" s="15">
        <f t="shared" si="198"/>
        <v>42157.598090277781</v>
      </c>
      <c r="T3198" s="15">
        <f t="shared" si="199"/>
        <v>42217.583333333328</v>
      </c>
    </row>
    <row r="3199" spans="1:20" ht="56.25" x14ac:dyDescent="0.3">
      <c r="A3199" s="4">
        <v>3197</v>
      </c>
      <c r="B3199" s="5" t="s">
        <v>3196</v>
      </c>
      <c r="C3199" s="5" t="s">
        <v>7306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t="s">
        <v>8304</v>
      </c>
      <c r="O3199" t="s">
        <v>8321</v>
      </c>
      <c r="P3199" t="s">
        <v>8363</v>
      </c>
      <c r="Q3199" s="8">
        <f t="shared" si="196"/>
        <v>0.1145</v>
      </c>
      <c r="R3199" s="20">
        <f t="shared" si="197"/>
        <v>286.25</v>
      </c>
      <c r="S3199" s="15">
        <f t="shared" si="198"/>
        <v>42009.493263888886</v>
      </c>
      <c r="T3199" s="15">
        <f t="shared" si="199"/>
        <v>42039.493263888886</v>
      </c>
    </row>
    <row r="3200" spans="1:20" ht="93.75" x14ac:dyDescent="0.3">
      <c r="A3200" s="4">
        <v>3198</v>
      </c>
      <c r="B3200" s="5" t="s">
        <v>3197</v>
      </c>
      <c r="C3200" s="5" t="s">
        <v>7307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t="s">
        <v>8304</v>
      </c>
      <c r="O3200" t="s">
        <v>8321</v>
      </c>
      <c r="P3200" t="s">
        <v>8363</v>
      </c>
      <c r="Q3200" s="8">
        <f t="shared" si="196"/>
        <v>3.6666666666666666E-3</v>
      </c>
      <c r="R3200" s="20">
        <f t="shared" si="197"/>
        <v>36.666666666666664</v>
      </c>
      <c r="S3200" s="15">
        <f t="shared" si="198"/>
        <v>42013.424502314811</v>
      </c>
      <c r="T3200" s="15">
        <f t="shared" si="199"/>
        <v>42051.424502314811</v>
      </c>
    </row>
    <row r="3201" spans="1:20" ht="75" x14ac:dyDescent="0.3">
      <c r="A3201" s="4">
        <v>3199</v>
      </c>
      <c r="B3201" s="5" t="s">
        <v>3198</v>
      </c>
      <c r="C3201" s="5" t="s">
        <v>7308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t="s">
        <v>8304</v>
      </c>
      <c r="O3201" t="s">
        <v>8321</v>
      </c>
      <c r="P3201" t="s">
        <v>8363</v>
      </c>
      <c r="Q3201" s="8">
        <f t="shared" si="196"/>
        <v>0.52159999999999995</v>
      </c>
      <c r="R3201" s="20">
        <f t="shared" si="197"/>
        <v>49.20754716981132</v>
      </c>
      <c r="S3201" s="15">
        <f t="shared" si="198"/>
        <v>41858.761782407404</v>
      </c>
      <c r="T3201" s="15">
        <f t="shared" si="199"/>
        <v>41888.875</v>
      </c>
    </row>
    <row r="3202" spans="1:20" ht="93.75" x14ac:dyDescent="0.3">
      <c r="A3202" s="4">
        <v>3200</v>
      </c>
      <c r="B3202" s="5" t="s">
        <v>3199</v>
      </c>
      <c r="C3202" s="5" t="s">
        <v>7309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t="s">
        <v>8304</v>
      </c>
      <c r="O3202" t="s">
        <v>8321</v>
      </c>
      <c r="P3202" t="s">
        <v>8363</v>
      </c>
      <c r="Q3202" s="8">
        <f t="shared" ref="Q3202:Q3265" si="200">E3202/D3202</f>
        <v>2.0000000000000002E-5</v>
      </c>
      <c r="R3202" s="20">
        <f t="shared" ref="R3202:R3265" si="201">E3202/L3202</f>
        <v>1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93.75" x14ac:dyDescent="0.3">
      <c r="A3203" s="4">
        <v>3201</v>
      </c>
      <c r="B3203" s="5" t="s">
        <v>3200</v>
      </c>
      <c r="C3203" s="5" t="s">
        <v>7310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t="s">
        <v>8304</v>
      </c>
      <c r="O3203" t="s">
        <v>8321</v>
      </c>
      <c r="P3203" t="s">
        <v>8363</v>
      </c>
      <c r="Q3203" s="8">
        <f t="shared" si="200"/>
        <v>1.2500000000000001E-2</v>
      </c>
      <c r="R3203" s="20">
        <f t="shared" si="201"/>
        <v>12.5</v>
      </c>
      <c r="S3203" s="15">
        <f t="shared" si="202"/>
        <v>41861.767094907409</v>
      </c>
      <c r="T3203" s="15">
        <f t="shared" si="203"/>
        <v>41882.767094907409</v>
      </c>
    </row>
    <row r="3204" spans="1:20" ht="75" x14ac:dyDescent="0.3">
      <c r="A3204" s="4">
        <v>3202</v>
      </c>
      <c r="B3204" s="5" t="s">
        <v>3201</v>
      </c>
      <c r="C3204" s="5" t="s">
        <v>7311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t="s">
        <v>8304</v>
      </c>
      <c r="O3204" t="s">
        <v>8321</v>
      </c>
      <c r="P3204" t="s">
        <v>8363</v>
      </c>
      <c r="Q3204" s="8">
        <f t="shared" si="200"/>
        <v>0.54520000000000002</v>
      </c>
      <c r="R3204" s="20">
        <f t="shared" si="201"/>
        <v>109.04</v>
      </c>
      <c r="S3204" s="15">
        <f t="shared" si="202"/>
        <v>42293.853541666671</v>
      </c>
      <c r="T3204" s="15">
        <f t="shared" si="203"/>
        <v>42352.249305555553</v>
      </c>
    </row>
    <row r="3205" spans="1:20" ht="75" x14ac:dyDescent="0.3">
      <c r="A3205" s="4">
        <v>3203</v>
      </c>
      <c r="B3205" s="5" t="s">
        <v>3202</v>
      </c>
      <c r="C3205" s="5" t="s">
        <v>7312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t="s">
        <v>8304</v>
      </c>
      <c r="O3205" t="s">
        <v>8321</v>
      </c>
      <c r="P3205" t="s">
        <v>8363</v>
      </c>
      <c r="Q3205" s="8">
        <f t="shared" si="200"/>
        <v>0.25</v>
      </c>
      <c r="R3205" s="20">
        <f t="shared" si="201"/>
        <v>41.666666666666664</v>
      </c>
      <c r="S3205" s="15">
        <f t="shared" si="202"/>
        <v>42242.988680555558</v>
      </c>
      <c r="T3205" s="15">
        <f t="shared" si="203"/>
        <v>42272.988680555558</v>
      </c>
    </row>
    <row r="3206" spans="1:20" ht="93.75" x14ac:dyDescent="0.3">
      <c r="A3206" s="4">
        <v>3204</v>
      </c>
      <c r="B3206" s="5" t="s">
        <v>3203</v>
      </c>
      <c r="C3206" s="5" t="s">
        <v>7313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t="s">
        <v>8304</v>
      </c>
      <c r="O3206" t="s">
        <v>8321</v>
      </c>
      <c r="P3206" t="s">
        <v>8363</v>
      </c>
      <c r="Q3206" s="8">
        <f t="shared" si="200"/>
        <v>0</v>
      </c>
      <c r="R3206" s="20" t="e">
        <f t="shared" si="201"/>
        <v>#DIV/0!</v>
      </c>
      <c r="S3206" s="15">
        <f t="shared" si="202"/>
        <v>42172.686099537037</v>
      </c>
      <c r="T3206" s="15">
        <f t="shared" si="203"/>
        <v>42202.676388888889</v>
      </c>
    </row>
    <row r="3207" spans="1:20" ht="75" x14ac:dyDescent="0.3">
      <c r="A3207" s="4">
        <v>3205</v>
      </c>
      <c r="B3207" s="5" t="s">
        <v>3204</v>
      </c>
      <c r="C3207" s="5" t="s">
        <v>7314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t="s">
        <v>8304</v>
      </c>
      <c r="O3207" t="s">
        <v>8321</v>
      </c>
      <c r="P3207" t="s">
        <v>8363</v>
      </c>
      <c r="Q3207" s="8">
        <f t="shared" si="200"/>
        <v>3.4125000000000003E-2</v>
      </c>
      <c r="R3207" s="20">
        <f t="shared" si="201"/>
        <v>22.75</v>
      </c>
      <c r="S3207" s="15">
        <f t="shared" si="202"/>
        <v>42095.374675925923</v>
      </c>
      <c r="T3207" s="15">
        <f t="shared" si="203"/>
        <v>42125.374675925923</v>
      </c>
    </row>
    <row r="3208" spans="1:20" ht="75" x14ac:dyDescent="0.3">
      <c r="A3208" s="4">
        <v>3206</v>
      </c>
      <c r="B3208" s="5" t="s">
        <v>3205</v>
      </c>
      <c r="C3208" s="5" t="s">
        <v>7315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t="s">
        <v>8304</v>
      </c>
      <c r="O3208" t="s">
        <v>8321</v>
      </c>
      <c r="P3208" t="s">
        <v>8363</v>
      </c>
      <c r="Q3208" s="8">
        <f t="shared" si="200"/>
        <v>0</v>
      </c>
      <c r="R3208" s="20" t="e">
        <f t="shared" si="201"/>
        <v>#DIV/0!</v>
      </c>
      <c r="S3208" s="15">
        <f t="shared" si="202"/>
        <v>42236.276053240741</v>
      </c>
      <c r="T3208" s="15">
        <f t="shared" si="203"/>
        <v>42266.276053240741</v>
      </c>
    </row>
    <row r="3209" spans="1:20" ht="75" x14ac:dyDescent="0.3">
      <c r="A3209" s="4">
        <v>3207</v>
      </c>
      <c r="B3209" s="5" t="s">
        <v>3206</v>
      </c>
      <c r="C3209" s="5" t="s">
        <v>7316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t="s">
        <v>8304</v>
      </c>
      <c r="O3209" t="s">
        <v>8321</v>
      </c>
      <c r="P3209" t="s">
        <v>8363</v>
      </c>
      <c r="Q3209" s="8">
        <f t="shared" si="200"/>
        <v>0.46363636363636362</v>
      </c>
      <c r="R3209" s="20">
        <f t="shared" si="201"/>
        <v>70.833333333333329</v>
      </c>
      <c r="S3209" s="15">
        <f t="shared" si="202"/>
        <v>42057.277858796297</v>
      </c>
      <c r="T3209" s="15">
        <f t="shared" si="203"/>
        <v>42117.236192129625</v>
      </c>
    </row>
    <row r="3210" spans="1:20" ht="75" x14ac:dyDescent="0.3">
      <c r="A3210" s="4">
        <v>3208</v>
      </c>
      <c r="B3210" s="5" t="s">
        <v>3207</v>
      </c>
      <c r="C3210" s="5" t="s">
        <v>7317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t="s">
        <v>8270</v>
      </c>
      <c r="O3210" t="s">
        <v>8321</v>
      </c>
      <c r="P3210" t="s">
        <v>8322</v>
      </c>
      <c r="Q3210" s="8">
        <f t="shared" si="200"/>
        <v>1.0349999999999999</v>
      </c>
      <c r="R3210" s="20">
        <f t="shared" si="201"/>
        <v>63.109756097560975</v>
      </c>
      <c r="S3210" s="15">
        <f t="shared" si="202"/>
        <v>41827.605057870373</v>
      </c>
      <c r="T3210" s="15">
        <f t="shared" si="203"/>
        <v>41848.605057870373</v>
      </c>
    </row>
    <row r="3211" spans="1:20" ht="75" x14ac:dyDescent="0.3">
      <c r="A3211" s="4">
        <v>3209</v>
      </c>
      <c r="B3211" s="5" t="s">
        <v>3208</v>
      </c>
      <c r="C3211" s="5" t="s">
        <v>7318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t="s">
        <v>8270</v>
      </c>
      <c r="O3211" t="s">
        <v>8321</v>
      </c>
      <c r="P3211" t="s">
        <v>8322</v>
      </c>
      <c r="Q3211" s="8">
        <f t="shared" si="200"/>
        <v>1.1932315789473684</v>
      </c>
      <c r="R3211" s="20">
        <f t="shared" si="201"/>
        <v>50.157964601769912</v>
      </c>
      <c r="S3211" s="15">
        <f t="shared" si="202"/>
        <v>41778.637245370373</v>
      </c>
      <c r="T3211" s="15">
        <f t="shared" si="203"/>
        <v>41810.958333333336</v>
      </c>
    </row>
    <row r="3212" spans="1:20" ht="75" x14ac:dyDescent="0.3">
      <c r="A3212" s="4">
        <v>3210</v>
      </c>
      <c r="B3212" s="5" t="s">
        <v>3209</v>
      </c>
      <c r="C3212" s="5" t="s">
        <v>7319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t="s">
        <v>8270</v>
      </c>
      <c r="O3212" t="s">
        <v>8321</v>
      </c>
      <c r="P3212" t="s">
        <v>8322</v>
      </c>
      <c r="Q3212" s="8">
        <f t="shared" si="200"/>
        <v>1.2576666666666667</v>
      </c>
      <c r="R3212" s="20">
        <f t="shared" si="201"/>
        <v>62.883333333333333</v>
      </c>
      <c r="S3212" s="15">
        <f t="shared" si="202"/>
        <v>41013.936562499999</v>
      </c>
      <c r="T3212" s="15">
        <f t="shared" si="203"/>
        <v>41061.165972222225</v>
      </c>
    </row>
    <row r="3213" spans="1:20" ht="75" x14ac:dyDescent="0.3">
      <c r="A3213" s="4">
        <v>3211</v>
      </c>
      <c r="B3213" s="5" t="s">
        <v>3210</v>
      </c>
      <c r="C3213" s="5" t="s">
        <v>7320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t="s">
        <v>8270</v>
      </c>
      <c r="O3213" t="s">
        <v>8321</v>
      </c>
      <c r="P3213" t="s">
        <v>8322</v>
      </c>
      <c r="Q3213" s="8">
        <f t="shared" si="200"/>
        <v>1.1974347826086957</v>
      </c>
      <c r="R3213" s="20">
        <f t="shared" si="201"/>
        <v>85.531055900621112</v>
      </c>
      <c r="S3213" s="15">
        <f t="shared" si="202"/>
        <v>41834.586574074077</v>
      </c>
      <c r="T3213" s="15">
        <f t="shared" si="203"/>
        <v>41866.083333333336</v>
      </c>
    </row>
    <row r="3214" spans="1:20" ht="56.25" x14ac:dyDescent="0.3">
      <c r="A3214" s="4">
        <v>3212</v>
      </c>
      <c r="B3214" s="5" t="s">
        <v>3211</v>
      </c>
      <c r="C3214" s="5" t="s">
        <v>7321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t="s">
        <v>8270</v>
      </c>
      <c r="O3214" t="s">
        <v>8321</v>
      </c>
      <c r="P3214" t="s">
        <v>8322</v>
      </c>
      <c r="Q3214" s="8">
        <f t="shared" si="200"/>
        <v>1.2625</v>
      </c>
      <c r="R3214" s="20">
        <f t="shared" si="201"/>
        <v>53.723404255319146</v>
      </c>
      <c r="S3214" s="15">
        <f t="shared" si="202"/>
        <v>41829.795729166668</v>
      </c>
      <c r="T3214" s="15">
        <f t="shared" si="203"/>
        <v>41859.795729166668</v>
      </c>
    </row>
    <row r="3215" spans="1:20" ht="75" x14ac:dyDescent="0.3">
      <c r="A3215" s="4">
        <v>3213</v>
      </c>
      <c r="B3215" s="5" t="s">
        <v>3212</v>
      </c>
      <c r="C3215" s="5" t="s">
        <v>7322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t="s">
        <v>8270</v>
      </c>
      <c r="O3215" t="s">
        <v>8321</v>
      </c>
      <c r="P3215" t="s">
        <v>8322</v>
      </c>
      <c r="Q3215" s="8">
        <f t="shared" si="200"/>
        <v>1.0011666666666668</v>
      </c>
      <c r="R3215" s="20">
        <f t="shared" si="201"/>
        <v>127.80851063829788</v>
      </c>
      <c r="S3215" s="15">
        <f t="shared" si="202"/>
        <v>42171.763414351852</v>
      </c>
      <c r="T3215" s="15">
        <f t="shared" si="203"/>
        <v>42211.763414351852</v>
      </c>
    </row>
    <row r="3216" spans="1:20" ht="93.75" x14ac:dyDescent="0.3">
      <c r="A3216" s="4">
        <v>3214</v>
      </c>
      <c r="B3216" s="5" t="s">
        <v>3213</v>
      </c>
      <c r="C3216" s="5" t="s">
        <v>7323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t="s">
        <v>8270</v>
      </c>
      <c r="O3216" t="s">
        <v>8321</v>
      </c>
      <c r="P3216" t="s">
        <v>8322</v>
      </c>
      <c r="Q3216" s="8">
        <f t="shared" si="200"/>
        <v>1.0213333333333334</v>
      </c>
      <c r="R3216" s="20">
        <f t="shared" si="201"/>
        <v>106.57391304347826</v>
      </c>
      <c r="S3216" s="15">
        <f t="shared" si="202"/>
        <v>42337.792511574073</v>
      </c>
      <c r="T3216" s="15">
        <f t="shared" si="203"/>
        <v>42374.996527777781</v>
      </c>
    </row>
    <row r="3217" spans="1:20" ht="112.5" x14ac:dyDescent="0.3">
      <c r="A3217" s="4">
        <v>3215</v>
      </c>
      <c r="B3217" s="5" t="s">
        <v>3214</v>
      </c>
      <c r="C3217" s="5" t="s">
        <v>7324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t="s">
        <v>8270</v>
      </c>
      <c r="O3217" t="s">
        <v>8321</v>
      </c>
      <c r="P3217" t="s">
        <v>8322</v>
      </c>
      <c r="Q3217" s="8">
        <f t="shared" si="200"/>
        <v>1.0035142857142858</v>
      </c>
      <c r="R3217" s="20">
        <f t="shared" si="201"/>
        <v>262.11194029850748</v>
      </c>
      <c r="S3217" s="15">
        <f t="shared" si="202"/>
        <v>42219.665173611109</v>
      </c>
      <c r="T3217" s="15">
        <f t="shared" si="203"/>
        <v>42257.165972222225</v>
      </c>
    </row>
    <row r="3218" spans="1:20" ht="93.75" x14ac:dyDescent="0.3">
      <c r="A3218" s="4">
        <v>3216</v>
      </c>
      <c r="B3218" s="5" t="s">
        <v>3215</v>
      </c>
      <c r="C3218" s="5" t="s">
        <v>7325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t="s">
        <v>8270</v>
      </c>
      <c r="O3218" t="s">
        <v>8321</v>
      </c>
      <c r="P3218" t="s">
        <v>8322</v>
      </c>
      <c r="Q3218" s="8">
        <f t="shared" si="200"/>
        <v>1.0004999999999999</v>
      </c>
      <c r="R3218" s="20">
        <f t="shared" si="201"/>
        <v>57.171428571428571</v>
      </c>
      <c r="S3218" s="15">
        <f t="shared" si="202"/>
        <v>42165.462627314817</v>
      </c>
      <c r="T3218" s="15">
        <f t="shared" si="203"/>
        <v>42196.604166666672</v>
      </c>
    </row>
    <row r="3219" spans="1:20" ht="56.25" x14ac:dyDescent="0.3">
      <c r="A3219" s="4">
        <v>3217</v>
      </c>
      <c r="B3219" s="5" t="s">
        <v>3216</v>
      </c>
      <c r="C3219" s="5" t="s">
        <v>7326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t="s">
        <v>8270</v>
      </c>
      <c r="O3219" t="s">
        <v>8321</v>
      </c>
      <c r="P3219" t="s">
        <v>8322</v>
      </c>
      <c r="Q3219" s="8">
        <f t="shared" si="200"/>
        <v>1.1602222222222223</v>
      </c>
      <c r="R3219" s="20">
        <f t="shared" si="201"/>
        <v>50.20192307692308</v>
      </c>
      <c r="S3219" s="15">
        <f t="shared" si="202"/>
        <v>42648.546111111107</v>
      </c>
      <c r="T3219" s="15">
        <f t="shared" si="203"/>
        <v>42678.546111111107</v>
      </c>
    </row>
    <row r="3220" spans="1:20" ht="75" x14ac:dyDescent="0.3">
      <c r="A3220" s="4">
        <v>3218</v>
      </c>
      <c r="B3220" s="5" t="s">
        <v>3217</v>
      </c>
      <c r="C3220" s="5" t="s">
        <v>7327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t="s">
        <v>8270</v>
      </c>
      <c r="O3220" t="s">
        <v>8321</v>
      </c>
      <c r="P3220" t="s">
        <v>8322</v>
      </c>
      <c r="Q3220" s="8">
        <f t="shared" si="200"/>
        <v>1.0209999999999999</v>
      </c>
      <c r="R3220" s="20">
        <f t="shared" si="201"/>
        <v>66.586956521739125</v>
      </c>
      <c r="S3220" s="15">
        <f t="shared" si="202"/>
        <v>41971.002152777779</v>
      </c>
      <c r="T3220" s="15">
        <f t="shared" si="203"/>
        <v>42004</v>
      </c>
    </row>
    <row r="3221" spans="1:20" ht="56.25" x14ac:dyDescent="0.3">
      <c r="A3221" s="4">
        <v>3219</v>
      </c>
      <c r="B3221" s="5" t="s">
        <v>3218</v>
      </c>
      <c r="C3221" s="5" t="s">
        <v>7328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t="s">
        <v>8270</v>
      </c>
      <c r="O3221" t="s">
        <v>8321</v>
      </c>
      <c r="P3221" t="s">
        <v>8322</v>
      </c>
      <c r="Q3221" s="8">
        <f t="shared" si="200"/>
        <v>1.0011000000000001</v>
      </c>
      <c r="R3221" s="20">
        <f t="shared" si="201"/>
        <v>168.25210084033614</v>
      </c>
      <c r="S3221" s="15">
        <f t="shared" si="202"/>
        <v>42050.983182870375</v>
      </c>
      <c r="T3221" s="15">
        <f t="shared" si="203"/>
        <v>42085.941516203704</v>
      </c>
    </row>
    <row r="3222" spans="1:20" ht="37.5" x14ac:dyDescent="0.3">
      <c r="A3222" s="4">
        <v>3220</v>
      </c>
      <c r="B3222" s="5" t="s">
        <v>3219</v>
      </c>
      <c r="C3222" s="5" t="s">
        <v>7329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t="s">
        <v>8270</v>
      </c>
      <c r="O3222" t="s">
        <v>8321</v>
      </c>
      <c r="P3222" t="s">
        <v>8322</v>
      </c>
      <c r="Q3222" s="8">
        <f t="shared" si="200"/>
        <v>1.0084</v>
      </c>
      <c r="R3222" s="20">
        <f t="shared" si="201"/>
        <v>256.37288135593218</v>
      </c>
      <c r="S3222" s="15">
        <f t="shared" si="202"/>
        <v>42772.833379629628</v>
      </c>
      <c r="T3222" s="15">
        <f t="shared" si="203"/>
        <v>42806.875</v>
      </c>
    </row>
    <row r="3223" spans="1:20" ht="93.75" x14ac:dyDescent="0.3">
      <c r="A3223" s="4">
        <v>3221</v>
      </c>
      <c r="B3223" s="5" t="s">
        <v>3220</v>
      </c>
      <c r="C3223" s="5" t="s">
        <v>7330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t="s">
        <v>8270</v>
      </c>
      <c r="O3223" t="s">
        <v>8321</v>
      </c>
      <c r="P3223" t="s">
        <v>8322</v>
      </c>
      <c r="Q3223" s="8">
        <f t="shared" si="200"/>
        <v>1.0342499999999999</v>
      </c>
      <c r="R3223" s="20">
        <f t="shared" si="201"/>
        <v>36.610619469026545</v>
      </c>
      <c r="S3223" s="15">
        <f t="shared" si="202"/>
        <v>42155.696793981479</v>
      </c>
      <c r="T3223" s="15">
        <f t="shared" si="203"/>
        <v>42190.696793981479</v>
      </c>
    </row>
    <row r="3224" spans="1:20" ht="56.25" x14ac:dyDescent="0.3">
      <c r="A3224" s="4">
        <v>3222</v>
      </c>
      <c r="B3224" s="5" t="s">
        <v>3221</v>
      </c>
      <c r="C3224" s="5" t="s">
        <v>7331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t="s">
        <v>8270</v>
      </c>
      <c r="O3224" t="s">
        <v>8321</v>
      </c>
      <c r="P3224" t="s">
        <v>8322</v>
      </c>
      <c r="Q3224" s="8">
        <f t="shared" si="200"/>
        <v>1.248</v>
      </c>
      <c r="R3224" s="20">
        <f t="shared" si="201"/>
        <v>37.142857142857146</v>
      </c>
      <c r="S3224" s="15">
        <f t="shared" si="202"/>
        <v>42270.582141203704</v>
      </c>
      <c r="T3224" s="15">
        <f t="shared" si="203"/>
        <v>42301.895138888889</v>
      </c>
    </row>
    <row r="3225" spans="1:20" ht="56.25" x14ac:dyDescent="0.3">
      <c r="A3225" s="4">
        <v>3223</v>
      </c>
      <c r="B3225" s="5" t="s">
        <v>3222</v>
      </c>
      <c r="C3225" s="5" t="s">
        <v>7332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t="s">
        <v>8270</v>
      </c>
      <c r="O3225" t="s">
        <v>8321</v>
      </c>
      <c r="P3225" t="s">
        <v>8322</v>
      </c>
      <c r="Q3225" s="8">
        <f t="shared" si="200"/>
        <v>1.0951612903225807</v>
      </c>
      <c r="R3225" s="20">
        <f t="shared" si="201"/>
        <v>45.878378378378379</v>
      </c>
      <c r="S3225" s="15">
        <f t="shared" si="202"/>
        <v>42206.835370370376</v>
      </c>
      <c r="T3225" s="15">
        <f t="shared" si="203"/>
        <v>42236.835370370376</v>
      </c>
    </row>
    <row r="3226" spans="1:20" ht="75" x14ac:dyDescent="0.3">
      <c r="A3226" s="4">
        <v>3224</v>
      </c>
      <c r="B3226" s="5" t="s">
        <v>3223</v>
      </c>
      <c r="C3226" s="5" t="s">
        <v>7333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t="s">
        <v>8270</v>
      </c>
      <c r="O3226" t="s">
        <v>8321</v>
      </c>
      <c r="P3226" t="s">
        <v>8322</v>
      </c>
      <c r="Q3226" s="8">
        <f t="shared" si="200"/>
        <v>1.0203333333333333</v>
      </c>
      <c r="R3226" s="20">
        <f t="shared" si="201"/>
        <v>141.71296296296296</v>
      </c>
      <c r="S3226" s="15">
        <f t="shared" si="202"/>
        <v>42697.850844907407</v>
      </c>
      <c r="T3226" s="15">
        <f t="shared" si="203"/>
        <v>42745.208333333328</v>
      </c>
    </row>
    <row r="3227" spans="1:20" ht="75" x14ac:dyDescent="0.3">
      <c r="A3227" s="4">
        <v>3225</v>
      </c>
      <c r="B3227" s="5" t="s">
        <v>3224</v>
      </c>
      <c r="C3227" s="5" t="s">
        <v>7334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t="s">
        <v>8270</v>
      </c>
      <c r="O3227" t="s">
        <v>8321</v>
      </c>
      <c r="P3227" t="s">
        <v>8322</v>
      </c>
      <c r="Q3227" s="8">
        <f t="shared" si="200"/>
        <v>1.0235000000000001</v>
      </c>
      <c r="R3227" s="20">
        <f t="shared" si="201"/>
        <v>52.487179487179489</v>
      </c>
      <c r="S3227" s="15">
        <f t="shared" si="202"/>
        <v>42503.559467592597</v>
      </c>
      <c r="T3227" s="15">
        <f t="shared" si="203"/>
        <v>42524.875</v>
      </c>
    </row>
    <row r="3228" spans="1:20" ht="75" x14ac:dyDescent="0.3">
      <c r="A3228" s="4">
        <v>3226</v>
      </c>
      <c r="B3228" s="5" t="s">
        <v>3225</v>
      </c>
      <c r="C3228" s="5" t="s">
        <v>7335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t="s">
        <v>8270</v>
      </c>
      <c r="O3228" t="s">
        <v>8321</v>
      </c>
      <c r="P3228" t="s">
        <v>8322</v>
      </c>
      <c r="Q3228" s="8">
        <f t="shared" si="200"/>
        <v>1.0416666666666667</v>
      </c>
      <c r="R3228" s="20">
        <f t="shared" si="201"/>
        <v>59.523809523809526</v>
      </c>
      <c r="S3228" s="15">
        <f t="shared" si="202"/>
        <v>42277.583472222221</v>
      </c>
      <c r="T3228" s="15">
        <f t="shared" si="203"/>
        <v>42307.583472222221</v>
      </c>
    </row>
    <row r="3229" spans="1:20" ht="75" x14ac:dyDescent="0.3">
      <c r="A3229" s="4">
        <v>3227</v>
      </c>
      <c r="B3229" s="5" t="s">
        <v>3226</v>
      </c>
      <c r="C3229" s="5" t="s">
        <v>7336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t="s">
        <v>8270</v>
      </c>
      <c r="O3229" t="s">
        <v>8321</v>
      </c>
      <c r="P3229" t="s">
        <v>8322</v>
      </c>
      <c r="Q3229" s="8">
        <f t="shared" si="200"/>
        <v>1.25</v>
      </c>
      <c r="R3229" s="20">
        <f t="shared" si="201"/>
        <v>50</v>
      </c>
      <c r="S3229" s="15">
        <f t="shared" si="202"/>
        <v>42722.882361111115</v>
      </c>
      <c r="T3229" s="15">
        <f t="shared" si="203"/>
        <v>42752.882361111115</v>
      </c>
    </row>
    <row r="3230" spans="1:20" ht="37.5" x14ac:dyDescent="0.3">
      <c r="A3230" s="4">
        <v>3228</v>
      </c>
      <c r="B3230" s="5" t="s">
        <v>3227</v>
      </c>
      <c r="C3230" s="5" t="s">
        <v>7337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t="s">
        <v>8270</v>
      </c>
      <c r="O3230" t="s">
        <v>8321</v>
      </c>
      <c r="P3230" t="s">
        <v>8322</v>
      </c>
      <c r="Q3230" s="8">
        <f t="shared" si="200"/>
        <v>1.0234285714285714</v>
      </c>
      <c r="R3230" s="20">
        <f t="shared" si="201"/>
        <v>193.62162162162161</v>
      </c>
      <c r="S3230" s="15">
        <f t="shared" si="202"/>
        <v>42323.70930555556</v>
      </c>
      <c r="T3230" s="15">
        <f t="shared" si="203"/>
        <v>42355.207638888889</v>
      </c>
    </row>
    <row r="3231" spans="1:20" ht="75" x14ac:dyDescent="0.3">
      <c r="A3231" s="4">
        <v>3229</v>
      </c>
      <c r="B3231" s="5" t="s">
        <v>3228</v>
      </c>
      <c r="C3231" s="5" t="s">
        <v>7338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t="s">
        <v>8270</v>
      </c>
      <c r="O3231" t="s">
        <v>8321</v>
      </c>
      <c r="P3231" t="s">
        <v>8322</v>
      </c>
      <c r="Q3231" s="8">
        <f t="shared" si="200"/>
        <v>1.0786500000000001</v>
      </c>
      <c r="R3231" s="20">
        <f t="shared" si="201"/>
        <v>106.79702970297029</v>
      </c>
      <c r="S3231" s="15">
        <f t="shared" si="202"/>
        <v>41933.291643518518</v>
      </c>
      <c r="T3231" s="15">
        <f t="shared" si="203"/>
        <v>41963.333310185189</v>
      </c>
    </row>
    <row r="3232" spans="1:20" ht="93.75" x14ac:dyDescent="0.3">
      <c r="A3232" s="4">
        <v>3230</v>
      </c>
      <c r="B3232" s="5" t="s">
        <v>3229</v>
      </c>
      <c r="C3232" s="5" t="s">
        <v>7339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t="s">
        <v>8270</v>
      </c>
      <c r="O3232" t="s">
        <v>8321</v>
      </c>
      <c r="P3232" t="s">
        <v>8322</v>
      </c>
      <c r="Q3232" s="8">
        <f t="shared" si="200"/>
        <v>1.0988461538461538</v>
      </c>
      <c r="R3232" s="20">
        <f t="shared" si="201"/>
        <v>77.21621621621621</v>
      </c>
      <c r="S3232" s="15">
        <f t="shared" si="202"/>
        <v>41898.168125000004</v>
      </c>
      <c r="T3232" s="15">
        <f t="shared" si="203"/>
        <v>41913.165972222225</v>
      </c>
    </row>
    <row r="3233" spans="1:20" ht="75" x14ac:dyDescent="0.3">
      <c r="A3233" s="4">
        <v>3231</v>
      </c>
      <c r="B3233" s="5" t="s">
        <v>3230</v>
      </c>
      <c r="C3233" s="5" t="s">
        <v>7340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t="s">
        <v>8270</v>
      </c>
      <c r="O3233" t="s">
        <v>8321</v>
      </c>
      <c r="P3233" t="s">
        <v>8322</v>
      </c>
      <c r="Q3233" s="8">
        <f t="shared" si="200"/>
        <v>1.61</v>
      </c>
      <c r="R3233" s="20">
        <f t="shared" si="201"/>
        <v>57.5</v>
      </c>
      <c r="S3233" s="15">
        <f t="shared" si="202"/>
        <v>42446.943831018521</v>
      </c>
      <c r="T3233" s="15">
        <f t="shared" si="203"/>
        <v>42476.943831018521</v>
      </c>
    </row>
    <row r="3234" spans="1:20" ht="75" x14ac:dyDescent="0.3">
      <c r="A3234" s="4">
        <v>3232</v>
      </c>
      <c r="B3234" s="5" t="s">
        <v>3231</v>
      </c>
      <c r="C3234" s="5" t="s">
        <v>7341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t="s">
        <v>8270</v>
      </c>
      <c r="O3234" t="s">
        <v>8321</v>
      </c>
      <c r="P3234" t="s">
        <v>8322</v>
      </c>
      <c r="Q3234" s="8">
        <f t="shared" si="200"/>
        <v>1.3120000000000001</v>
      </c>
      <c r="R3234" s="20">
        <f t="shared" si="201"/>
        <v>50.46153846153846</v>
      </c>
      <c r="S3234" s="15">
        <f t="shared" si="202"/>
        <v>42463.81385416667</v>
      </c>
      <c r="T3234" s="15">
        <f t="shared" si="203"/>
        <v>42494.165972222225</v>
      </c>
    </row>
    <row r="3235" spans="1:20" ht="75" x14ac:dyDescent="0.3">
      <c r="A3235" s="4">
        <v>3233</v>
      </c>
      <c r="B3235" s="5" t="s">
        <v>3232</v>
      </c>
      <c r="C3235" s="5" t="s">
        <v>7342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t="s">
        <v>8270</v>
      </c>
      <c r="O3235" t="s">
        <v>8321</v>
      </c>
      <c r="P3235" t="s">
        <v>8322</v>
      </c>
      <c r="Q3235" s="8">
        <f t="shared" si="200"/>
        <v>1.1879999999999999</v>
      </c>
      <c r="R3235" s="20">
        <f t="shared" si="201"/>
        <v>97.377049180327873</v>
      </c>
      <c r="S3235" s="15">
        <f t="shared" si="202"/>
        <v>42766.805034722223</v>
      </c>
      <c r="T3235" s="15">
        <f t="shared" si="203"/>
        <v>42796.805034722223</v>
      </c>
    </row>
    <row r="3236" spans="1:20" ht="75" x14ac:dyDescent="0.3">
      <c r="A3236" s="4">
        <v>3234</v>
      </c>
      <c r="B3236" s="5" t="s">
        <v>3233</v>
      </c>
      <c r="C3236" s="5" t="s">
        <v>7343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t="s">
        <v>8270</v>
      </c>
      <c r="O3236" t="s">
        <v>8321</v>
      </c>
      <c r="P3236" t="s">
        <v>8322</v>
      </c>
      <c r="Q3236" s="8">
        <f t="shared" si="200"/>
        <v>1.0039275000000001</v>
      </c>
      <c r="R3236" s="20">
        <f t="shared" si="201"/>
        <v>34.91921739130435</v>
      </c>
      <c r="S3236" s="15">
        <f t="shared" si="202"/>
        <v>42734.789444444439</v>
      </c>
      <c r="T3236" s="15">
        <f t="shared" si="203"/>
        <v>42767.979861111111</v>
      </c>
    </row>
    <row r="3237" spans="1:20" ht="93.75" x14ac:dyDescent="0.3">
      <c r="A3237" s="4">
        <v>3235</v>
      </c>
      <c r="B3237" s="5" t="s">
        <v>3234</v>
      </c>
      <c r="C3237" s="5" t="s">
        <v>7344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t="s">
        <v>8270</v>
      </c>
      <c r="O3237" t="s">
        <v>8321</v>
      </c>
      <c r="P3237" t="s">
        <v>8322</v>
      </c>
      <c r="Q3237" s="8">
        <f t="shared" si="200"/>
        <v>1.0320666666666667</v>
      </c>
      <c r="R3237" s="20">
        <f t="shared" si="201"/>
        <v>85.530386740331494</v>
      </c>
      <c r="S3237" s="15">
        <f t="shared" si="202"/>
        <v>42522.347812499997</v>
      </c>
      <c r="T3237" s="15">
        <f t="shared" si="203"/>
        <v>42552.347812499997</v>
      </c>
    </row>
    <row r="3238" spans="1:20" ht="93.75" x14ac:dyDescent="0.3">
      <c r="A3238" s="4">
        <v>3236</v>
      </c>
      <c r="B3238" s="5" t="s">
        <v>3235</v>
      </c>
      <c r="C3238" s="5" t="s">
        <v>7345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t="s">
        <v>8270</v>
      </c>
      <c r="O3238" t="s">
        <v>8321</v>
      </c>
      <c r="P3238" t="s">
        <v>8322</v>
      </c>
      <c r="Q3238" s="8">
        <f t="shared" si="200"/>
        <v>1.006</v>
      </c>
      <c r="R3238" s="20">
        <f t="shared" si="201"/>
        <v>182.90909090909091</v>
      </c>
      <c r="S3238" s="15">
        <f t="shared" si="202"/>
        <v>42702.917048611111</v>
      </c>
      <c r="T3238" s="15">
        <f t="shared" si="203"/>
        <v>42732.917048611111</v>
      </c>
    </row>
    <row r="3239" spans="1:20" ht="56.25" x14ac:dyDescent="0.3">
      <c r="A3239" s="4">
        <v>3237</v>
      </c>
      <c r="B3239" s="5" t="s">
        <v>3236</v>
      </c>
      <c r="C3239" s="5" t="s">
        <v>7346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t="s">
        <v>8270</v>
      </c>
      <c r="O3239" t="s">
        <v>8321</v>
      </c>
      <c r="P3239" t="s">
        <v>8322</v>
      </c>
      <c r="Q3239" s="8">
        <f t="shared" si="200"/>
        <v>1.0078754285714286</v>
      </c>
      <c r="R3239" s="20">
        <f t="shared" si="201"/>
        <v>131.13620817843866</v>
      </c>
      <c r="S3239" s="15">
        <f t="shared" si="202"/>
        <v>42252.474351851852</v>
      </c>
      <c r="T3239" s="15">
        <f t="shared" si="203"/>
        <v>42276.165972222225</v>
      </c>
    </row>
    <row r="3240" spans="1:20" ht="93.75" x14ac:dyDescent="0.3">
      <c r="A3240" s="4">
        <v>3238</v>
      </c>
      <c r="B3240" s="5" t="s">
        <v>3237</v>
      </c>
      <c r="C3240" s="5" t="s">
        <v>7347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t="s">
        <v>8270</v>
      </c>
      <c r="O3240" t="s">
        <v>8321</v>
      </c>
      <c r="P3240" t="s">
        <v>8322</v>
      </c>
      <c r="Q3240" s="8">
        <f t="shared" si="200"/>
        <v>1.1232142857142857</v>
      </c>
      <c r="R3240" s="20">
        <f t="shared" si="201"/>
        <v>39.810126582278478</v>
      </c>
      <c r="S3240" s="15">
        <f t="shared" si="202"/>
        <v>42156.510393518518</v>
      </c>
      <c r="T3240" s="15">
        <f t="shared" si="203"/>
        <v>42186.510393518518</v>
      </c>
    </row>
    <row r="3241" spans="1:20" ht="75" x14ac:dyDescent="0.3">
      <c r="A3241" s="4">
        <v>3239</v>
      </c>
      <c r="B3241" s="5" t="s">
        <v>3238</v>
      </c>
      <c r="C3241" s="5" t="s">
        <v>7348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t="s">
        <v>8270</v>
      </c>
      <c r="O3241" t="s">
        <v>8321</v>
      </c>
      <c r="P3241" t="s">
        <v>8322</v>
      </c>
      <c r="Q3241" s="8">
        <f t="shared" si="200"/>
        <v>1.0591914022517912</v>
      </c>
      <c r="R3241" s="20">
        <f t="shared" si="201"/>
        <v>59.701730769230764</v>
      </c>
      <c r="S3241" s="15">
        <f t="shared" si="202"/>
        <v>42278.089039351849</v>
      </c>
      <c r="T3241" s="15">
        <f t="shared" si="203"/>
        <v>42302.999305555553</v>
      </c>
    </row>
    <row r="3242" spans="1:20" ht="75" x14ac:dyDescent="0.3">
      <c r="A3242" s="4">
        <v>3240</v>
      </c>
      <c r="B3242" s="5" t="s">
        <v>3239</v>
      </c>
      <c r="C3242" s="5" t="s">
        <v>7349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t="s">
        <v>8270</v>
      </c>
      <c r="O3242" t="s">
        <v>8321</v>
      </c>
      <c r="P3242" t="s">
        <v>8322</v>
      </c>
      <c r="Q3242" s="8">
        <f t="shared" si="200"/>
        <v>1.0056666666666667</v>
      </c>
      <c r="R3242" s="20">
        <f t="shared" si="201"/>
        <v>88.735294117647058</v>
      </c>
      <c r="S3242" s="15">
        <f t="shared" si="202"/>
        <v>42754.693842592591</v>
      </c>
      <c r="T3242" s="15">
        <f t="shared" si="203"/>
        <v>42782.958333333328</v>
      </c>
    </row>
    <row r="3243" spans="1:20" ht="93.75" x14ac:dyDescent="0.3">
      <c r="A3243" s="4">
        <v>3241</v>
      </c>
      <c r="B3243" s="5" t="s">
        <v>3240</v>
      </c>
      <c r="C3243" s="5" t="s">
        <v>7350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t="s">
        <v>8270</v>
      </c>
      <c r="O3243" t="s">
        <v>8321</v>
      </c>
      <c r="P3243" t="s">
        <v>8322</v>
      </c>
      <c r="Q3243" s="8">
        <f t="shared" si="200"/>
        <v>1.1530588235294117</v>
      </c>
      <c r="R3243" s="20">
        <f t="shared" si="201"/>
        <v>58.688622754491021</v>
      </c>
      <c r="S3243" s="15">
        <f t="shared" si="202"/>
        <v>41893.324884259258</v>
      </c>
      <c r="T3243" s="15">
        <f t="shared" si="203"/>
        <v>41926.290972222225</v>
      </c>
    </row>
    <row r="3244" spans="1:20" ht="56.25" x14ac:dyDescent="0.3">
      <c r="A3244" s="4">
        <v>3242</v>
      </c>
      <c r="B3244" s="5" t="s">
        <v>3241</v>
      </c>
      <c r="C3244" s="5" t="s">
        <v>7351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t="s">
        <v>8270</v>
      </c>
      <c r="O3244" t="s">
        <v>8321</v>
      </c>
      <c r="P3244" t="s">
        <v>8322</v>
      </c>
      <c r="Q3244" s="8">
        <f t="shared" si="200"/>
        <v>1.273042</v>
      </c>
      <c r="R3244" s="20">
        <f t="shared" si="201"/>
        <v>69.56513661202186</v>
      </c>
      <c r="S3244" s="15">
        <f t="shared" si="202"/>
        <v>41871.755694444444</v>
      </c>
      <c r="T3244" s="15">
        <f t="shared" si="203"/>
        <v>41901.755694444444</v>
      </c>
    </row>
    <row r="3245" spans="1:20" ht="93.75" x14ac:dyDescent="0.3">
      <c r="A3245" s="4">
        <v>3243</v>
      </c>
      <c r="B3245" s="5" t="s">
        <v>3242</v>
      </c>
      <c r="C3245" s="5" t="s">
        <v>7352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t="s">
        <v>8270</v>
      </c>
      <c r="O3245" t="s">
        <v>8321</v>
      </c>
      <c r="P3245" t="s">
        <v>8322</v>
      </c>
      <c r="Q3245" s="8">
        <f t="shared" si="200"/>
        <v>1.028375</v>
      </c>
      <c r="R3245" s="20">
        <f t="shared" si="201"/>
        <v>115.87323943661971</v>
      </c>
      <c r="S3245" s="15">
        <f t="shared" si="202"/>
        <v>42262.096782407403</v>
      </c>
      <c r="T3245" s="15">
        <f t="shared" si="203"/>
        <v>42286</v>
      </c>
    </row>
    <row r="3246" spans="1:20" ht="75" x14ac:dyDescent="0.3">
      <c r="A3246" s="4">
        <v>3244</v>
      </c>
      <c r="B3246" s="5" t="s">
        <v>3243</v>
      </c>
      <c r="C3246" s="5" t="s">
        <v>7353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t="s">
        <v>8270</v>
      </c>
      <c r="O3246" t="s">
        <v>8321</v>
      </c>
      <c r="P3246" t="s">
        <v>8322</v>
      </c>
      <c r="Q3246" s="8">
        <f t="shared" si="200"/>
        <v>1.0293749999999999</v>
      </c>
      <c r="R3246" s="20">
        <f t="shared" si="201"/>
        <v>23.869565217391305</v>
      </c>
      <c r="S3246" s="15">
        <f t="shared" si="202"/>
        <v>42675.694236111114</v>
      </c>
      <c r="T3246" s="15">
        <f t="shared" si="203"/>
        <v>42705.735902777778</v>
      </c>
    </row>
    <row r="3247" spans="1:20" ht="75" x14ac:dyDescent="0.3">
      <c r="A3247" s="4">
        <v>3245</v>
      </c>
      <c r="B3247" s="5" t="s">
        <v>3244</v>
      </c>
      <c r="C3247" s="5" t="s">
        <v>7354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t="s">
        <v>8270</v>
      </c>
      <c r="O3247" t="s">
        <v>8321</v>
      </c>
      <c r="P3247" t="s">
        <v>8322</v>
      </c>
      <c r="Q3247" s="8">
        <f t="shared" si="200"/>
        <v>1.043047619047619</v>
      </c>
      <c r="R3247" s="20">
        <f t="shared" si="201"/>
        <v>81.125925925925927</v>
      </c>
      <c r="S3247" s="15">
        <f t="shared" si="202"/>
        <v>42135.60020833333</v>
      </c>
      <c r="T3247" s="15">
        <f t="shared" si="203"/>
        <v>42167.083333333328</v>
      </c>
    </row>
    <row r="3248" spans="1:20" ht="75" x14ac:dyDescent="0.3">
      <c r="A3248" s="4">
        <v>3246</v>
      </c>
      <c r="B3248" s="5" t="s">
        <v>3245</v>
      </c>
      <c r="C3248" s="5" t="s">
        <v>7355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t="s">
        <v>8270</v>
      </c>
      <c r="O3248" t="s">
        <v>8321</v>
      </c>
      <c r="P3248" t="s">
        <v>8322</v>
      </c>
      <c r="Q3248" s="8">
        <f t="shared" si="200"/>
        <v>1.1122000000000001</v>
      </c>
      <c r="R3248" s="20">
        <f t="shared" si="201"/>
        <v>57.626943005181346</v>
      </c>
      <c r="S3248" s="15">
        <f t="shared" si="202"/>
        <v>42230.472222222219</v>
      </c>
      <c r="T3248" s="15">
        <f t="shared" si="203"/>
        <v>42259.165972222225</v>
      </c>
    </row>
    <row r="3249" spans="1:20" ht="75" x14ac:dyDescent="0.3">
      <c r="A3249" s="4">
        <v>3247</v>
      </c>
      <c r="B3249" s="5" t="s">
        <v>3246</v>
      </c>
      <c r="C3249" s="5" t="s">
        <v>7356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t="s">
        <v>8270</v>
      </c>
      <c r="O3249" t="s">
        <v>8321</v>
      </c>
      <c r="P3249" t="s">
        <v>8322</v>
      </c>
      <c r="Q3249" s="8">
        <f t="shared" si="200"/>
        <v>1.0586</v>
      </c>
      <c r="R3249" s="20">
        <f t="shared" si="201"/>
        <v>46.429824561403507</v>
      </c>
      <c r="S3249" s="15">
        <f t="shared" si="202"/>
        <v>42167.434166666666</v>
      </c>
      <c r="T3249" s="15">
        <f t="shared" si="203"/>
        <v>42197.434166666666</v>
      </c>
    </row>
    <row r="3250" spans="1:20" ht="56.25" x14ac:dyDescent="0.3">
      <c r="A3250" s="4">
        <v>3248</v>
      </c>
      <c r="B3250" s="5" t="s">
        <v>3247</v>
      </c>
      <c r="C3250" s="5" t="s">
        <v>7357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t="s">
        <v>8270</v>
      </c>
      <c r="O3250" t="s">
        <v>8321</v>
      </c>
      <c r="P3250" t="s">
        <v>8322</v>
      </c>
      <c r="Q3250" s="8">
        <f t="shared" si="200"/>
        <v>1.0079166666666666</v>
      </c>
      <c r="R3250" s="20">
        <f t="shared" si="201"/>
        <v>60.475000000000001</v>
      </c>
      <c r="S3250" s="15">
        <f t="shared" si="202"/>
        <v>42068.888391203705</v>
      </c>
      <c r="T3250" s="15">
        <f t="shared" si="203"/>
        <v>42098.846724537041</v>
      </c>
    </row>
    <row r="3251" spans="1:20" ht="75" x14ac:dyDescent="0.3">
      <c r="A3251" s="4">
        <v>3249</v>
      </c>
      <c r="B3251" s="5" t="s">
        <v>3248</v>
      </c>
      <c r="C3251" s="5" t="s">
        <v>7358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t="s">
        <v>8270</v>
      </c>
      <c r="O3251" t="s">
        <v>8321</v>
      </c>
      <c r="P3251" t="s">
        <v>8322</v>
      </c>
      <c r="Q3251" s="8">
        <f t="shared" si="200"/>
        <v>1.0492727272727274</v>
      </c>
      <c r="R3251" s="20">
        <f t="shared" si="201"/>
        <v>65.579545454545453</v>
      </c>
      <c r="S3251" s="15">
        <f t="shared" si="202"/>
        <v>42145.746689814812</v>
      </c>
      <c r="T3251" s="15">
        <f t="shared" si="203"/>
        <v>42175.746689814812</v>
      </c>
    </row>
    <row r="3252" spans="1:20" ht="93.75" x14ac:dyDescent="0.3">
      <c r="A3252" s="4">
        <v>3250</v>
      </c>
      <c r="B3252" s="5" t="s">
        <v>3249</v>
      </c>
      <c r="C3252" s="5" t="s">
        <v>7359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t="s">
        <v>8270</v>
      </c>
      <c r="O3252" t="s">
        <v>8321</v>
      </c>
      <c r="P3252" t="s">
        <v>8322</v>
      </c>
      <c r="Q3252" s="8">
        <f t="shared" si="200"/>
        <v>1.01552</v>
      </c>
      <c r="R3252" s="20">
        <f t="shared" si="201"/>
        <v>119.1924882629108</v>
      </c>
      <c r="S3252" s="15">
        <f t="shared" si="202"/>
        <v>41918.742175925923</v>
      </c>
      <c r="T3252" s="15">
        <f t="shared" si="203"/>
        <v>41948.783842592595</v>
      </c>
    </row>
    <row r="3253" spans="1:20" ht="75" x14ac:dyDescent="0.3">
      <c r="A3253" s="4">
        <v>3251</v>
      </c>
      <c r="B3253" s="5" t="s">
        <v>3250</v>
      </c>
      <c r="C3253" s="5" t="s">
        <v>7360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t="s">
        <v>8270</v>
      </c>
      <c r="O3253" t="s">
        <v>8321</v>
      </c>
      <c r="P3253" t="s">
        <v>8322</v>
      </c>
      <c r="Q3253" s="8">
        <f t="shared" si="200"/>
        <v>1.1073333333333333</v>
      </c>
      <c r="R3253" s="20">
        <f t="shared" si="201"/>
        <v>83.05</v>
      </c>
      <c r="S3253" s="15">
        <f t="shared" si="202"/>
        <v>42146.731087962966</v>
      </c>
      <c r="T3253" s="15">
        <f t="shared" si="203"/>
        <v>42176.731087962966</v>
      </c>
    </row>
    <row r="3254" spans="1:20" ht="75" x14ac:dyDescent="0.3">
      <c r="A3254" s="4">
        <v>3252</v>
      </c>
      <c r="B3254" s="5" t="s">
        <v>3251</v>
      </c>
      <c r="C3254" s="5" t="s">
        <v>7361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t="s">
        <v>8270</v>
      </c>
      <c r="O3254" t="s">
        <v>8321</v>
      </c>
      <c r="P3254" t="s">
        <v>8322</v>
      </c>
      <c r="Q3254" s="8">
        <f t="shared" si="200"/>
        <v>1.2782222222222221</v>
      </c>
      <c r="R3254" s="20">
        <f t="shared" si="201"/>
        <v>57.52</v>
      </c>
      <c r="S3254" s="15">
        <f t="shared" si="202"/>
        <v>42590.472685185188</v>
      </c>
      <c r="T3254" s="15">
        <f t="shared" si="203"/>
        <v>42620.472685185188</v>
      </c>
    </row>
    <row r="3255" spans="1:20" ht="56.25" x14ac:dyDescent="0.3">
      <c r="A3255" s="4">
        <v>3253</v>
      </c>
      <c r="B3255" s="5" t="s">
        <v>3252</v>
      </c>
      <c r="C3255" s="5" t="s">
        <v>7362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t="s">
        <v>8270</v>
      </c>
      <c r="O3255" t="s">
        <v>8321</v>
      </c>
      <c r="P3255" t="s">
        <v>8322</v>
      </c>
      <c r="Q3255" s="8">
        <f t="shared" si="200"/>
        <v>1.0182500000000001</v>
      </c>
      <c r="R3255" s="20">
        <f t="shared" si="201"/>
        <v>177.08695652173913</v>
      </c>
      <c r="S3255" s="15">
        <f t="shared" si="202"/>
        <v>42602.576712962968</v>
      </c>
      <c r="T3255" s="15">
        <f t="shared" si="203"/>
        <v>42621.15625</v>
      </c>
    </row>
    <row r="3256" spans="1:20" ht="93.75" x14ac:dyDescent="0.3">
      <c r="A3256" s="4">
        <v>3254</v>
      </c>
      <c r="B3256" s="5" t="s">
        <v>3253</v>
      </c>
      <c r="C3256" s="5" t="s">
        <v>7363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t="s">
        <v>8270</v>
      </c>
      <c r="O3256" t="s">
        <v>8321</v>
      </c>
      <c r="P3256" t="s">
        <v>8322</v>
      </c>
      <c r="Q3256" s="8">
        <f t="shared" si="200"/>
        <v>1.012576923076923</v>
      </c>
      <c r="R3256" s="20">
        <f t="shared" si="201"/>
        <v>70.771505376344081</v>
      </c>
      <c r="S3256" s="15">
        <f t="shared" si="202"/>
        <v>42059.085752314815</v>
      </c>
      <c r="T3256" s="15">
        <f t="shared" si="203"/>
        <v>42089.044085648144</v>
      </c>
    </row>
    <row r="3257" spans="1:20" ht="93.75" x14ac:dyDescent="0.3">
      <c r="A3257" s="4">
        <v>3255</v>
      </c>
      <c r="B3257" s="5" t="s">
        <v>3254</v>
      </c>
      <c r="C3257" s="5" t="s">
        <v>7364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t="s">
        <v>8270</v>
      </c>
      <c r="O3257" t="s">
        <v>8321</v>
      </c>
      <c r="P3257" t="s">
        <v>8322</v>
      </c>
      <c r="Q3257" s="8">
        <f t="shared" si="200"/>
        <v>1.75</v>
      </c>
      <c r="R3257" s="20">
        <f t="shared" si="201"/>
        <v>29.166666666666668</v>
      </c>
      <c r="S3257" s="15">
        <f t="shared" si="202"/>
        <v>41889.768229166664</v>
      </c>
      <c r="T3257" s="15">
        <f t="shared" si="203"/>
        <v>41919.768229166664</v>
      </c>
    </row>
    <row r="3258" spans="1:20" ht="75" x14ac:dyDescent="0.3">
      <c r="A3258" s="4">
        <v>3256</v>
      </c>
      <c r="B3258" s="5" t="s">
        <v>3255</v>
      </c>
      <c r="C3258" s="5" t="s">
        <v>7365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t="s">
        <v>8270</v>
      </c>
      <c r="O3258" t="s">
        <v>8321</v>
      </c>
      <c r="P3258" t="s">
        <v>8322</v>
      </c>
      <c r="Q3258" s="8">
        <f t="shared" si="200"/>
        <v>1.2806</v>
      </c>
      <c r="R3258" s="20">
        <f t="shared" si="201"/>
        <v>72.76136363636364</v>
      </c>
      <c r="S3258" s="15">
        <f t="shared" si="202"/>
        <v>42144.573807870373</v>
      </c>
      <c r="T3258" s="15">
        <f t="shared" si="203"/>
        <v>42166.165972222225</v>
      </c>
    </row>
    <row r="3259" spans="1:20" ht="93.75" x14ac:dyDescent="0.3">
      <c r="A3259" s="4">
        <v>3257</v>
      </c>
      <c r="B3259" s="5" t="s">
        <v>3256</v>
      </c>
      <c r="C3259" s="5" t="s">
        <v>7366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t="s">
        <v>8270</v>
      </c>
      <c r="O3259" t="s">
        <v>8321</v>
      </c>
      <c r="P3259" t="s">
        <v>8322</v>
      </c>
      <c r="Q3259" s="8">
        <f t="shared" si="200"/>
        <v>1.0629949999999999</v>
      </c>
      <c r="R3259" s="20">
        <f t="shared" si="201"/>
        <v>51.853414634146333</v>
      </c>
      <c r="S3259" s="15">
        <f t="shared" si="202"/>
        <v>42758.559629629628</v>
      </c>
      <c r="T3259" s="15">
        <f t="shared" si="203"/>
        <v>42788.559629629628</v>
      </c>
    </row>
    <row r="3260" spans="1:20" ht="56.25" x14ac:dyDescent="0.3">
      <c r="A3260" s="4">
        <v>3258</v>
      </c>
      <c r="B3260" s="5" t="s">
        <v>3257</v>
      </c>
      <c r="C3260" s="5" t="s">
        <v>7367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t="s">
        <v>8270</v>
      </c>
      <c r="O3260" t="s">
        <v>8321</v>
      </c>
      <c r="P3260" t="s">
        <v>8322</v>
      </c>
      <c r="Q3260" s="8">
        <f t="shared" si="200"/>
        <v>1.052142857142857</v>
      </c>
      <c r="R3260" s="20">
        <f t="shared" si="201"/>
        <v>98.2</v>
      </c>
      <c r="S3260" s="15">
        <f t="shared" si="202"/>
        <v>41982.887280092589</v>
      </c>
      <c r="T3260" s="15">
        <f t="shared" si="203"/>
        <v>42012.887280092589</v>
      </c>
    </row>
    <row r="3261" spans="1:20" ht="75" x14ac:dyDescent="0.3">
      <c r="A3261" s="4">
        <v>3259</v>
      </c>
      <c r="B3261" s="5" t="s">
        <v>3258</v>
      </c>
      <c r="C3261" s="5" t="s">
        <v>7368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t="s">
        <v>8270</v>
      </c>
      <c r="O3261" t="s">
        <v>8321</v>
      </c>
      <c r="P3261" t="s">
        <v>8322</v>
      </c>
      <c r="Q3261" s="8">
        <f t="shared" si="200"/>
        <v>1.0616782608695652</v>
      </c>
      <c r="R3261" s="20">
        <f t="shared" si="201"/>
        <v>251.7381443298969</v>
      </c>
      <c r="S3261" s="15">
        <f t="shared" si="202"/>
        <v>42614.760937500003</v>
      </c>
      <c r="T3261" s="15">
        <f t="shared" si="203"/>
        <v>42644.165972222225</v>
      </c>
    </row>
    <row r="3262" spans="1:20" ht="75" x14ac:dyDescent="0.3">
      <c r="A3262" s="4">
        <v>3260</v>
      </c>
      <c r="B3262" s="5" t="s">
        <v>3259</v>
      </c>
      <c r="C3262" s="5" t="s">
        <v>7369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t="s">
        <v>8270</v>
      </c>
      <c r="O3262" t="s">
        <v>8321</v>
      </c>
      <c r="P3262" t="s">
        <v>8322</v>
      </c>
      <c r="Q3262" s="8">
        <f t="shared" si="200"/>
        <v>1.0924</v>
      </c>
      <c r="R3262" s="20">
        <f t="shared" si="201"/>
        <v>74.821917808219183</v>
      </c>
      <c r="S3262" s="15">
        <f t="shared" si="202"/>
        <v>42303.672662037032</v>
      </c>
      <c r="T3262" s="15">
        <f t="shared" si="203"/>
        <v>42338.714328703703</v>
      </c>
    </row>
    <row r="3263" spans="1:20" ht="93.75" x14ac:dyDescent="0.3">
      <c r="A3263" s="4">
        <v>3261</v>
      </c>
      <c r="B3263" s="5" t="s">
        <v>3260</v>
      </c>
      <c r="C3263" s="5" t="s">
        <v>7370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t="s">
        <v>8270</v>
      </c>
      <c r="O3263" t="s">
        <v>8321</v>
      </c>
      <c r="P3263" t="s">
        <v>8322</v>
      </c>
      <c r="Q3263" s="8">
        <f t="shared" si="200"/>
        <v>1.0045454545454546</v>
      </c>
      <c r="R3263" s="20">
        <f t="shared" si="201"/>
        <v>67.65306122448979</v>
      </c>
      <c r="S3263" s="15">
        <f t="shared" si="202"/>
        <v>42171.725416666668</v>
      </c>
      <c r="T3263" s="15">
        <f t="shared" si="203"/>
        <v>42201.725416666668</v>
      </c>
    </row>
    <row r="3264" spans="1:20" ht="56.25" x14ac:dyDescent="0.3">
      <c r="A3264" s="4">
        <v>3262</v>
      </c>
      <c r="B3264" s="5" t="s">
        <v>3261</v>
      </c>
      <c r="C3264" s="5" t="s">
        <v>7371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t="s">
        <v>8270</v>
      </c>
      <c r="O3264" t="s">
        <v>8321</v>
      </c>
      <c r="P3264" t="s">
        <v>8322</v>
      </c>
      <c r="Q3264" s="8">
        <f t="shared" si="200"/>
        <v>1.0304098360655738</v>
      </c>
      <c r="R3264" s="20">
        <f t="shared" si="201"/>
        <v>93.81343283582089</v>
      </c>
      <c r="S3264" s="15">
        <f t="shared" si="202"/>
        <v>41964.315532407403</v>
      </c>
      <c r="T3264" s="15">
        <f t="shared" si="203"/>
        <v>41995.166666666672</v>
      </c>
    </row>
    <row r="3265" spans="1:20" ht="56.25" x14ac:dyDescent="0.3">
      <c r="A3265" s="4">
        <v>3263</v>
      </c>
      <c r="B3265" s="5" t="s">
        <v>3262</v>
      </c>
      <c r="C3265" s="5" t="s">
        <v>7372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t="s">
        <v>8270</v>
      </c>
      <c r="O3265" t="s">
        <v>8321</v>
      </c>
      <c r="P3265" t="s">
        <v>8322</v>
      </c>
      <c r="Q3265" s="8">
        <f t="shared" si="200"/>
        <v>1.121664</v>
      </c>
      <c r="R3265" s="20">
        <f t="shared" si="201"/>
        <v>41.237647058823526</v>
      </c>
      <c r="S3265" s="15">
        <f t="shared" si="202"/>
        <v>42284.516064814816</v>
      </c>
      <c r="T3265" s="15">
        <f t="shared" si="203"/>
        <v>42307.875</v>
      </c>
    </row>
    <row r="3266" spans="1:20" ht="56.25" x14ac:dyDescent="0.3">
      <c r="A3266" s="4">
        <v>3264</v>
      </c>
      <c r="B3266" s="5" t="s">
        <v>3263</v>
      </c>
      <c r="C3266" s="5" t="s">
        <v>7373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t="s">
        <v>8270</v>
      </c>
      <c r="O3266" t="s">
        <v>8321</v>
      </c>
      <c r="P3266" t="s">
        <v>8322</v>
      </c>
      <c r="Q3266" s="8">
        <f t="shared" ref="Q3266:Q3329" si="204">E3266/D3266</f>
        <v>1.03</v>
      </c>
      <c r="R3266" s="20">
        <f t="shared" ref="R3266:R3329" si="205">E3266/L3266</f>
        <v>52.551020408163268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75" x14ac:dyDescent="0.3">
      <c r="A3267" s="4">
        <v>3265</v>
      </c>
      <c r="B3267" s="5" t="s">
        <v>3264</v>
      </c>
      <c r="C3267" s="5" t="s">
        <v>7374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t="s">
        <v>8270</v>
      </c>
      <c r="O3267" t="s">
        <v>8321</v>
      </c>
      <c r="P3267" t="s">
        <v>8322</v>
      </c>
      <c r="Q3267" s="8">
        <f t="shared" si="204"/>
        <v>1.64</v>
      </c>
      <c r="R3267" s="20">
        <f t="shared" si="205"/>
        <v>70.285714285714292</v>
      </c>
      <c r="S3267" s="15">
        <f t="shared" si="206"/>
        <v>42311.711979166663</v>
      </c>
      <c r="T3267" s="15">
        <f t="shared" si="207"/>
        <v>42341.708333333328</v>
      </c>
    </row>
    <row r="3268" spans="1:20" ht="75" x14ac:dyDescent="0.3">
      <c r="A3268" s="4">
        <v>3266</v>
      </c>
      <c r="B3268" s="5" t="s">
        <v>3265</v>
      </c>
      <c r="C3268" s="5" t="s">
        <v>7375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t="s">
        <v>8270</v>
      </c>
      <c r="O3268" t="s">
        <v>8321</v>
      </c>
      <c r="P3268" t="s">
        <v>8322</v>
      </c>
      <c r="Q3268" s="8">
        <f t="shared" si="204"/>
        <v>1.3128333333333333</v>
      </c>
      <c r="R3268" s="20">
        <f t="shared" si="205"/>
        <v>48.325153374233132</v>
      </c>
      <c r="S3268" s="15">
        <f t="shared" si="206"/>
        <v>42136.536134259266</v>
      </c>
      <c r="T3268" s="15">
        <f t="shared" si="207"/>
        <v>42167.875</v>
      </c>
    </row>
    <row r="3269" spans="1:20" ht="75" x14ac:dyDescent="0.3">
      <c r="A3269" s="4">
        <v>3267</v>
      </c>
      <c r="B3269" s="5" t="s">
        <v>3266</v>
      </c>
      <c r="C3269" s="5" t="s">
        <v>7376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t="s">
        <v>8270</v>
      </c>
      <c r="O3269" t="s">
        <v>8321</v>
      </c>
      <c r="P3269" t="s">
        <v>8322</v>
      </c>
      <c r="Q3269" s="8">
        <f t="shared" si="204"/>
        <v>1.0209999999999999</v>
      </c>
      <c r="R3269" s="20">
        <f t="shared" si="205"/>
        <v>53.177083333333336</v>
      </c>
      <c r="S3269" s="15">
        <f t="shared" si="206"/>
        <v>42172.757638888885</v>
      </c>
      <c r="T3269" s="15">
        <f t="shared" si="207"/>
        <v>42202.757638888885</v>
      </c>
    </row>
    <row r="3270" spans="1:20" ht="75" x14ac:dyDescent="0.3">
      <c r="A3270" s="4">
        <v>3268</v>
      </c>
      <c r="B3270" s="5" t="s">
        <v>3267</v>
      </c>
      <c r="C3270" s="5" t="s">
        <v>7377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t="s">
        <v>8270</v>
      </c>
      <c r="O3270" t="s">
        <v>8321</v>
      </c>
      <c r="P3270" t="s">
        <v>8322</v>
      </c>
      <c r="Q3270" s="8">
        <f t="shared" si="204"/>
        <v>1.28</v>
      </c>
      <c r="R3270" s="20">
        <f t="shared" si="205"/>
        <v>60.952380952380949</v>
      </c>
      <c r="S3270" s="15">
        <f t="shared" si="206"/>
        <v>42590.90425925926</v>
      </c>
      <c r="T3270" s="15">
        <f t="shared" si="207"/>
        <v>42606.90425925926</v>
      </c>
    </row>
    <row r="3271" spans="1:20" ht="75" x14ac:dyDescent="0.3">
      <c r="A3271" s="4">
        <v>3269</v>
      </c>
      <c r="B3271" s="5" t="s">
        <v>3268</v>
      </c>
      <c r="C3271" s="5" t="s">
        <v>7378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t="s">
        <v>8270</v>
      </c>
      <c r="O3271" t="s">
        <v>8321</v>
      </c>
      <c r="P3271" t="s">
        <v>8322</v>
      </c>
      <c r="Q3271" s="8">
        <f t="shared" si="204"/>
        <v>1.0149999999999999</v>
      </c>
      <c r="R3271" s="20">
        <f t="shared" si="205"/>
        <v>116</v>
      </c>
      <c r="S3271" s="15">
        <f t="shared" si="206"/>
        <v>42137.395798611105</v>
      </c>
      <c r="T3271" s="15">
        <f t="shared" si="207"/>
        <v>42171.458333333328</v>
      </c>
    </row>
    <row r="3272" spans="1:20" ht="93.75" x14ac:dyDescent="0.3">
      <c r="A3272" s="4">
        <v>3270</v>
      </c>
      <c r="B3272" s="5" t="s">
        <v>3269</v>
      </c>
      <c r="C3272" s="5" t="s">
        <v>7379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t="s">
        <v>8270</v>
      </c>
      <c r="O3272" t="s">
        <v>8321</v>
      </c>
      <c r="P3272" t="s">
        <v>8322</v>
      </c>
      <c r="Q3272" s="8">
        <f t="shared" si="204"/>
        <v>1.0166666666666666</v>
      </c>
      <c r="R3272" s="20">
        <f t="shared" si="205"/>
        <v>61</v>
      </c>
      <c r="S3272" s="15">
        <f t="shared" si="206"/>
        <v>42167.533159722225</v>
      </c>
      <c r="T3272" s="15">
        <f t="shared" si="207"/>
        <v>42197.533159722225</v>
      </c>
    </row>
    <row r="3273" spans="1:20" ht="37.5" x14ac:dyDescent="0.3">
      <c r="A3273" s="4">
        <v>3271</v>
      </c>
      <c r="B3273" s="5" t="s">
        <v>3270</v>
      </c>
      <c r="C3273" s="5" t="s">
        <v>7380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t="s">
        <v>8270</v>
      </c>
      <c r="O3273" t="s">
        <v>8321</v>
      </c>
      <c r="P3273" t="s">
        <v>8322</v>
      </c>
      <c r="Q3273" s="8">
        <f t="shared" si="204"/>
        <v>1.3</v>
      </c>
      <c r="R3273" s="20">
        <f t="shared" si="205"/>
        <v>38.235294117647058</v>
      </c>
      <c r="S3273" s="15">
        <f t="shared" si="206"/>
        <v>41915.437210648146</v>
      </c>
      <c r="T3273" s="15">
        <f t="shared" si="207"/>
        <v>41945.478877314818</v>
      </c>
    </row>
    <row r="3274" spans="1:20" ht="75" x14ac:dyDescent="0.3">
      <c r="A3274" s="4">
        <v>3272</v>
      </c>
      <c r="B3274" s="5" t="s">
        <v>3271</v>
      </c>
      <c r="C3274" s="5" t="s">
        <v>7381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t="s">
        <v>8270</v>
      </c>
      <c r="O3274" t="s">
        <v>8321</v>
      </c>
      <c r="P3274" t="s">
        <v>8322</v>
      </c>
      <c r="Q3274" s="8">
        <f t="shared" si="204"/>
        <v>1.5443</v>
      </c>
      <c r="R3274" s="20">
        <f t="shared" si="205"/>
        <v>106.50344827586207</v>
      </c>
      <c r="S3274" s="15">
        <f t="shared" si="206"/>
        <v>42284.500104166669</v>
      </c>
      <c r="T3274" s="15">
        <f t="shared" si="207"/>
        <v>42314.541770833333</v>
      </c>
    </row>
    <row r="3275" spans="1:20" ht="93.75" x14ac:dyDescent="0.3">
      <c r="A3275" s="4">
        <v>3273</v>
      </c>
      <c r="B3275" s="5" t="s">
        <v>3272</v>
      </c>
      <c r="C3275" s="5" t="s">
        <v>7382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t="s">
        <v>8270</v>
      </c>
      <c r="O3275" t="s">
        <v>8321</v>
      </c>
      <c r="P3275" t="s">
        <v>8322</v>
      </c>
      <c r="Q3275" s="8">
        <f t="shared" si="204"/>
        <v>1.0740000000000001</v>
      </c>
      <c r="R3275" s="20">
        <f t="shared" si="205"/>
        <v>204.57142857142858</v>
      </c>
      <c r="S3275" s="15">
        <f t="shared" si="206"/>
        <v>42611.801412037035</v>
      </c>
      <c r="T3275" s="15">
        <f t="shared" si="207"/>
        <v>42627.791666666672</v>
      </c>
    </row>
    <row r="3276" spans="1:20" ht="75" x14ac:dyDescent="0.3">
      <c r="A3276" s="4">
        <v>3274</v>
      </c>
      <c r="B3276" s="5" t="s">
        <v>3273</v>
      </c>
      <c r="C3276" s="5" t="s">
        <v>7383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t="s">
        <v>8270</v>
      </c>
      <c r="O3276" t="s">
        <v>8321</v>
      </c>
      <c r="P3276" t="s">
        <v>8322</v>
      </c>
      <c r="Q3276" s="8">
        <f t="shared" si="204"/>
        <v>1.0132258064516129</v>
      </c>
      <c r="R3276" s="20">
        <f t="shared" si="205"/>
        <v>54.912587412587413</v>
      </c>
      <c r="S3276" s="15">
        <f t="shared" si="206"/>
        <v>42400.704537037032</v>
      </c>
      <c r="T3276" s="15">
        <f t="shared" si="207"/>
        <v>42444.875</v>
      </c>
    </row>
    <row r="3277" spans="1:20" ht="75" x14ac:dyDescent="0.3">
      <c r="A3277" s="4">
        <v>3275</v>
      </c>
      <c r="B3277" s="5" t="s">
        <v>3274</v>
      </c>
      <c r="C3277" s="5" t="s">
        <v>7384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t="s">
        <v>8270</v>
      </c>
      <c r="O3277" t="s">
        <v>8321</v>
      </c>
      <c r="P3277" t="s">
        <v>8322</v>
      </c>
      <c r="Q3277" s="8">
        <f t="shared" si="204"/>
        <v>1.0027777777777778</v>
      </c>
      <c r="R3277" s="20">
        <f t="shared" si="205"/>
        <v>150.41666666666666</v>
      </c>
      <c r="S3277" s="15">
        <f t="shared" si="206"/>
        <v>42017.88045138889</v>
      </c>
      <c r="T3277" s="15">
        <f t="shared" si="207"/>
        <v>42044.1875</v>
      </c>
    </row>
    <row r="3278" spans="1:20" ht="93.75" x14ac:dyDescent="0.3">
      <c r="A3278" s="4">
        <v>3276</v>
      </c>
      <c r="B3278" s="5" t="s">
        <v>3275</v>
      </c>
      <c r="C3278" s="5" t="s">
        <v>7385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t="s">
        <v>8270</v>
      </c>
      <c r="O3278" t="s">
        <v>8321</v>
      </c>
      <c r="P3278" t="s">
        <v>8322</v>
      </c>
      <c r="Q3278" s="8">
        <f t="shared" si="204"/>
        <v>1.1684444444444444</v>
      </c>
      <c r="R3278" s="20">
        <f t="shared" si="205"/>
        <v>52.58</v>
      </c>
      <c r="S3278" s="15">
        <f t="shared" si="206"/>
        <v>42426.949988425928</v>
      </c>
      <c r="T3278" s="15">
        <f t="shared" si="207"/>
        <v>42461.165972222225</v>
      </c>
    </row>
    <row r="3279" spans="1:20" ht="75" x14ac:dyDescent="0.3">
      <c r="A3279" s="4">
        <v>3277</v>
      </c>
      <c r="B3279" s="5" t="s">
        <v>3276</v>
      </c>
      <c r="C3279" s="5" t="s">
        <v>7386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t="s">
        <v>8270</v>
      </c>
      <c r="O3279" t="s">
        <v>8321</v>
      </c>
      <c r="P3279" t="s">
        <v>8322</v>
      </c>
      <c r="Q3279" s="8">
        <f t="shared" si="204"/>
        <v>1.0860000000000001</v>
      </c>
      <c r="R3279" s="20">
        <f t="shared" si="205"/>
        <v>54.3</v>
      </c>
      <c r="S3279" s="15">
        <f t="shared" si="206"/>
        <v>41931.682939814818</v>
      </c>
      <c r="T3279" s="15">
        <f t="shared" si="207"/>
        <v>41961.724606481483</v>
      </c>
    </row>
    <row r="3280" spans="1:20" ht="93.75" x14ac:dyDescent="0.3">
      <c r="A3280" s="4">
        <v>3278</v>
      </c>
      <c r="B3280" s="5" t="s">
        <v>3277</v>
      </c>
      <c r="C3280" s="5" t="s">
        <v>7387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t="s">
        <v>8270</v>
      </c>
      <c r="O3280" t="s">
        <v>8321</v>
      </c>
      <c r="P3280" t="s">
        <v>8322</v>
      </c>
      <c r="Q3280" s="8">
        <f t="shared" si="204"/>
        <v>1.034</v>
      </c>
      <c r="R3280" s="20">
        <f t="shared" si="205"/>
        <v>76.029411764705884</v>
      </c>
      <c r="S3280" s="15">
        <f t="shared" si="206"/>
        <v>42124.848414351851</v>
      </c>
      <c r="T3280" s="15">
        <f t="shared" si="207"/>
        <v>42154.848414351851</v>
      </c>
    </row>
    <row r="3281" spans="1:20" ht="93.75" x14ac:dyDescent="0.3">
      <c r="A3281" s="4">
        <v>3279</v>
      </c>
      <c r="B3281" s="5" t="s">
        <v>3278</v>
      </c>
      <c r="C3281" s="5" t="s">
        <v>7388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t="s">
        <v>8270</v>
      </c>
      <c r="O3281" t="s">
        <v>8321</v>
      </c>
      <c r="P3281" t="s">
        <v>8322</v>
      </c>
      <c r="Q3281" s="8">
        <f t="shared" si="204"/>
        <v>1.1427586206896552</v>
      </c>
      <c r="R3281" s="20">
        <f t="shared" si="205"/>
        <v>105.2063492063492</v>
      </c>
      <c r="S3281" s="15">
        <f t="shared" si="206"/>
        <v>42431.102534722217</v>
      </c>
      <c r="T3281" s="15">
        <f t="shared" si="207"/>
        <v>42461.06086805556</v>
      </c>
    </row>
    <row r="3282" spans="1:20" ht="93.75" x14ac:dyDescent="0.3">
      <c r="A3282" s="4">
        <v>3280</v>
      </c>
      <c r="B3282" s="5" t="s">
        <v>3279</v>
      </c>
      <c r="C3282" s="5" t="s">
        <v>7389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t="s">
        <v>8270</v>
      </c>
      <c r="O3282" t="s">
        <v>8321</v>
      </c>
      <c r="P3282" t="s">
        <v>8322</v>
      </c>
      <c r="Q3282" s="8">
        <f t="shared" si="204"/>
        <v>1.03</v>
      </c>
      <c r="R3282" s="20">
        <f t="shared" si="205"/>
        <v>68.666666666666671</v>
      </c>
      <c r="S3282" s="15">
        <f t="shared" si="206"/>
        <v>42121.756921296299</v>
      </c>
      <c r="T3282" s="15">
        <f t="shared" si="207"/>
        <v>42156.208333333328</v>
      </c>
    </row>
    <row r="3283" spans="1:20" ht="75" x14ac:dyDescent="0.3">
      <c r="A3283" s="4">
        <v>3281</v>
      </c>
      <c r="B3283" s="5" t="s">
        <v>3280</v>
      </c>
      <c r="C3283" s="5" t="s">
        <v>7390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t="s">
        <v>8270</v>
      </c>
      <c r="O3283" t="s">
        <v>8321</v>
      </c>
      <c r="P3283" t="s">
        <v>8322</v>
      </c>
      <c r="Q3283" s="8">
        <f t="shared" si="204"/>
        <v>1.216</v>
      </c>
      <c r="R3283" s="20">
        <f t="shared" si="205"/>
        <v>129.36170212765958</v>
      </c>
      <c r="S3283" s="15">
        <f t="shared" si="206"/>
        <v>42219.019733796296</v>
      </c>
      <c r="T3283" s="15">
        <f t="shared" si="207"/>
        <v>42249.019733796296</v>
      </c>
    </row>
    <row r="3284" spans="1:20" ht="93.75" x14ac:dyDescent="0.3">
      <c r="A3284" s="4">
        <v>3282</v>
      </c>
      <c r="B3284" s="5" t="s">
        <v>3281</v>
      </c>
      <c r="C3284" s="5" t="s">
        <v>7391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t="s">
        <v>8270</v>
      </c>
      <c r="O3284" t="s">
        <v>8321</v>
      </c>
      <c r="P3284" t="s">
        <v>8322</v>
      </c>
      <c r="Q3284" s="8">
        <f t="shared" si="204"/>
        <v>1.026467741935484</v>
      </c>
      <c r="R3284" s="20">
        <f t="shared" si="205"/>
        <v>134.26371308016877</v>
      </c>
      <c r="S3284" s="15">
        <f t="shared" si="206"/>
        <v>42445.19430555556</v>
      </c>
      <c r="T3284" s="15">
        <f t="shared" si="207"/>
        <v>42489.19430555556</v>
      </c>
    </row>
    <row r="3285" spans="1:20" ht="75" x14ac:dyDescent="0.3">
      <c r="A3285" s="4">
        <v>3283</v>
      </c>
      <c r="B3285" s="5" t="s">
        <v>3282</v>
      </c>
      <c r="C3285" s="5" t="s">
        <v>7392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t="s">
        <v>8270</v>
      </c>
      <c r="O3285" t="s">
        <v>8321</v>
      </c>
      <c r="P3285" t="s">
        <v>8322</v>
      </c>
      <c r="Q3285" s="8">
        <f t="shared" si="204"/>
        <v>1.0475000000000001</v>
      </c>
      <c r="R3285" s="20">
        <f t="shared" si="205"/>
        <v>17.829787234042552</v>
      </c>
      <c r="S3285" s="15">
        <f t="shared" si="206"/>
        <v>42379.74418981481</v>
      </c>
      <c r="T3285" s="15">
        <f t="shared" si="207"/>
        <v>42410.875</v>
      </c>
    </row>
    <row r="3286" spans="1:20" ht="75" x14ac:dyDescent="0.3">
      <c r="A3286" s="4">
        <v>3284</v>
      </c>
      <c r="B3286" s="5" t="s">
        <v>3283</v>
      </c>
      <c r="C3286" s="5" t="s">
        <v>7393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t="s">
        <v>8270</v>
      </c>
      <c r="O3286" t="s">
        <v>8321</v>
      </c>
      <c r="P3286" t="s">
        <v>8322</v>
      </c>
      <c r="Q3286" s="8">
        <f t="shared" si="204"/>
        <v>1.016</v>
      </c>
      <c r="R3286" s="20">
        <f t="shared" si="205"/>
        <v>203.2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 s="4">
        <v>3285</v>
      </c>
      <c r="B3287" s="5" t="s">
        <v>3284</v>
      </c>
      <c r="C3287" s="5" t="s">
        <v>7394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t="s">
        <v>8270</v>
      </c>
      <c r="O3287" t="s">
        <v>8321</v>
      </c>
      <c r="P3287" t="s">
        <v>8322</v>
      </c>
      <c r="Q3287" s="8">
        <f t="shared" si="204"/>
        <v>1.1210242048409682</v>
      </c>
      <c r="R3287" s="20">
        <f t="shared" si="205"/>
        <v>69.18518518518519</v>
      </c>
      <c r="S3287" s="15">
        <f t="shared" si="206"/>
        <v>42762.942430555559</v>
      </c>
      <c r="T3287" s="15">
        <f t="shared" si="207"/>
        <v>42794.208333333328</v>
      </c>
    </row>
    <row r="3288" spans="1:20" ht="93.75" x14ac:dyDescent="0.3">
      <c r="A3288" s="4">
        <v>3286</v>
      </c>
      <c r="B3288" s="5" t="s">
        <v>3285</v>
      </c>
      <c r="C3288" s="5" t="s">
        <v>7395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t="s">
        <v>8270</v>
      </c>
      <c r="O3288" t="s">
        <v>8321</v>
      </c>
      <c r="P3288" t="s">
        <v>8322</v>
      </c>
      <c r="Q3288" s="8">
        <f t="shared" si="204"/>
        <v>1.0176666666666667</v>
      </c>
      <c r="R3288" s="20">
        <f t="shared" si="205"/>
        <v>125.12295081967213</v>
      </c>
      <c r="S3288" s="15">
        <f t="shared" si="206"/>
        <v>42567.840069444443</v>
      </c>
      <c r="T3288" s="15">
        <f t="shared" si="207"/>
        <v>42597.840069444443</v>
      </c>
    </row>
    <row r="3289" spans="1:20" ht="56.25" x14ac:dyDescent="0.3">
      <c r="A3289" s="4">
        <v>3287</v>
      </c>
      <c r="B3289" s="5" t="s">
        <v>3286</v>
      </c>
      <c r="C3289" s="5" t="s">
        <v>7396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t="s">
        <v>8270</v>
      </c>
      <c r="O3289" t="s">
        <v>8321</v>
      </c>
      <c r="P3289" t="s">
        <v>8322</v>
      </c>
      <c r="Q3289" s="8">
        <f t="shared" si="204"/>
        <v>1</v>
      </c>
      <c r="R3289" s="20">
        <f t="shared" si="205"/>
        <v>73.529411764705884</v>
      </c>
      <c r="S3289" s="15">
        <f t="shared" si="206"/>
        <v>42311.750324074077</v>
      </c>
      <c r="T3289" s="15">
        <f t="shared" si="207"/>
        <v>42336.750324074077</v>
      </c>
    </row>
    <row r="3290" spans="1:20" ht="93.75" x14ac:dyDescent="0.3">
      <c r="A3290" s="4">
        <v>3288</v>
      </c>
      <c r="B3290" s="5" t="s">
        <v>3287</v>
      </c>
      <c r="C3290" s="5" t="s">
        <v>7397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t="s">
        <v>8270</v>
      </c>
      <c r="O3290" t="s">
        <v>8321</v>
      </c>
      <c r="P3290" t="s">
        <v>8322</v>
      </c>
      <c r="Q3290" s="8">
        <f t="shared" si="204"/>
        <v>1.0026489999999999</v>
      </c>
      <c r="R3290" s="20">
        <f t="shared" si="205"/>
        <v>48.437149758454105</v>
      </c>
      <c r="S3290" s="15">
        <f t="shared" si="206"/>
        <v>42505.774479166663</v>
      </c>
      <c r="T3290" s="15">
        <f t="shared" si="207"/>
        <v>42541.958333333328</v>
      </c>
    </row>
    <row r="3291" spans="1:20" ht="93.75" x14ac:dyDescent="0.3">
      <c r="A3291" s="4">
        <v>3289</v>
      </c>
      <c r="B3291" s="5" t="s">
        <v>3288</v>
      </c>
      <c r="C3291" s="5" t="s">
        <v>7398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t="s">
        <v>8270</v>
      </c>
      <c r="O3291" t="s">
        <v>8321</v>
      </c>
      <c r="P3291" t="s">
        <v>8322</v>
      </c>
      <c r="Q3291" s="8">
        <f t="shared" si="204"/>
        <v>1.3304200000000002</v>
      </c>
      <c r="R3291" s="20">
        <f t="shared" si="205"/>
        <v>26.608400000000003</v>
      </c>
      <c r="S3291" s="15">
        <f t="shared" si="206"/>
        <v>42758.368078703701</v>
      </c>
      <c r="T3291" s="15">
        <f t="shared" si="207"/>
        <v>42786.368078703701</v>
      </c>
    </row>
    <row r="3292" spans="1:20" ht="112.5" x14ac:dyDescent="0.3">
      <c r="A3292" s="4">
        <v>3290</v>
      </c>
      <c r="B3292" s="5" t="s">
        <v>3289</v>
      </c>
      <c r="C3292" s="5" t="s">
        <v>7399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t="s">
        <v>8270</v>
      </c>
      <c r="O3292" t="s">
        <v>8321</v>
      </c>
      <c r="P3292" t="s">
        <v>8322</v>
      </c>
      <c r="Q3292" s="8">
        <f t="shared" si="204"/>
        <v>1.212</v>
      </c>
      <c r="R3292" s="20">
        <f t="shared" si="205"/>
        <v>33.666666666666664</v>
      </c>
      <c r="S3292" s="15">
        <f t="shared" si="206"/>
        <v>42775.51494212963</v>
      </c>
      <c r="T3292" s="15">
        <f t="shared" si="207"/>
        <v>42805.51494212963</v>
      </c>
    </row>
    <row r="3293" spans="1:20" ht="93.75" x14ac:dyDescent="0.3">
      <c r="A3293" s="4">
        <v>3291</v>
      </c>
      <c r="B3293" s="5" t="s">
        <v>3290</v>
      </c>
      <c r="C3293" s="5" t="s">
        <v>7400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t="s">
        <v>8270</v>
      </c>
      <c r="O3293" t="s">
        <v>8321</v>
      </c>
      <c r="P3293" t="s">
        <v>8322</v>
      </c>
      <c r="Q3293" s="8">
        <f t="shared" si="204"/>
        <v>1.1399999999999999</v>
      </c>
      <c r="R3293" s="20">
        <f t="shared" si="205"/>
        <v>40.714285714285715</v>
      </c>
      <c r="S3293" s="15">
        <f t="shared" si="206"/>
        <v>42232.702546296292</v>
      </c>
      <c r="T3293" s="15">
        <f t="shared" si="207"/>
        <v>42264.165972222225</v>
      </c>
    </row>
    <row r="3294" spans="1:20" ht="75" x14ac:dyDescent="0.3">
      <c r="A3294" s="4">
        <v>3292</v>
      </c>
      <c r="B3294" s="5" t="s">
        <v>3291</v>
      </c>
      <c r="C3294" s="5" t="s">
        <v>7401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t="s">
        <v>8270</v>
      </c>
      <c r="O3294" t="s">
        <v>8321</v>
      </c>
      <c r="P3294" t="s">
        <v>8322</v>
      </c>
      <c r="Q3294" s="8">
        <f t="shared" si="204"/>
        <v>2.8613861386138613</v>
      </c>
      <c r="R3294" s="20">
        <f t="shared" si="205"/>
        <v>19.266666666666666</v>
      </c>
      <c r="S3294" s="15">
        <f t="shared" si="206"/>
        <v>42282.770231481481</v>
      </c>
      <c r="T3294" s="15">
        <f t="shared" si="207"/>
        <v>42342.811898148153</v>
      </c>
    </row>
    <row r="3295" spans="1:20" ht="93.75" x14ac:dyDescent="0.3">
      <c r="A3295" s="4">
        <v>3293</v>
      </c>
      <c r="B3295" s="5" t="s">
        <v>3292</v>
      </c>
      <c r="C3295" s="5" t="s">
        <v>7402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t="s">
        <v>8270</v>
      </c>
      <c r="O3295" t="s">
        <v>8321</v>
      </c>
      <c r="P3295" t="s">
        <v>8322</v>
      </c>
      <c r="Q3295" s="8">
        <f t="shared" si="204"/>
        <v>1.7044444444444444</v>
      </c>
      <c r="R3295" s="20">
        <f t="shared" si="205"/>
        <v>84.285714285714292</v>
      </c>
      <c r="S3295" s="15">
        <f t="shared" si="206"/>
        <v>42768.425370370373</v>
      </c>
      <c r="T3295" s="15">
        <f t="shared" si="207"/>
        <v>42798.425370370373</v>
      </c>
    </row>
    <row r="3296" spans="1:20" ht="93.75" x14ac:dyDescent="0.3">
      <c r="A3296" s="4">
        <v>3294</v>
      </c>
      <c r="B3296" s="5" t="s">
        <v>3293</v>
      </c>
      <c r="C3296" s="5" t="s">
        <v>7403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t="s">
        <v>8270</v>
      </c>
      <c r="O3296" t="s">
        <v>8321</v>
      </c>
      <c r="P3296" t="s">
        <v>8322</v>
      </c>
      <c r="Q3296" s="8">
        <f t="shared" si="204"/>
        <v>1.1833333333333333</v>
      </c>
      <c r="R3296" s="20">
        <f t="shared" si="205"/>
        <v>29.583333333333332</v>
      </c>
      <c r="S3296" s="15">
        <f t="shared" si="206"/>
        <v>42141.541134259256</v>
      </c>
      <c r="T3296" s="15">
        <f t="shared" si="207"/>
        <v>42171.541134259256</v>
      </c>
    </row>
    <row r="3297" spans="1:20" ht="75" x14ac:dyDescent="0.3">
      <c r="A3297" s="4">
        <v>3295</v>
      </c>
      <c r="B3297" s="5" t="s">
        <v>3294</v>
      </c>
      <c r="C3297" s="5" t="s">
        <v>7404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t="s">
        <v>8270</v>
      </c>
      <c r="O3297" t="s">
        <v>8321</v>
      </c>
      <c r="P3297" t="s">
        <v>8322</v>
      </c>
      <c r="Q3297" s="8">
        <f t="shared" si="204"/>
        <v>1.0285857142857142</v>
      </c>
      <c r="R3297" s="20">
        <f t="shared" si="205"/>
        <v>26.667037037037037</v>
      </c>
      <c r="S3297" s="15">
        <f t="shared" si="206"/>
        <v>42609.442465277782</v>
      </c>
      <c r="T3297" s="15">
        <f t="shared" si="207"/>
        <v>42639.442465277782</v>
      </c>
    </row>
    <row r="3298" spans="1:20" ht="93.75" x14ac:dyDescent="0.3">
      <c r="A3298" s="4">
        <v>3296</v>
      </c>
      <c r="B3298" s="5" t="s">
        <v>3295</v>
      </c>
      <c r="C3298" s="5" t="s">
        <v>7405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t="s">
        <v>8270</v>
      </c>
      <c r="O3298" t="s">
        <v>8321</v>
      </c>
      <c r="P3298" t="s">
        <v>8322</v>
      </c>
      <c r="Q3298" s="8">
        <f t="shared" si="204"/>
        <v>1.4406666666666668</v>
      </c>
      <c r="R3298" s="20">
        <f t="shared" si="205"/>
        <v>45.978723404255319</v>
      </c>
      <c r="S3298" s="15">
        <f t="shared" si="206"/>
        <v>42309.756620370375</v>
      </c>
      <c r="T3298" s="15">
        <f t="shared" si="207"/>
        <v>42330.916666666672</v>
      </c>
    </row>
    <row r="3299" spans="1:20" ht="75" x14ac:dyDescent="0.3">
      <c r="A3299" s="4">
        <v>3297</v>
      </c>
      <c r="B3299" s="5" t="s">
        <v>3296</v>
      </c>
      <c r="C3299" s="5" t="s">
        <v>7406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t="s">
        <v>8270</v>
      </c>
      <c r="O3299" t="s">
        <v>8321</v>
      </c>
      <c r="P3299" t="s">
        <v>8322</v>
      </c>
      <c r="Q3299" s="8">
        <f t="shared" si="204"/>
        <v>1.0007272727272727</v>
      </c>
      <c r="R3299" s="20">
        <f t="shared" si="205"/>
        <v>125.09090909090909</v>
      </c>
      <c r="S3299" s="15">
        <f t="shared" si="206"/>
        <v>42193.771481481483</v>
      </c>
      <c r="T3299" s="15">
        <f t="shared" si="207"/>
        <v>42212.957638888889</v>
      </c>
    </row>
    <row r="3300" spans="1:20" ht="93.75" x14ac:dyDescent="0.3">
      <c r="A3300" s="4">
        <v>3298</v>
      </c>
      <c r="B3300" s="5" t="s">
        <v>3297</v>
      </c>
      <c r="C3300" s="5" t="s">
        <v>7407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t="s">
        <v>8270</v>
      </c>
      <c r="O3300" t="s">
        <v>8321</v>
      </c>
      <c r="P3300" t="s">
        <v>8322</v>
      </c>
      <c r="Q3300" s="8">
        <f t="shared" si="204"/>
        <v>1.0173000000000001</v>
      </c>
      <c r="R3300" s="20">
        <f t="shared" si="205"/>
        <v>141.29166666666666</v>
      </c>
      <c r="S3300" s="15">
        <f t="shared" si="206"/>
        <v>42239.957962962959</v>
      </c>
      <c r="T3300" s="15">
        <f t="shared" si="207"/>
        <v>42260</v>
      </c>
    </row>
    <row r="3301" spans="1:20" ht="93.75" x14ac:dyDescent="0.3">
      <c r="A3301" s="4">
        <v>3299</v>
      </c>
      <c r="B3301" s="5" t="s">
        <v>3298</v>
      </c>
      <c r="C3301" s="5" t="s">
        <v>7408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t="s">
        <v>8270</v>
      </c>
      <c r="O3301" t="s">
        <v>8321</v>
      </c>
      <c r="P3301" t="s">
        <v>8322</v>
      </c>
      <c r="Q3301" s="8">
        <f t="shared" si="204"/>
        <v>1.1619999999999999</v>
      </c>
      <c r="R3301" s="20">
        <f t="shared" si="205"/>
        <v>55.333333333333336</v>
      </c>
      <c r="S3301" s="15">
        <f t="shared" si="206"/>
        <v>42261.917395833334</v>
      </c>
      <c r="T3301" s="15">
        <f t="shared" si="207"/>
        <v>42291.917395833334</v>
      </c>
    </row>
    <row r="3302" spans="1:20" ht="75" x14ac:dyDescent="0.3">
      <c r="A3302" s="4">
        <v>3300</v>
      </c>
      <c r="B3302" s="5" t="s">
        <v>3299</v>
      </c>
      <c r="C3302" s="5" t="s">
        <v>7409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t="s">
        <v>8270</v>
      </c>
      <c r="O3302" t="s">
        <v>8321</v>
      </c>
      <c r="P3302" t="s">
        <v>8322</v>
      </c>
      <c r="Q3302" s="8">
        <f t="shared" si="204"/>
        <v>1.3616666666666666</v>
      </c>
      <c r="R3302" s="20">
        <f t="shared" si="205"/>
        <v>46.420454545454547</v>
      </c>
      <c r="S3302" s="15">
        <f t="shared" si="206"/>
        <v>42102.743773148148</v>
      </c>
      <c r="T3302" s="15">
        <f t="shared" si="207"/>
        <v>42123.743773148148</v>
      </c>
    </row>
    <row r="3303" spans="1:20" ht="93.75" x14ac:dyDescent="0.3">
      <c r="A3303" s="4">
        <v>3301</v>
      </c>
      <c r="B3303" s="5" t="s">
        <v>3300</v>
      </c>
      <c r="C3303" s="5" t="s">
        <v>7410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t="s">
        <v>8270</v>
      </c>
      <c r="O3303" t="s">
        <v>8321</v>
      </c>
      <c r="P3303" t="s">
        <v>8322</v>
      </c>
      <c r="Q3303" s="8">
        <f t="shared" si="204"/>
        <v>1.3346666666666667</v>
      </c>
      <c r="R3303" s="20">
        <f t="shared" si="205"/>
        <v>57.2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 s="4">
        <v>3302</v>
      </c>
      <c r="B3304" s="5" t="s">
        <v>3301</v>
      </c>
      <c r="C3304" s="5" t="s">
        <v>7411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t="s">
        <v>8270</v>
      </c>
      <c r="O3304" t="s">
        <v>8321</v>
      </c>
      <c r="P3304" t="s">
        <v>8322</v>
      </c>
      <c r="Q3304" s="8">
        <f t="shared" si="204"/>
        <v>1.0339285714285715</v>
      </c>
      <c r="R3304" s="20">
        <f t="shared" si="205"/>
        <v>173.7</v>
      </c>
      <c r="S3304" s="15">
        <f t="shared" si="206"/>
        <v>42681.35157407407</v>
      </c>
      <c r="T3304" s="15">
        <f t="shared" si="207"/>
        <v>42711.35157407407</v>
      </c>
    </row>
    <row r="3305" spans="1:20" ht="75" x14ac:dyDescent="0.3">
      <c r="A3305" s="4">
        <v>3303</v>
      </c>
      <c r="B3305" s="5" t="s">
        <v>3302</v>
      </c>
      <c r="C3305" s="5" t="s">
        <v>7412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t="s">
        <v>8270</v>
      </c>
      <c r="O3305" t="s">
        <v>8321</v>
      </c>
      <c r="P3305" t="s">
        <v>8322</v>
      </c>
      <c r="Q3305" s="8">
        <f t="shared" si="204"/>
        <v>1.1588888888888889</v>
      </c>
      <c r="R3305" s="20">
        <f t="shared" si="205"/>
        <v>59.6</v>
      </c>
      <c r="S3305" s="15">
        <f t="shared" si="206"/>
        <v>42056.65143518518</v>
      </c>
      <c r="T3305" s="15">
        <f t="shared" si="207"/>
        <v>42091.609768518523</v>
      </c>
    </row>
    <row r="3306" spans="1:20" ht="75" x14ac:dyDescent="0.3">
      <c r="A3306" s="4">
        <v>3304</v>
      </c>
      <c r="B3306" s="5" t="s">
        <v>3303</v>
      </c>
      <c r="C3306" s="5" t="s">
        <v>7413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t="s">
        <v>8270</v>
      </c>
      <c r="O3306" t="s">
        <v>8321</v>
      </c>
      <c r="P3306" t="s">
        <v>8322</v>
      </c>
      <c r="Q3306" s="8">
        <f t="shared" si="204"/>
        <v>1.0451666666666666</v>
      </c>
      <c r="R3306" s="20">
        <f t="shared" si="205"/>
        <v>89.585714285714289</v>
      </c>
      <c r="S3306" s="15">
        <f t="shared" si="206"/>
        <v>42696.624444444446</v>
      </c>
      <c r="T3306" s="15">
        <f t="shared" si="207"/>
        <v>42726.624444444446</v>
      </c>
    </row>
    <row r="3307" spans="1:20" ht="93.75" x14ac:dyDescent="0.3">
      <c r="A3307" s="4">
        <v>3305</v>
      </c>
      <c r="B3307" s="5" t="s">
        <v>3304</v>
      </c>
      <c r="C3307" s="5" t="s">
        <v>7414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t="s">
        <v>8270</v>
      </c>
      <c r="O3307" t="s">
        <v>8321</v>
      </c>
      <c r="P3307" t="s">
        <v>8322</v>
      </c>
      <c r="Q3307" s="8">
        <f t="shared" si="204"/>
        <v>1.0202500000000001</v>
      </c>
      <c r="R3307" s="20">
        <f t="shared" si="205"/>
        <v>204.05</v>
      </c>
      <c r="S3307" s="15">
        <f t="shared" si="206"/>
        <v>42186.855879629627</v>
      </c>
      <c r="T3307" s="15">
        <f t="shared" si="207"/>
        <v>42216.855879629627</v>
      </c>
    </row>
    <row r="3308" spans="1:20" ht="93.75" x14ac:dyDescent="0.3">
      <c r="A3308" s="4">
        <v>3306</v>
      </c>
      <c r="B3308" s="5" t="s">
        <v>3305</v>
      </c>
      <c r="C3308" s="5" t="s">
        <v>7415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t="s">
        <v>8270</v>
      </c>
      <c r="O3308" t="s">
        <v>8321</v>
      </c>
      <c r="P3308" t="s">
        <v>8322</v>
      </c>
      <c r="Q3308" s="8">
        <f t="shared" si="204"/>
        <v>1.7533333333333334</v>
      </c>
      <c r="R3308" s="20">
        <f t="shared" si="205"/>
        <v>48.703703703703702</v>
      </c>
      <c r="S3308" s="15">
        <f t="shared" si="206"/>
        <v>42493.219236111108</v>
      </c>
      <c r="T3308" s="15">
        <f t="shared" si="207"/>
        <v>42531.125</v>
      </c>
    </row>
    <row r="3309" spans="1:20" ht="75" x14ac:dyDescent="0.3">
      <c r="A3309" s="4">
        <v>3307</v>
      </c>
      <c r="B3309" s="5" t="s">
        <v>3306</v>
      </c>
      <c r="C3309" s="5" t="s">
        <v>7416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t="s">
        <v>8270</v>
      </c>
      <c r="O3309" t="s">
        <v>8321</v>
      </c>
      <c r="P3309" t="s">
        <v>8322</v>
      </c>
      <c r="Q3309" s="8">
        <f t="shared" si="204"/>
        <v>1.0668</v>
      </c>
      <c r="R3309" s="20">
        <f t="shared" si="205"/>
        <v>53.339999999999996</v>
      </c>
      <c r="S3309" s="15">
        <f t="shared" si="206"/>
        <v>42475.057164351849</v>
      </c>
      <c r="T3309" s="15">
        <f t="shared" si="207"/>
        <v>42505.057164351849</v>
      </c>
    </row>
    <row r="3310" spans="1:20" ht="75" x14ac:dyDescent="0.3">
      <c r="A3310" s="4">
        <v>3308</v>
      </c>
      <c r="B3310" s="5" t="s">
        <v>3307</v>
      </c>
      <c r="C3310" s="5" t="s">
        <v>7417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t="s">
        <v>8270</v>
      </c>
      <c r="O3310" t="s">
        <v>8321</v>
      </c>
      <c r="P3310" t="s">
        <v>8322</v>
      </c>
      <c r="Q3310" s="8">
        <f t="shared" si="204"/>
        <v>1.2228571428571429</v>
      </c>
      <c r="R3310" s="20">
        <f t="shared" si="205"/>
        <v>75.087719298245617</v>
      </c>
      <c r="S3310" s="15">
        <f t="shared" si="206"/>
        <v>42452.876909722225</v>
      </c>
      <c r="T3310" s="15">
        <f t="shared" si="207"/>
        <v>42473.876909722225</v>
      </c>
    </row>
    <row r="3311" spans="1:20" ht="56.25" x14ac:dyDescent="0.3">
      <c r="A3311" s="4">
        <v>3309</v>
      </c>
      <c r="B3311" s="5" t="s">
        <v>3308</v>
      </c>
      <c r="C3311" s="5" t="s">
        <v>7418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t="s">
        <v>8270</v>
      </c>
      <c r="O3311" t="s">
        <v>8321</v>
      </c>
      <c r="P3311" t="s">
        <v>8322</v>
      </c>
      <c r="Q3311" s="8">
        <f t="shared" si="204"/>
        <v>1.5942857142857143</v>
      </c>
      <c r="R3311" s="20">
        <f t="shared" si="205"/>
        <v>18</v>
      </c>
      <c r="S3311" s="15">
        <f t="shared" si="206"/>
        <v>42628.650208333333</v>
      </c>
      <c r="T3311" s="15">
        <f t="shared" si="207"/>
        <v>42659.650208333333</v>
      </c>
    </row>
    <row r="3312" spans="1:20" ht="56.25" x14ac:dyDescent="0.3">
      <c r="A3312" s="4">
        <v>3310</v>
      </c>
      <c r="B3312" s="5" t="s">
        <v>3309</v>
      </c>
      <c r="C3312" s="5" t="s">
        <v>7419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t="s">
        <v>8270</v>
      </c>
      <c r="O3312" t="s">
        <v>8321</v>
      </c>
      <c r="P3312" t="s">
        <v>8322</v>
      </c>
      <c r="Q3312" s="8">
        <f t="shared" si="204"/>
        <v>1.0007692307692309</v>
      </c>
      <c r="R3312" s="20">
        <f t="shared" si="205"/>
        <v>209.83870967741936</v>
      </c>
      <c r="S3312" s="15">
        <f t="shared" si="206"/>
        <v>42253.928530092591</v>
      </c>
      <c r="T3312" s="15">
        <f t="shared" si="207"/>
        <v>42283.928530092591</v>
      </c>
    </row>
    <row r="3313" spans="1:20" ht="75" x14ac:dyDescent="0.3">
      <c r="A3313" s="4">
        <v>3311</v>
      </c>
      <c r="B3313" s="5" t="s">
        <v>3310</v>
      </c>
      <c r="C3313" s="5" t="s">
        <v>7420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t="s">
        <v>8270</v>
      </c>
      <c r="O3313" t="s">
        <v>8321</v>
      </c>
      <c r="P3313" t="s">
        <v>8322</v>
      </c>
      <c r="Q3313" s="8">
        <f t="shared" si="204"/>
        <v>1.0984</v>
      </c>
      <c r="R3313" s="20">
        <f t="shared" si="205"/>
        <v>61.022222222222226</v>
      </c>
      <c r="S3313" s="15">
        <f t="shared" si="206"/>
        <v>42264.29178240741</v>
      </c>
      <c r="T3313" s="15">
        <f t="shared" si="207"/>
        <v>42294.29178240741</v>
      </c>
    </row>
    <row r="3314" spans="1:20" ht="75" x14ac:dyDescent="0.3">
      <c r="A3314" s="4">
        <v>3312</v>
      </c>
      <c r="B3314" s="5" t="s">
        <v>3311</v>
      </c>
      <c r="C3314" s="5" t="s">
        <v>7421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t="s">
        <v>8270</v>
      </c>
      <c r="O3314" t="s">
        <v>8321</v>
      </c>
      <c r="P3314" t="s">
        <v>8322</v>
      </c>
      <c r="Q3314" s="8">
        <f t="shared" si="204"/>
        <v>1.0004</v>
      </c>
      <c r="R3314" s="20">
        <f t="shared" si="205"/>
        <v>61</v>
      </c>
      <c r="S3314" s="15">
        <f t="shared" si="206"/>
        <v>42664.809560185182</v>
      </c>
      <c r="T3314" s="15">
        <f t="shared" si="207"/>
        <v>42685.916666666672</v>
      </c>
    </row>
    <row r="3315" spans="1:20" ht="75" x14ac:dyDescent="0.3">
      <c r="A3315" s="4">
        <v>3313</v>
      </c>
      <c r="B3315" s="5" t="s">
        <v>3312</v>
      </c>
      <c r="C3315" s="5" t="s">
        <v>7422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t="s">
        <v>8270</v>
      </c>
      <c r="O3315" t="s">
        <v>8321</v>
      </c>
      <c r="P3315" t="s">
        <v>8322</v>
      </c>
      <c r="Q3315" s="8">
        <f t="shared" si="204"/>
        <v>1.1605000000000001</v>
      </c>
      <c r="R3315" s="20">
        <f t="shared" si="205"/>
        <v>80.034482758620683</v>
      </c>
      <c r="S3315" s="15">
        <f t="shared" si="206"/>
        <v>42382.244409722218</v>
      </c>
      <c r="T3315" s="15">
        <f t="shared" si="207"/>
        <v>42396.041666666672</v>
      </c>
    </row>
    <row r="3316" spans="1:20" ht="75" x14ac:dyDescent="0.3">
      <c r="A3316" s="4">
        <v>3314</v>
      </c>
      <c r="B3316" s="5" t="s">
        <v>3313</v>
      </c>
      <c r="C3316" s="5" t="s">
        <v>7423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t="s">
        <v>8270</v>
      </c>
      <c r="O3316" t="s">
        <v>8321</v>
      </c>
      <c r="P3316" t="s">
        <v>8322</v>
      </c>
      <c r="Q3316" s="8">
        <f t="shared" si="204"/>
        <v>2.1074999999999999</v>
      </c>
      <c r="R3316" s="20">
        <f t="shared" si="205"/>
        <v>29.068965517241381</v>
      </c>
      <c r="S3316" s="15">
        <f t="shared" si="206"/>
        <v>42105.267488425925</v>
      </c>
      <c r="T3316" s="15">
        <f t="shared" si="207"/>
        <v>42132.836805555555</v>
      </c>
    </row>
    <row r="3317" spans="1:20" ht="75" x14ac:dyDescent="0.3">
      <c r="A3317" s="4">
        <v>3315</v>
      </c>
      <c r="B3317" s="5" t="s">
        <v>3314</v>
      </c>
      <c r="C3317" s="5" t="s">
        <v>7424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t="s">
        <v>8270</v>
      </c>
      <c r="O3317" t="s">
        <v>8321</v>
      </c>
      <c r="P3317" t="s">
        <v>8322</v>
      </c>
      <c r="Q3317" s="8">
        <f t="shared" si="204"/>
        <v>1.1000000000000001</v>
      </c>
      <c r="R3317" s="20">
        <f t="shared" si="205"/>
        <v>49.438202247191015</v>
      </c>
      <c r="S3317" s="15">
        <f t="shared" si="206"/>
        <v>42466.303715277783</v>
      </c>
      <c r="T3317" s="15">
        <f t="shared" si="207"/>
        <v>42496.303715277783</v>
      </c>
    </row>
    <row r="3318" spans="1:20" ht="93.75" x14ac:dyDescent="0.3">
      <c r="A3318" s="4">
        <v>3316</v>
      </c>
      <c r="B3318" s="5" t="s">
        <v>3315</v>
      </c>
      <c r="C3318" s="5" t="s">
        <v>7425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t="s">
        <v>8270</v>
      </c>
      <c r="O3318" t="s">
        <v>8321</v>
      </c>
      <c r="P3318" t="s">
        <v>8322</v>
      </c>
      <c r="Q3318" s="8">
        <f t="shared" si="204"/>
        <v>1.0008673425918038</v>
      </c>
      <c r="R3318" s="20">
        <f t="shared" si="205"/>
        <v>93.977440000000001</v>
      </c>
      <c r="S3318" s="15">
        <f t="shared" si="206"/>
        <v>41826.871238425927</v>
      </c>
      <c r="T3318" s="15">
        <f t="shared" si="207"/>
        <v>41859.57916666667</v>
      </c>
    </row>
    <row r="3319" spans="1:20" ht="75" x14ac:dyDescent="0.3">
      <c r="A3319" s="4">
        <v>3317</v>
      </c>
      <c r="B3319" s="5" t="s">
        <v>3316</v>
      </c>
      <c r="C3319" s="5" t="s">
        <v>7426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t="s">
        <v>8270</v>
      </c>
      <c r="O3319" t="s">
        <v>8321</v>
      </c>
      <c r="P3319" t="s">
        <v>8322</v>
      </c>
      <c r="Q3319" s="8">
        <f t="shared" si="204"/>
        <v>1.0619047619047619</v>
      </c>
      <c r="R3319" s="20">
        <f t="shared" si="205"/>
        <v>61.944444444444443</v>
      </c>
      <c r="S3319" s="15">
        <f t="shared" si="206"/>
        <v>42499.039629629624</v>
      </c>
      <c r="T3319" s="15">
        <f t="shared" si="207"/>
        <v>42529.039629629624</v>
      </c>
    </row>
    <row r="3320" spans="1:20" ht="37.5" x14ac:dyDescent="0.3">
      <c r="A3320" s="4">
        <v>3318</v>
      </c>
      <c r="B3320" s="5" t="s">
        <v>3317</v>
      </c>
      <c r="C3320" s="5" t="s">
        <v>7427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t="s">
        <v>8270</v>
      </c>
      <c r="O3320" t="s">
        <v>8321</v>
      </c>
      <c r="P3320" t="s">
        <v>8322</v>
      </c>
      <c r="Q3320" s="8">
        <f t="shared" si="204"/>
        <v>1.256</v>
      </c>
      <c r="R3320" s="20">
        <f t="shared" si="205"/>
        <v>78.5</v>
      </c>
      <c r="S3320" s="15">
        <f t="shared" si="206"/>
        <v>42431.302002314813</v>
      </c>
      <c r="T3320" s="15">
        <f t="shared" si="207"/>
        <v>42471.104166666672</v>
      </c>
    </row>
    <row r="3321" spans="1:20" ht="93.75" x14ac:dyDescent="0.3">
      <c r="A3321" s="4">
        <v>3319</v>
      </c>
      <c r="B3321" s="5" t="s">
        <v>3318</v>
      </c>
      <c r="C3321" s="5" t="s">
        <v>7428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t="s">
        <v>8270</v>
      </c>
      <c r="O3321" t="s">
        <v>8321</v>
      </c>
      <c r="P3321" t="s">
        <v>8322</v>
      </c>
      <c r="Q3321" s="8">
        <f t="shared" si="204"/>
        <v>1.08</v>
      </c>
      <c r="R3321" s="20">
        <f t="shared" si="205"/>
        <v>33.75</v>
      </c>
      <c r="S3321" s="15">
        <f t="shared" si="206"/>
        <v>41990.585486111115</v>
      </c>
      <c r="T3321" s="15">
        <f t="shared" si="207"/>
        <v>42035.585486111115</v>
      </c>
    </row>
    <row r="3322" spans="1:20" ht="75" x14ac:dyDescent="0.3">
      <c r="A3322" s="4">
        <v>3320</v>
      </c>
      <c r="B3322" s="5" t="s">
        <v>3319</v>
      </c>
      <c r="C3322" s="5" t="s">
        <v>7429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t="s">
        <v>8270</v>
      </c>
      <c r="O3322" t="s">
        <v>8321</v>
      </c>
      <c r="P3322" t="s">
        <v>8322</v>
      </c>
      <c r="Q3322" s="8">
        <f t="shared" si="204"/>
        <v>1.01</v>
      </c>
      <c r="R3322" s="20">
        <f t="shared" si="205"/>
        <v>66.44736842105263</v>
      </c>
      <c r="S3322" s="15">
        <f t="shared" si="206"/>
        <v>42513.045798611114</v>
      </c>
      <c r="T3322" s="15">
        <f t="shared" si="207"/>
        <v>42543.045798611114</v>
      </c>
    </row>
    <row r="3323" spans="1:20" ht="75" x14ac:dyDescent="0.3">
      <c r="A3323" s="4">
        <v>3321</v>
      </c>
      <c r="B3323" s="5" t="s">
        <v>3320</v>
      </c>
      <c r="C3323" s="5" t="s">
        <v>7430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t="s">
        <v>8270</v>
      </c>
      <c r="O3323" t="s">
        <v>8321</v>
      </c>
      <c r="P3323" t="s">
        <v>8322</v>
      </c>
      <c r="Q3323" s="8">
        <f t="shared" si="204"/>
        <v>1.0740000000000001</v>
      </c>
      <c r="R3323" s="20">
        <f t="shared" si="205"/>
        <v>35.799999999999997</v>
      </c>
      <c r="S3323" s="15">
        <f t="shared" si="206"/>
        <v>41914.100289351853</v>
      </c>
      <c r="T3323" s="15">
        <f t="shared" si="207"/>
        <v>41928.165972222225</v>
      </c>
    </row>
    <row r="3324" spans="1:20" ht="93.75" x14ac:dyDescent="0.3">
      <c r="A3324" s="4">
        <v>3322</v>
      </c>
      <c r="B3324" s="5" t="s">
        <v>3321</v>
      </c>
      <c r="C3324" s="5" t="s">
        <v>7431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t="s">
        <v>8270</v>
      </c>
      <c r="O3324" t="s">
        <v>8321</v>
      </c>
      <c r="P3324" t="s">
        <v>8322</v>
      </c>
      <c r="Q3324" s="8">
        <f t="shared" si="204"/>
        <v>1.0151515151515151</v>
      </c>
      <c r="R3324" s="20">
        <f t="shared" si="205"/>
        <v>145.65217391304347</v>
      </c>
      <c r="S3324" s="15">
        <f t="shared" si="206"/>
        <v>42521.010370370372</v>
      </c>
      <c r="T3324" s="15">
        <f t="shared" si="207"/>
        <v>42543.163194444445</v>
      </c>
    </row>
    <row r="3325" spans="1:20" ht="75" x14ac:dyDescent="0.3">
      <c r="A3325" s="4">
        <v>3323</v>
      </c>
      <c r="B3325" s="5" t="s">
        <v>3322</v>
      </c>
      <c r="C3325" s="5" t="s">
        <v>7432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t="s">
        <v>8270</v>
      </c>
      <c r="O3325" t="s">
        <v>8321</v>
      </c>
      <c r="P3325" t="s">
        <v>8322</v>
      </c>
      <c r="Q3325" s="8">
        <f t="shared" si="204"/>
        <v>1.2589999999999999</v>
      </c>
      <c r="R3325" s="20">
        <f t="shared" si="205"/>
        <v>25.693877551020407</v>
      </c>
      <c r="S3325" s="15">
        <f t="shared" si="206"/>
        <v>42608.36583333333</v>
      </c>
      <c r="T3325" s="15">
        <f t="shared" si="207"/>
        <v>42638.36583333333</v>
      </c>
    </row>
    <row r="3326" spans="1:20" ht="56.25" x14ac:dyDescent="0.3">
      <c r="A3326" s="4">
        <v>3324</v>
      </c>
      <c r="B3326" s="5" t="s">
        <v>3323</v>
      </c>
      <c r="C3326" s="5" t="s">
        <v>7433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t="s">
        <v>8270</v>
      </c>
      <c r="O3326" t="s">
        <v>8321</v>
      </c>
      <c r="P3326" t="s">
        <v>8322</v>
      </c>
      <c r="Q3326" s="8">
        <f t="shared" si="204"/>
        <v>1.0166666666666666</v>
      </c>
      <c r="R3326" s="20">
        <f t="shared" si="205"/>
        <v>152.5</v>
      </c>
      <c r="S3326" s="15">
        <f t="shared" si="206"/>
        <v>42512.58321759259</v>
      </c>
      <c r="T3326" s="15">
        <f t="shared" si="207"/>
        <v>42526.58321759259</v>
      </c>
    </row>
    <row r="3327" spans="1:20" ht="93.75" x14ac:dyDescent="0.3">
      <c r="A3327" s="4">
        <v>3325</v>
      </c>
      <c r="B3327" s="5" t="s">
        <v>3324</v>
      </c>
      <c r="C3327" s="5" t="s">
        <v>7434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t="s">
        <v>8270</v>
      </c>
      <c r="O3327" t="s">
        <v>8321</v>
      </c>
      <c r="P3327" t="s">
        <v>8322</v>
      </c>
      <c r="Q3327" s="8">
        <f t="shared" si="204"/>
        <v>1.125</v>
      </c>
      <c r="R3327" s="20">
        <f t="shared" si="205"/>
        <v>30</v>
      </c>
      <c r="S3327" s="15">
        <f t="shared" si="206"/>
        <v>42064.785613425927</v>
      </c>
      <c r="T3327" s="15">
        <f t="shared" si="207"/>
        <v>42099.743946759263</v>
      </c>
    </row>
    <row r="3328" spans="1:20" ht="75" x14ac:dyDescent="0.3">
      <c r="A3328" s="4">
        <v>3326</v>
      </c>
      <c r="B3328" s="5" t="s">
        <v>3325</v>
      </c>
      <c r="C3328" s="5" t="s">
        <v>7435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t="s">
        <v>8270</v>
      </c>
      <c r="O3328" t="s">
        <v>8321</v>
      </c>
      <c r="P3328" t="s">
        <v>8322</v>
      </c>
      <c r="Q3328" s="8">
        <f t="shared" si="204"/>
        <v>1.0137499999999999</v>
      </c>
      <c r="R3328" s="20">
        <f t="shared" si="205"/>
        <v>142.28070175438597</v>
      </c>
      <c r="S3328" s="15">
        <f t="shared" si="206"/>
        <v>42041.714178240742</v>
      </c>
      <c r="T3328" s="15">
        <f t="shared" si="207"/>
        <v>42071.67251157407</v>
      </c>
    </row>
    <row r="3329" spans="1:20" ht="93.75" x14ac:dyDescent="0.3">
      <c r="A3329" s="4">
        <v>3327</v>
      </c>
      <c r="B3329" s="5" t="s">
        <v>3326</v>
      </c>
      <c r="C3329" s="5" t="s">
        <v>7436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t="s">
        <v>8270</v>
      </c>
      <c r="O3329" t="s">
        <v>8321</v>
      </c>
      <c r="P3329" t="s">
        <v>8322</v>
      </c>
      <c r="Q3329" s="8">
        <f t="shared" si="204"/>
        <v>1.0125</v>
      </c>
      <c r="R3329" s="20">
        <f t="shared" si="205"/>
        <v>24.545454545454547</v>
      </c>
      <c r="S3329" s="15">
        <f t="shared" si="206"/>
        <v>42468.374606481477</v>
      </c>
      <c r="T3329" s="15">
        <f t="shared" si="207"/>
        <v>42498.374606481477</v>
      </c>
    </row>
    <row r="3330" spans="1:20" ht="75" x14ac:dyDescent="0.3">
      <c r="A3330" s="4">
        <v>3328</v>
      </c>
      <c r="B3330" s="5" t="s">
        <v>3327</v>
      </c>
      <c r="C3330" s="5" t="s">
        <v>7437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t="s">
        <v>8270</v>
      </c>
      <c r="O3330" t="s">
        <v>8321</v>
      </c>
      <c r="P3330" t="s">
        <v>8322</v>
      </c>
      <c r="Q3330" s="8">
        <f t="shared" ref="Q3330:Q3393" si="208">E3330/D3330</f>
        <v>1.4638888888888888</v>
      </c>
      <c r="R3330" s="20">
        <f t="shared" ref="R3330:R3393" si="209">E3330/L3330</f>
        <v>292.77777777777777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75" x14ac:dyDescent="0.3">
      <c r="A3331" s="4">
        <v>3329</v>
      </c>
      <c r="B3331" s="5" t="s">
        <v>3328</v>
      </c>
      <c r="C3331" s="5" t="s">
        <v>7438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t="s">
        <v>8270</v>
      </c>
      <c r="O3331" t="s">
        <v>8321</v>
      </c>
      <c r="P3331" t="s">
        <v>8322</v>
      </c>
      <c r="Q3331" s="8">
        <f t="shared" si="208"/>
        <v>1.1679999999999999</v>
      </c>
      <c r="R3331" s="20">
        <f t="shared" si="209"/>
        <v>44.92307692307692</v>
      </c>
      <c r="S3331" s="15">
        <f t="shared" si="210"/>
        <v>41837.323009259257</v>
      </c>
      <c r="T3331" s="15">
        <f t="shared" si="211"/>
        <v>41847.958333333336</v>
      </c>
    </row>
    <row r="3332" spans="1:20" ht="75" x14ac:dyDescent="0.3">
      <c r="A3332" s="4">
        <v>3330</v>
      </c>
      <c r="B3332" s="5" t="s">
        <v>3329</v>
      </c>
      <c r="C3332" s="5" t="s">
        <v>7439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t="s">
        <v>8270</v>
      </c>
      <c r="O3332" t="s">
        <v>8321</v>
      </c>
      <c r="P3332" t="s">
        <v>8322</v>
      </c>
      <c r="Q3332" s="8">
        <f t="shared" si="208"/>
        <v>1.0626666666666666</v>
      </c>
      <c r="R3332" s="20">
        <f t="shared" si="209"/>
        <v>23.10144927536232</v>
      </c>
      <c r="S3332" s="15">
        <f t="shared" si="210"/>
        <v>42065.887361111112</v>
      </c>
      <c r="T3332" s="15">
        <f t="shared" si="211"/>
        <v>42095.845694444448</v>
      </c>
    </row>
    <row r="3333" spans="1:20" ht="93.75" x14ac:dyDescent="0.3">
      <c r="A3333" s="4">
        <v>3331</v>
      </c>
      <c r="B3333" s="5" t="s">
        <v>3330</v>
      </c>
      <c r="C3333" s="5" t="s">
        <v>7440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t="s">
        <v>8270</v>
      </c>
      <c r="O3333" t="s">
        <v>8321</v>
      </c>
      <c r="P3333" t="s">
        <v>8322</v>
      </c>
      <c r="Q3333" s="8">
        <f t="shared" si="208"/>
        <v>1.0451999999999999</v>
      </c>
      <c r="R3333" s="20">
        <f t="shared" si="209"/>
        <v>80.400000000000006</v>
      </c>
      <c r="S3333" s="15">
        <f t="shared" si="210"/>
        <v>42248.697754629626</v>
      </c>
      <c r="T3333" s="15">
        <f t="shared" si="211"/>
        <v>42283.697754629626</v>
      </c>
    </row>
    <row r="3334" spans="1:20" ht="75" x14ac:dyDescent="0.3">
      <c r="A3334" s="4">
        <v>3332</v>
      </c>
      <c r="B3334" s="5" t="s">
        <v>3331</v>
      </c>
      <c r="C3334" s="5" t="s">
        <v>7441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t="s">
        <v>8270</v>
      </c>
      <c r="O3334" t="s">
        <v>8321</v>
      </c>
      <c r="P3334" t="s">
        <v>8322</v>
      </c>
      <c r="Q3334" s="8">
        <f t="shared" si="208"/>
        <v>1</v>
      </c>
      <c r="R3334" s="20">
        <f t="shared" si="209"/>
        <v>72.289156626506028</v>
      </c>
      <c r="S3334" s="15">
        <f t="shared" si="210"/>
        <v>41809.860300925924</v>
      </c>
      <c r="T3334" s="15">
        <f t="shared" si="211"/>
        <v>41839.860300925924</v>
      </c>
    </row>
    <row r="3335" spans="1:20" ht="75" x14ac:dyDescent="0.3">
      <c r="A3335" s="4">
        <v>3333</v>
      </c>
      <c r="B3335" s="5" t="s">
        <v>3332</v>
      </c>
      <c r="C3335" s="5" t="s">
        <v>7442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t="s">
        <v>8270</v>
      </c>
      <c r="O3335" t="s">
        <v>8321</v>
      </c>
      <c r="P3335" t="s">
        <v>8322</v>
      </c>
      <c r="Q3335" s="8">
        <f t="shared" si="208"/>
        <v>1.0457142857142858</v>
      </c>
      <c r="R3335" s="20">
        <f t="shared" si="209"/>
        <v>32.972972972972975</v>
      </c>
      <c r="S3335" s="15">
        <f t="shared" si="210"/>
        <v>42148.676851851851</v>
      </c>
      <c r="T3335" s="15">
        <f t="shared" si="211"/>
        <v>42170.676851851851</v>
      </c>
    </row>
    <row r="3336" spans="1:20" ht="56.25" x14ac:dyDescent="0.3">
      <c r="A3336" s="4">
        <v>3334</v>
      </c>
      <c r="B3336" s="5" t="s">
        <v>3333</v>
      </c>
      <c r="C3336" s="5" t="s">
        <v>7443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t="s">
        <v>8270</v>
      </c>
      <c r="O3336" t="s">
        <v>8321</v>
      </c>
      <c r="P3336" t="s">
        <v>8322</v>
      </c>
      <c r="Q3336" s="8">
        <f t="shared" si="208"/>
        <v>1.3862051149573753</v>
      </c>
      <c r="R3336" s="20">
        <f t="shared" si="209"/>
        <v>116.65217391304348</v>
      </c>
      <c r="S3336" s="15">
        <f t="shared" si="210"/>
        <v>42185.521087962959</v>
      </c>
      <c r="T3336" s="15">
        <f t="shared" si="211"/>
        <v>42215.521087962959</v>
      </c>
    </row>
    <row r="3337" spans="1:20" ht="93.75" x14ac:dyDescent="0.3">
      <c r="A3337" s="4">
        <v>3335</v>
      </c>
      <c r="B3337" s="5" t="s">
        <v>3334</v>
      </c>
      <c r="C3337" s="5" t="s">
        <v>7444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t="s">
        <v>8270</v>
      </c>
      <c r="O3337" t="s">
        <v>8321</v>
      </c>
      <c r="P3337" t="s">
        <v>8322</v>
      </c>
      <c r="Q3337" s="8">
        <f t="shared" si="208"/>
        <v>1.0032000000000001</v>
      </c>
      <c r="R3337" s="20">
        <f t="shared" si="209"/>
        <v>79.61904761904762</v>
      </c>
      <c r="S3337" s="15">
        <f t="shared" si="210"/>
        <v>41827.674143518518</v>
      </c>
      <c r="T3337" s="15">
        <f t="shared" si="211"/>
        <v>41854.958333333336</v>
      </c>
    </row>
    <row r="3338" spans="1:20" ht="75" x14ac:dyDescent="0.3">
      <c r="A3338" s="4">
        <v>3336</v>
      </c>
      <c r="B3338" s="5" t="s">
        <v>3335</v>
      </c>
      <c r="C3338" s="5" t="s">
        <v>7445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t="s">
        <v>8270</v>
      </c>
      <c r="O3338" t="s">
        <v>8321</v>
      </c>
      <c r="P3338" t="s">
        <v>8322</v>
      </c>
      <c r="Q3338" s="8">
        <f t="shared" si="208"/>
        <v>1</v>
      </c>
      <c r="R3338" s="20">
        <f t="shared" si="209"/>
        <v>27.777777777777779</v>
      </c>
      <c r="S3338" s="15">
        <f t="shared" si="210"/>
        <v>42437.398680555561</v>
      </c>
      <c r="T3338" s="15">
        <f t="shared" si="211"/>
        <v>42465.35701388889</v>
      </c>
    </row>
    <row r="3339" spans="1:20" ht="75" x14ac:dyDescent="0.3">
      <c r="A3339" s="4">
        <v>3337</v>
      </c>
      <c r="B3339" s="5" t="s">
        <v>3336</v>
      </c>
      <c r="C3339" s="5" t="s">
        <v>7446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t="s">
        <v>8270</v>
      </c>
      <c r="O3339" t="s">
        <v>8321</v>
      </c>
      <c r="P3339" t="s">
        <v>8322</v>
      </c>
      <c r="Q3339" s="8">
        <f t="shared" si="208"/>
        <v>1.1020000000000001</v>
      </c>
      <c r="R3339" s="20">
        <f t="shared" si="209"/>
        <v>81.029411764705884</v>
      </c>
      <c r="S3339" s="15">
        <f t="shared" si="210"/>
        <v>41901.282025462962</v>
      </c>
      <c r="T3339" s="15">
        <f t="shared" si="211"/>
        <v>41922.875</v>
      </c>
    </row>
    <row r="3340" spans="1:20" ht="56.25" x14ac:dyDescent="0.3">
      <c r="A3340" s="4">
        <v>3338</v>
      </c>
      <c r="B3340" s="5" t="s">
        <v>3337</v>
      </c>
      <c r="C3340" s="5" t="s">
        <v>7447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t="s">
        <v>8270</v>
      </c>
      <c r="O3340" t="s">
        <v>8321</v>
      </c>
      <c r="P3340" t="s">
        <v>8322</v>
      </c>
      <c r="Q3340" s="8">
        <f t="shared" si="208"/>
        <v>1.0218</v>
      </c>
      <c r="R3340" s="20">
        <f t="shared" si="209"/>
        <v>136.84821428571428</v>
      </c>
      <c r="S3340" s="15">
        <f t="shared" si="210"/>
        <v>42769.574999999997</v>
      </c>
      <c r="T3340" s="15">
        <f t="shared" si="211"/>
        <v>42790.574999999997</v>
      </c>
    </row>
    <row r="3341" spans="1:20" ht="75" x14ac:dyDescent="0.3">
      <c r="A3341" s="4">
        <v>3339</v>
      </c>
      <c r="B3341" s="5" t="s">
        <v>3338</v>
      </c>
      <c r="C3341" s="5" t="s">
        <v>7448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t="s">
        <v>8270</v>
      </c>
      <c r="O3341" t="s">
        <v>8321</v>
      </c>
      <c r="P3341" t="s">
        <v>8322</v>
      </c>
      <c r="Q3341" s="8">
        <f t="shared" si="208"/>
        <v>1.0435000000000001</v>
      </c>
      <c r="R3341" s="20">
        <f t="shared" si="209"/>
        <v>177.61702127659575</v>
      </c>
      <c r="S3341" s="15">
        <f t="shared" si="210"/>
        <v>42549.665717592594</v>
      </c>
      <c r="T3341" s="15">
        <f t="shared" si="211"/>
        <v>42579.665717592594</v>
      </c>
    </row>
    <row r="3342" spans="1:20" ht="93.75" x14ac:dyDescent="0.3">
      <c r="A3342" s="4">
        <v>3340</v>
      </c>
      <c r="B3342" s="5" t="s">
        <v>3339</v>
      </c>
      <c r="C3342" s="5" t="s">
        <v>7449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t="s">
        <v>8270</v>
      </c>
      <c r="O3342" t="s">
        <v>8321</v>
      </c>
      <c r="P3342" t="s">
        <v>8322</v>
      </c>
      <c r="Q3342" s="8">
        <f t="shared" si="208"/>
        <v>1.3816666666666666</v>
      </c>
      <c r="R3342" s="20">
        <f t="shared" si="209"/>
        <v>109.07894736842105</v>
      </c>
      <c r="S3342" s="15">
        <f t="shared" si="210"/>
        <v>42685.974004629628</v>
      </c>
      <c r="T3342" s="15">
        <f t="shared" si="211"/>
        <v>42710.974004629628</v>
      </c>
    </row>
    <row r="3343" spans="1:20" ht="93.75" x14ac:dyDescent="0.3">
      <c r="A3343" s="4">
        <v>3341</v>
      </c>
      <c r="B3343" s="5" t="s">
        <v>3340</v>
      </c>
      <c r="C3343" s="5" t="s">
        <v>7450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t="s">
        <v>8270</v>
      </c>
      <c r="O3343" t="s">
        <v>8321</v>
      </c>
      <c r="P3343" t="s">
        <v>8322</v>
      </c>
      <c r="Q3343" s="8">
        <f t="shared" si="208"/>
        <v>1</v>
      </c>
      <c r="R3343" s="20">
        <f t="shared" si="209"/>
        <v>119.64285714285714</v>
      </c>
      <c r="S3343" s="15">
        <f t="shared" si="210"/>
        <v>42510.798854166671</v>
      </c>
      <c r="T3343" s="15">
        <f t="shared" si="211"/>
        <v>42533.708333333328</v>
      </c>
    </row>
    <row r="3344" spans="1:20" ht="56.25" x14ac:dyDescent="0.3">
      <c r="A3344" s="4">
        <v>3342</v>
      </c>
      <c r="B3344" s="5" t="s">
        <v>3341</v>
      </c>
      <c r="C3344" s="5" t="s">
        <v>7451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t="s">
        <v>8270</v>
      </c>
      <c r="O3344" t="s">
        <v>8321</v>
      </c>
      <c r="P3344" t="s">
        <v>8322</v>
      </c>
      <c r="Q3344" s="8">
        <f t="shared" si="208"/>
        <v>1.0166666666666666</v>
      </c>
      <c r="R3344" s="20">
        <f t="shared" si="209"/>
        <v>78.205128205128204</v>
      </c>
      <c r="S3344" s="15">
        <f t="shared" si="210"/>
        <v>42062.296412037031</v>
      </c>
      <c r="T3344" s="15">
        <f t="shared" si="211"/>
        <v>42095.207638888889</v>
      </c>
    </row>
    <row r="3345" spans="1:20" ht="75" x14ac:dyDescent="0.3">
      <c r="A3345" s="4">
        <v>3343</v>
      </c>
      <c r="B3345" s="5" t="s">
        <v>3342</v>
      </c>
      <c r="C3345" s="5" t="s">
        <v>7452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t="s">
        <v>8270</v>
      </c>
      <c r="O3345" t="s">
        <v>8321</v>
      </c>
      <c r="P3345" t="s">
        <v>8322</v>
      </c>
      <c r="Q3345" s="8">
        <f t="shared" si="208"/>
        <v>1.7142857142857142</v>
      </c>
      <c r="R3345" s="20">
        <f t="shared" si="209"/>
        <v>52.173913043478258</v>
      </c>
      <c r="S3345" s="15">
        <f t="shared" si="210"/>
        <v>42452.916481481487</v>
      </c>
      <c r="T3345" s="15">
        <f t="shared" si="211"/>
        <v>42473.554166666669</v>
      </c>
    </row>
    <row r="3346" spans="1:20" ht="93.75" x14ac:dyDescent="0.3">
      <c r="A3346" s="4">
        <v>3344</v>
      </c>
      <c r="B3346" s="5" t="s">
        <v>3343</v>
      </c>
      <c r="C3346" s="5" t="s">
        <v>7453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t="s">
        <v>8270</v>
      </c>
      <c r="O3346" t="s">
        <v>8321</v>
      </c>
      <c r="P3346" t="s">
        <v>8322</v>
      </c>
      <c r="Q3346" s="8">
        <f t="shared" si="208"/>
        <v>1.0144444444444445</v>
      </c>
      <c r="R3346" s="20">
        <f t="shared" si="209"/>
        <v>114.125</v>
      </c>
      <c r="S3346" s="15">
        <f t="shared" si="210"/>
        <v>41851.200150462959</v>
      </c>
      <c r="T3346" s="15">
        <f t="shared" si="211"/>
        <v>41881.200150462959</v>
      </c>
    </row>
    <row r="3347" spans="1:20" ht="93.75" x14ac:dyDescent="0.3">
      <c r="A3347" s="4">
        <v>3345</v>
      </c>
      <c r="B3347" s="5" t="s">
        <v>3344</v>
      </c>
      <c r="C3347" s="5" t="s">
        <v>7454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t="s">
        <v>8270</v>
      </c>
      <c r="O3347" t="s">
        <v>8321</v>
      </c>
      <c r="P3347" t="s">
        <v>8322</v>
      </c>
      <c r="Q3347" s="8">
        <f t="shared" si="208"/>
        <v>1.3</v>
      </c>
      <c r="R3347" s="20">
        <f t="shared" si="209"/>
        <v>50</v>
      </c>
      <c r="S3347" s="15">
        <f t="shared" si="210"/>
        <v>42053.106111111112</v>
      </c>
      <c r="T3347" s="15">
        <f t="shared" si="211"/>
        <v>42112.025694444441</v>
      </c>
    </row>
    <row r="3348" spans="1:20" ht="75" x14ac:dyDescent="0.3">
      <c r="A3348" s="4">
        <v>3346</v>
      </c>
      <c r="B3348" s="5" t="s">
        <v>3345</v>
      </c>
      <c r="C3348" s="5" t="s">
        <v>7455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t="s">
        <v>8270</v>
      </c>
      <c r="O3348" t="s">
        <v>8321</v>
      </c>
      <c r="P3348" t="s">
        <v>8322</v>
      </c>
      <c r="Q3348" s="8">
        <f t="shared" si="208"/>
        <v>1.1000000000000001</v>
      </c>
      <c r="R3348" s="20">
        <f t="shared" si="209"/>
        <v>91.666666666666671</v>
      </c>
      <c r="S3348" s="15">
        <f t="shared" si="210"/>
        <v>42054.024421296301</v>
      </c>
      <c r="T3348" s="15">
        <f t="shared" si="211"/>
        <v>42061.024421296301</v>
      </c>
    </row>
    <row r="3349" spans="1:20" ht="93.75" x14ac:dyDescent="0.3">
      <c r="A3349" s="4">
        <v>3347</v>
      </c>
      <c r="B3349" s="5" t="s">
        <v>3346</v>
      </c>
      <c r="C3349" s="5" t="s">
        <v>7456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t="s">
        <v>8270</v>
      </c>
      <c r="O3349" t="s">
        <v>8321</v>
      </c>
      <c r="P3349" t="s">
        <v>8322</v>
      </c>
      <c r="Q3349" s="8">
        <f t="shared" si="208"/>
        <v>1.1944999999999999</v>
      </c>
      <c r="R3349" s="20">
        <f t="shared" si="209"/>
        <v>108.59090909090909</v>
      </c>
      <c r="S3349" s="15">
        <f t="shared" si="210"/>
        <v>42484.551550925928</v>
      </c>
      <c r="T3349" s="15">
        <f t="shared" si="211"/>
        <v>42498.875</v>
      </c>
    </row>
    <row r="3350" spans="1:20" ht="93.75" x14ac:dyDescent="0.3">
      <c r="A3350" s="4">
        <v>3348</v>
      </c>
      <c r="B3350" s="5" t="s">
        <v>3265</v>
      </c>
      <c r="C3350" s="5" t="s">
        <v>7457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t="s">
        <v>8270</v>
      </c>
      <c r="O3350" t="s">
        <v>8321</v>
      </c>
      <c r="P3350" t="s">
        <v>8322</v>
      </c>
      <c r="Q3350" s="8">
        <f t="shared" si="208"/>
        <v>1.002909090909091</v>
      </c>
      <c r="R3350" s="20">
        <f t="shared" si="209"/>
        <v>69.822784810126578</v>
      </c>
      <c r="S3350" s="15">
        <f t="shared" si="210"/>
        <v>42466.558796296296</v>
      </c>
      <c r="T3350" s="15">
        <f t="shared" si="211"/>
        <v>42490.165972222225</v>
      </c>
    </row>
    <row r="3351" spans="1:20" ht="93.75" x14ac:dyDescent="0.3">
      <c r="A3351" s="4">
        <v>3349</v>
      </c>
      <c r="B3351" s="5" t="s">
        <v>3347</v>
      </c>
      <c r="C3351" s="5" t="s">
        <v>7458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t="s">
        <v>8270</v>
      </c>
      <c r="O3351" t="s">
        <v>8321</v>
      </c>
      <c r="P3351" t="s">
        <v>8322</v>
      </c>
      <c r="Q3351" s="8">
        <f t="shared" si="208"/>
        <v>1.534</v>
      </c>
      <c r="R3351" s="20">
        <f t="shared" si="209"/>
        <v>109.57142857142857</v>
      </c>
      <c r="S3351" s="15">
        <f t="shared" si="210"/>
        <v>42513.110787037032</v>
      </c>
      <c r="T3351" s="15">
        <f t="shared" si="211"/>
        <v>42534.708333333328</v>
      </c>
    </row>
    <row r="3352" spans="1:20" ht="93.75" x14ac:dyDescent="0.3">
      <c r="A3352" s="4">
        <v>3350</v>
      </c>
      <c r="B3352" s="5" t="s">
        <v>3348</v>
      </c>
      <c r="C3352" s="5" t="s">
        <v>7459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t="s">
        <v>8270</v>
      </c>
      <c r="O3352" t="s">
        <v>8321</v>
      </c>
      <c r="P3352" t="s">
        <v>8322</v>
      </c>
      <c r="Q3352" s="8">
        <f t="shared" si="208"/>
        <v>1.0442857142857143</v>
      </c>
      <c r="R3352" s="20">
        <f t="shared" si="209"/>
        <v>71.666666666666671</v>
      </c>
      <c r="S3352" s="15">
        <f t="shared" si="210"/>
        <v>42302.701516203699</v>
      </c>
      <c r="T3352" s="15">
        <f t="shared" si="211"/>
        <v>42337.958333333328</v>
      </c>
    </row>
    <row r="3353" spans="1:20" ht="75" x14ac:dyDescent="0.3">
      <c r="A3353" s="4">
        <v>3351</v>
      </c>
      <c r="B3353" s="5" t="s">
        <v>3349</v>
      </c>
      <c r="C3353" s="5" t="s">
        <v>7460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t="s">
        <v>8270</v>
      </c>
      <c r="O3353" t="s">
        <v>8321</v>
      </c>
      <c r="P3353" t="s">
        <v>8322</v>
      </c>
      <c r="Q3353" s="8">
        <f t="shared" si="208"/>
        <v>1.0109999999999999</v>
      </c>
      <c r="R3353" s="20">
        <f t="shared" si="209"/>
        <v>93.611111111111114</v>
      </c>
      <c r="S3353" s="15">
        <f t="shared" si="210"/>
        <v>41806.395428240743</v>
      </c>
      <c r="T3353" s="15">
        <f t="shared" si="211"/>
        <v>41843.458333333336</v>
      </c>
    </row>
    <row r="3354" spans="1:20" ht="93.75" x14ac:dyDescent="0.3">
      <c r="A3354" s="4">
        <v>3352</v>
      </c>
      <c r="B3354" s="5" t="s">
        <v>3350</v>
      </c>
      <c r="C3354" s="5" t="s">
        <v>7461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t="s">
        <v>8270</v>
      </c>
      <c r="O3354" t="s">
        <v>8321</v>
      </c>
      <c r="P3354" t="s">
        <v>8322</v>
      </c>
      <c r="Q3354" s="8">
        <f t="shared" si="208"/>
        <v>1.0751999999999999</v>
      </c>
      <c r="R3354" s="20">
        <f t="shared" si="209"/>
        <v>76.8</v>
      </c>
      <c r="S3354" s="15">
        <f t="shared" si="210"/>
        <v>42495.992800925931</v>
      </c>
      <c r="T3354" s="15">
        <f t="shared" si="211"/>
        <v>42552.958333333328</v>
      </c>
    </row>
    <row r="3355" spans="1:20" ht="75" x14ac:dyDescent="0.3">
      <c r="A3355" s="4">
        <v>3353</v>
      </c>
      <c r="B3355" s="5" t="s">
        <v>3351</v>
      </c>
      <c r="C3355" s="5" t="s">
        <v>7462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t="s">
        <v>8270</v>
      </c>
      <c r="O3355" t="s">
        <v>8321</v>
      </c>
      <c r="P3355" t="s">
        <v>8322</v>
      </c>
      <c r="Q3355" s="8">
        <f t="shared" si="208"/>
        <v>3.15</v>
      </c>
      <c r="R3355" s="20">
        <f t="shared" si="209"/>
        <v>35.795454545454547</v>
      </c>
      <c r="S3355" s="15">
        <f t="shared" si="210"/>
        <v>42479.432291666672</v>
      </c>
      <c r="T3355" s="15">
        <f t="shared" si="211"/>
        <v>42492.958333333328</v>
      </c>
    </row>
    <row r="3356" spans="1:20" ht="75" x14ac:dyDescent="0.3">
      <c r="A3356" s="4">
        <v>3354</v>
      </c>
      <c r="B3356" s="5" t="s">
        <v>3352</v>
      </c>
      <c r="C3356" s="5" t="s">
        <v>7463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t="s">
        <v>8270</v>
      </c>
      <c r="O3356" t="s">
        <v>8321</v>
      </c>
      <c r="P3356" t="s">
        <v>8322</v>
      </c>
      <c r="Q3356" s="8">
        <f t="shared" si="208"/>
        <v>1.0193333333333334</v>
      </c>
      <c r="R3356" s="20">
        <f t="shared" si="209"/>
        <v>55.6</v>
      </c>
      <c r="S3356" s="15">
        <f t="shared" si="210"/>
        <v>42270.7269212963</v>
      </c>
      <c r="T3356" s="15">
        <f t="shared" si="211"/>
        <v>42306.167361111111</v>
      </c>
    </row>
    <row r="3357" spans="1:20" ht="75" x14ac:dyDescent="0.3">
      <c r="A3357" s="4">
        <v>3355</v>
      </c>
      <c r="B3357" s="5" t="s">
        <v>3353</v>
      </c>
      <c r="C3357" s="5" t="s">
        <v>7464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t="s">
        <v>8270</v>
      </c>
      <c r="O3357" t="s">
        <v>8321</v>
      </c>
      <c r="P3357" t="s">
        <v>8322</v>
      </c>
      <c r="Q3357" s="8">
        <f t="shared" si="208"/>
        <v>1.2628571428571429</v>
      </c>
      <c r="R3357" s="20">
        <f t="shared" si="209"/>
        <v>147.33333333333334</v>
      </c>
      <c r="S3357" s="15">
        <f t="shared" si="210"/>
        <v>42489.619525462964</v>
      </c>
      <c r="T3357" s="15">
        <f t="shared" si="211"/>
        <v>42500.470138888893</v>
      </c>
    </row>
    <row r="3358" spans="1:20" ht="75" x14ac:dyDescent="0.3">
      <c r="A3358" s="4">
        <v>3356</v>
      </c>
      <c r="B3358" s="5" t="s">
        <v>3354</v>
      </c>
      <c r="C3358" s="5" t="s">
        <v>7465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t="s">
        <v>8270</v>
      </c>
      <c r="O3358" t="s">
        <v>8321</v>
      </c>
      <c r="P3358" t="s">
        <v>8322</v>
      </c>
      <c r="Q3358" s="8">
        <f t="shared" si="208"/>
        <v>1.014</v>
      </c>
      <c r="R3358" s="20">
        <f t="shared" si="209"/>
        <v>56.333333333333336</v>
      </c>
      <c r="S3358" s="15">
        <f t="shared" si="210"/>
        <v>42536.815648148149</v>
      </c>
      <c r="T3358" s="15">
        <f t="shared" si="211"/>
        <v>42566.815648148149</v>
      </c>
    </row>
    <row r="3359" spans="1:20" ht="93.75" x14ac:dyDescent="0.3">
      <c r="A3359" s="4">
        <v>3357</v>
      </c>
      <c r="B3359" s="5" t="s">
        <v>3355</v>
      </c>
      <c r="C3359" s="5" t="s">
        <v>7466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t="s">
        <v>8270</v>
      </c>
      <c r="O3359" t="s">
        <v>8321</v>
      </c>
      <c r="P3359" t="s">
        <v>8322</v>
      </c>
      <c r="Q3359" s="8">
        <f t="shared" si="208"/>
        <v>1.01</v>
      </c>
      <c r="R3359" s="20">
        <f t="shared" si="209"/>
        <v>96.19047619047619</v>
      </c>
      <c r="S3359" s="15">
        <f t="shared" si="210"/>
        <v>41822.417939814812</v>
      </c>
      <c r="T3359" s="15">
        <f t="shared" si="211"/>
        <v>41852.417939814812</v>
      </c>
    </row>
    <row r="3360" spans="1:20" ht="75" x14ac:dyDescent="0.3">
      <c r="A3360" s="4">
        <v>3358</v>
      </c>
      <c r="B3360" s="5" t="s">
        <v>3356</v>
      </c>
      <c r="C3360" s="5" t="s">
        <v>7467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t="s">
        <v>8270</v>
      </c>
      <c r="O3360" t="s">
        <v>8321</v>
      </c>
      <c r="P3360" t="s">
        <v>8322</v>
      </c>
      <c r="Q3360" s="8">
        <f t="shared" si="208"/>
        <v>1.0299</v>
      </c>
      <c r="R3360" s="20">
        <f t="shared" si="209"/>
        <v>63.574074074074076</v>
      </c>
      <c r="S3360" s="15">
        <f t="shared" si="210"/>
        <v>41932.311099537037</v>
      </c>
      <c r="T3360" s="15">
        <f t="shared" si="211"/>
        <v>41962.352766203709</v>
      </c>
    </row>
    <row r="3361" spans="1:20" ht="75" x14ac:dyDescent="0.3">
      <c r="A3361" s="4">
        <v>3359</v>
      </c>
      <c r="B3361" s="5" t="s">
        <v>3357</v>
      </c>
      <c r="C3361" s="5" t="s">
        <v>7468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t="s">
        <v>8270</v>
      </c>
      <c r="O3361" t="s">
        <v>8321</v>
      </c>
      <c r="P3361" t="s">
        <v>8322</v>
      </c>
      <c r="Q3361" s="8">
        <f t="shared" si="208"/>
        <v>1.0625</v>
      </c>
      <c r="R3361" s="20">
        <f t="shared" si="209"/>
        <v>184.78260869565219</v>
      </c>
      <c r="S3361" s="15">
        <f t="shared" si="210"/>
        <v>42746.057106481487</v>
      </c>
      <c r="T3361" s="15">
        <f t="shared" si="211"/>
        <v>42791.057106481487</v>
      </c>
    </row>
    <row r="3362" spans="1:20" ht="37.5" x14ac:dyDescent="0.3">
      <c r="A3362" s="4">
        <v>3360</v>
      </c>
      <c r="B3362" s="5" t="s">
        <v>3358</v>
      </c>
      <c r="C3362" s="5" t="s">
        <v>7469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t="s">
        <v>8270</v>
      </c>
      <c r="O3362" t="s">
        <v>8321</v>
      </c>
      <c r="P3362" t="s">
        <v>8322</v>
      </c>
      <c r="Q3362" s="8">
        <f t="shared" si="208"/>
        <v>1.0137777777777779</v>
      </c>
      <c r="R3362" s="20">
        <f t="shared" si="209"/>
        <v>126.72222222222223</v>
      </c>
      <c r="S3362" s="15">
        <f t="shared" si="210"/>
        <v>42697.082673611112</v>
      </c>
      <c r="T3362" s="15">
        <f t="shared" si="211"/>
        <v>42718.665972222225</v>
      </c>
    </row>
    <row r="3363" spans="1:20" ht="93.75" x14ac:dyDescent="0.3">
      <c r="A3363" s="4">
        <v>3361</v>
      </c>
      <c r="B3363" s="5" t="s">
        <v>3359</v>
      </c>
      <c r="C3363" s="5" t="s">
        <v>7470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t="s">
        <v>8270</v>
      </c>
      <c r="O3363" t="s">
        <v>8321</v>
      </c>
      <c r="P3363" t="s">
        <v>8322</v>
      </c>
      <c r="Q3363" s="8">
        <f t="shared" si="208"/>
        <v>1.1346000000000001</v>
      </c>
      <c r="R3363" s="20">
        <f t="shared" si="209"/>
        <v>83.42647058823529</v>
      </c>
      <c r="S3363" s="15">
        <f t="shared" si="210"/>
        <v>41866.025347222225</v>
      </c>
      <c r="T3363" s="15">
        <f t="shared" si="211"/>
        <v>41883.665972222225</v>
      </c>
    </row>
    <row r="3364" spans="1:20" ht="75" x14ac:dyDescent="0.3">
      <c r="A3364" s="4">
        <v>3362</v>
      </c>
      <c r="B3364" s="5" t="s">
        <v>3360</v>
      </c>
      <c r="C3364" s="5" t="s">
        <v>7471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t="s">
        <v>8270</v>
      </c>
      <c r="O3364" t="s">
        <v>8321</v>
      </c>
      <c r="P3364" t="s">
        <v>8322</v>
      </c>
      <c r="Q3364" s="8">
        <f t="shared" si="208"/>
        <v>2.1800000000000002</v>
      </c>
      <c r="R3364" s="20">
        <f t="shared" si="209"/>
        <v>54.5</v>
      </c>
      <c r="S3364" s="15">
        <f t="shared" si="210"/>
        <v>42056.091631944444</v>
      </c>
      <c r="T3364" s="15">
        <f t="shared" si="211"/>
        <v>42070.204861111109</v>
      </c>
    </row>
    <row r="3365" spans="1:20" ht="75" x14ac:dyDescent="0.3">
      <c r="A3365" s="4">
        <v>3363</v>
      </c>
      <c r="B3365" s="5" t="s">
        <v>3361</v>
      </c>
      <c r="C3365" s="5" t="s">
        <v>7472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t="s">
        <v>8270</v>
      </c>
      <c r="O3365" t="s">
        <v>8321</v>
      </c>
      <c r="P3365" t="s">
        <v>8322</v>
      </c>
      <c r="Q3365" s="8">
        <f t="shared" si="208"/>
        <v>1.0141935483870967</v>
      </c>
      <c r="R3365" s="20">
        <f t="shared" si="209"/>
        <v>302.30769230769232</v>
      </c>
      <c r="S3365" s="15">
        <f t="shared" si="210"/>
        <v>41851.771354166667</v>
      </c>
      <c r="T3365" s="15">
        <f t="shared" si="211"/>
        <v>41870.666666666664</v>
      </c>
    </row>
    <row r="3366" spans="1:20" ht="75" x14ac:dyDescent="0.3">
      <c r="A3366" s="4">
        <v>3364</v>
      </c>
      <c r="B3366" s="5" t="s">
        <v>3362</v>
      </c>
      <c r="C3366" s="5" t="s">
        <v>7473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t="s">
        <v>8270</v>
      </c>
      <c r="O3366" t="s">
        <v>8321</v>
      </c>
      <c r="P3366" t="s">
        <v>8322</v>
      </c>
      <c r="Q3366" s="8">
        <f t="shared" si="208"/>
        <v>1.0593333333333332</v>
      </c>
      <c r="R3366" s="20">
        <f t="shared" si="209"/>
        <v>44.138888888888886</v>
      </c>
      <c r="S3366" s="15">
        <f t="shared" si="210"/>
        <v>42422.977418981478</v>
      </c>
      <c r="T3366" s="15">
        <f t="shared" si="211"/>
        <v>42444.875</v>
      </c>
    </row>
    <row r="3367" spans="1:20" ht="75" x14ac:dyDescent="0.3">
      <c r="A3367" s="4">
        <v>3365</v>
      </c>
      <c r="B3367" s="5" t="s">
        <v>3363</v>
      </c>
      <c r="C3367" s="5" t="s">
        <v>7474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t="s">
        <v>8270</v>
      </c>
      <c r="O3367" t="s">
        <v>8321</v>
      </c>
      <c r="P3367" t="s">
        <v>8322</v>
      </c>
      <c r="Q3367" s="8">
        <f t="shared" si="208"/>
        <v>1.04</v>
      </c>
      <c r="R3367" s="20">
        <f t="shared" si="209"/>
        <v>866.66666666666663</v>
      </c>
      <c r="S3367" s="15">
        <f t="shared" si="210"/>
        <v>42321.101759259262</v>
      </c>
      <c r="T3367" s="15">
        <f t="shared" si="211"/>
        <v>42351.101759259262</v>
      </c>
    </row>
    <row r="3368" spans="1:20" ht="93.75" x14ac:dyDescent="0.3">
      <c r="A3368" s="4">
        <v>3366</v>
      </c>
      <c r="B3368" s="5" t="s">
        <v>3364</v>
      </c>
      <c r="C3368" s="5" t="s">
        <v>7475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t="s">
        <v>8270</v>
      </c>
      <c r="O3368" t="s">
        <v>8321</v>
      </c>
      <c r="P3368" t="s">
        <v>8322</v>
      </c>
      <c r="Q3368" s="8">
        <f t="shared" si="208"/>
        <v>2.21</v>
      </c>
      <c r="R3368" s="20">
        <f t="shared" si="209"/>
        <v>61.388888888888886</v>
      </c>
      <c r="S3368" s="15">
        <f t="shared" si="210"/>
        <v>42107.067557870367</v>
      </c>
      <c r="T3368" s="15">
        <f t="shared" si="211"/>
        <v>42137.067557870367</v>
      </c>
    </row>
    <row r="3369" spans="1:20" ht="93.75" x14ac:dyDescent="0.3">
      <c r="A3369" s="4">
        <v>3367</v>
      </c>
      <c r="B3369" s="5" t="s">
        <v>3365</v>
      </c>
      <c r="C3369" s="5" t="s">
        <v>7476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t="s">
        <v>8270</v>
      </c>
      <c r="O3369" t="s">
        <v>8321</v>
      </c>
      <c r="P3369" t="s">
        <v>8322</v>
      </c>
      <c r="Q3369" s="8">
        <f t="shared" si="208"/>
        <v>1.1866666666666668</v>
      </c>
      <c r="R3369" s="20">
        <f t="shared" si="209"/>
        <v>29.666666666666668</v>
      </c>
      <c r="S3369" s="15">
        <f t="shared" si="210"/>
        <v>42192.933958333335</v>
      </c>
      <c r="T3369" s="15">
        <f t="shared" si="211"/>
        <v>42217.933958333335</v>
      </c>
    </row>
    <row r="3370" spans="1:20" ht="75" x14ac:dyDescent="0.3">
      <c r="A3370" s="4">
        <v>3368</v>
      </c>
      <c r="B3370" s="5" t="s">
        <v>3366</v>
      </c>
      <c r="C3370" s="5" t="s">
        <v>7477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t="s">
        <v>8270</v>
      </c>
      <c r="O3370" t="s">
        <v>8321</v>
      </c>
      <c r="P3370" t="s">
        <v>8322</v>
      </c>
      <c r="Q3370" s="8">
        <f t="shared" si="208"/>
        <v>1.046</v>
      </c>
      <c r="R3370" s="20">
        <f t="shared" si="209"/>
        <v>45.478260869565219</v>
      </c>
      <c r="S3370" s="15">
        <f t="shared" si="210"/>
        <v>41969.199756944443</v>
      </c>
      <c r="T3370" s="15">
        <f t="shared" si="211"/>
        <v>42005.208333333328</v>
      </c>
    </row>
    <row r="3371" spans="1:20" ht="75" x14ac:dyDescent="0.3">
      <c r="A3371" s="4">
        <v>3369</v>
      </c>
      <c r="B3371" s="5" t="s">
        <v>3367</v>
      </c>
      <c r="C3371" s="5" t="s">
        <v>7478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t="s">
        <v>8270</v>
      </c>
      <c r="O3371" t="s">
        <v>8321</v>
      </c>
      <c r="P3371" t="s">
        <v>8322</v>
      </c>
      <c r="Q3371" s="8">
        <f t="shared" si="208"/>
        <v>1.0389999999999999</v>
      </c>
      <c r="R3371" s="20">
        <f t="shared" si="209"/>
        <v>96.203703703703709</v>
      </c>
      <c r="S3371" s="15">
        <f t="shared" si="210"/>
        <v>42690.041435185187</v>
      </c>
      <c r="T3371" s="15">
        <f t="shared" si="211"/>
        <v>42750.041435185187</v>
      </c>
    </row>
    <row r="3372" spans="1:20" ht="56.25" x14ac:dyDescent="0.3">
      <c r="A3372" s="4">
        <v>3370</v>
      </c>
      <c r="B3372" s="5" t="s">
        <v>3368</v>
      </c>
      <c r="C3372" s="5" t="s">
        <v>7479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t="s">
        <v>8270</v>
      </c>
      <c r="O3372" t="s">
        <v>8321</v>
      </c>
      <c r="P3372" t="s">
        <v>8322</v>
      </c>
      <c r="Q3372" s="8">
        <f t="shared" si="208"/>
        <v>1.1773333333333333</v>
      </c>
      <c r="R3372" s="20">
        <f t="shared" si="209"/>
        <v>67.92307692307692</v>
      </c>
      <c r="S3372" s="15">
        <f t="shared" si="210"/>
        <v>42690.334317129629</v>
      </c>
      <c r="T3372" s="15">
        <f t="shared" si="211"/>
        <v>42721.333333333328</v>
      </c>
    </row>
    <row r="3373" spans="1:20" ht="56.25" x14ac:dyDescent="0.3">
      <c r="A3373" s="4">
        <v>3371</v>
      </c>
      <c r="B3373" s="5" t="s">
        <v>3369</v>
      </c>
      <c r="C3373" s="5" t="s">
        <v>7480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t="s">
        <v>8270</v>
      </c>
      <c r="O3373" t="s">
        <v>8321</v>
      </c>
      <c r="P3373" t="s">
        <v>8322</v>
      </c>
      <c r="Q3373" s="8">
        <f t="shared" si="208"/>
        <v>1.385</v>
      </c>
      <c r="R3373" s="20">
        <f t="shared" si="209"/>
        <v>30.777777777777779</v>
      </c>
      <c r="S3373" s="15">
        <f t="shared" si="210"/>
        <v>42312.874594907407</v>
      </c>
      <c r="T3373" s="15">
        <f t="shared" si="211"/>
        <v>42340.874594907407</v>
      </c>
    </row>
    <row r="3374" spans="1:20" ht="75" x14ac:dyDescent="0.3">
      <c r="A3374" s="4">
        <v>3372</v>
      </c>
      <c r="B3374" s="5" t="s">
        <v>3370</v>
      </c>
      <c r="C3374" s="5" t="s">
        <v>7481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t="s">
        <v>8270</v>
      </c>
      <c r="O3374" t="s">
        <v>8321</v>
      </c>
      <c r="P3374" t="s">
        <v>8322</v>
      </c>
      <c r="Q3374" s="8">
        <f t="shared" si="208"/>
        <v>1.0349999999999999</v>
      </c>
      <c r="R3374" s="20">
        <f t="shared" si="209"/>
        <v>38.333333333333336</v>
      </c>
      <c r="S3374" s="15">
        <f t="shared" si="210"/>
        <v>41855.548101851848</v>
      </c>
      <c r="T3374" s="15">
        <f t="shared" si="211"/>
        <v>41876.207638888889</v>
      </c>
    </row>
    <row r="3375" spans="1:20" ht="93.75" x14ac:dyDescent="0.3">
      <c r="A3375" s="4">
        <v>3373</v>
      </c>
      <c r="B3375" s="5" t="s">
        <v>3371</v>
      </c>
      <c r="C3375" s="5" t="s">
        <v>7482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t="s">
        <v>8270</v>
      </c>
      <c r="O3375" t="s">
        <v>8321</v>
      </c>
      <c r="P3375" t="s">
        <v>8322</v>
      </c>
      <c r="Q3375" s="8">
        <f t="shared" si="208"/>
        <v>1.0024999999999999</v>
      </c>
      <c r="R3375" s="20">
        <f t="shared" si="209"/>
        <v>66.833333333333329</v>
      </c>
      <c r="S3375" s="15">
        <f t="shared" si="210"/>
        <v>42179.854629629626</v>
      </c>
      <c r="T3375" s="15">
        <f t="shared" si="211"/>
        <v>42203.666666666672</v>
      </c>
    </row>
    <row r="3376" spans="1:20" ht="75" x14ac:dyDescent="0.3">
      <c r="A3376" s="4">
        <v>3374</v>
      </c>
      <c r="B3376" s="5" t="s">
        <v>3372</v>
      </c>
      <c r="C3376" s="5" t="s">
        <v>7483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t="s">
        <v>8270</v>
      </c>
      <c r="O3376" t="s">
        <v>8321</v>
      </c>
      <c r="P3376" t="s">
        <v>8322</v>
      </c>
      <c r="Q3376" s="8">
        <f t="shared" si="208"/>
        <v>1.0657142857142856</v>
      </c>
      <c r="R3376" s="20">
        <f t="shared" si="209"/>
        <v>71.730769230769226</v>
      </c>
      <c r="S3376" s="15">
        <f t="shared" si="210"/>
        <v>42275.731666666667</v>
      </c>
      <c r="T3376" s="15">
        <f t="shared" si="211"/>
        <v>42305.731666666667</v>
      </c>
    </row>
    <row r="3377" spans="1:20" ht="75" x14ac:dyDescent="0.3">
      <c r="A3377" s="4">
        <v>3375</v>
      </c>
      <c r="B3377" s="5" t="s">
        <v>3373</v>
      </c>
      <c r="C3377" s="5" t="s">
        <v>7484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t="s">
        <v>8270</v>
      </c>
      <c r="O3377" t="s">
        <v>8321</v>
      </c>
      <c r="P3377" t="s">
        <v>8322</v>
      </c>
      <c r="Q3377" s="8">
        <f t="shared" si="208"/>
        <v>1</v>
      </c>
      <c r="R3377" s="20">
        <f t="shared" si="209"/>
        <v>176.47058823529412</v>
      </c>
      <c r="S3377" s="15">
        <f t="shared" si="210"/>
        <v>41765.610798611109</v>
      </c>
      <c r="T3377" s="15">
        <f t="shared" si="211"/>
        <v>41777.610798611109</v>
      </c>
    </row>
    <row r="3378" spans="1:20" ht="93.75" x14ac:dyDescent="0.3">
      <c r="A3378" s="4">
        <v>3376</v>
      </c>
      <c r="B3378" s="5" t="s">
        <v>3374</v>
      </c>
      <c r="C3378" s="5" t="s">
        <v>7485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t="s">
        <v>8270</v>
      </c>
      <c r="O3378" t="s">
        <v>8321</v>
      </c>
      <c r="P3378" t="s">
        <v>8322</v>
      </c>
      <c r="Q3378" s="8">
        <f t="shared" si="208"/>
        <v>1.0001249999999999</v>
      </c>
      <c r="R3378" s="20">
        <f t="shared" si="209"/>
        <v>421.10526315789474</v>
      </c>
      <c r="S3378" s="15">
        <f t="shared" si="210"/>
        <v>42059.701319444444</v>
      </c>
      <c r="T3378" s="15">
        <f t="shared" si="211"/>
        <v>42119.659652777773</v>
      </c>
    </row>
    <row r="3379" spans="1:20" ht="93.75" x14ac:dyDescent="0.3">
      <c r="A3379" s="4">
        <v>3377</v>
      </c>
      <c r="B3379" s="5" t="s">
        <v>3375</v>
      </c>
      <c r="C3379" s="5" t="s">
        <v>7486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t="s">
        <v>8270</v>
      </c>
      <c r="O3379" t="s">
        <v>8321</v>
      </c>
      <c r="P3379" t="s">
        <v>8322</v>
      </c>
      <c r="Q3379" s="8">
        <f t="shared" si="208"/>
        <v>1.0105</v>
      </c>
      <c r="R3379" s="20">
        <f t="shared" si="209"/>
        <v>104.98701298701299</v>
      </c>
      <c r="S3379" s="15">
        <f t="shared" si="210"/>
        <v>42053.732627314821</v>
      </c>
      <c r="T3379" s="15">
        <f t="shared" si="211"/>
        <v>42083.705555555556</v>
      </c>
    </row>
    <row r="3380" spans="1:20" ht="93.75" x14ac:dyDescent="0.3">
      <c r="A3380" s="4">
        <v>3378</v>
      </c>
      <c r="B3380" s="5" t="s">
        <v>3376</v>
      </c>
      <c r="C3380" s="5" t="s">
        <v>7487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t="s">
        <v>8270</v>
      </c>
      <c r="O3380" t="s">
        <v>8321</v>
      </c>
      <c r="P3380" t="s">
        <v>8322</v>
      </c>
      <c r="Q3380" s="8">
        <f t="shared" si="208"/>
        <v>1.0763636363636364</v>
      </c>
      <c r="R3380" s="20">
        <f t="shared" si="209"/>
        <v>28.19047619047619</v>
      </c>
      <c r="S3380" s="15">
        <f t="shared" si="210"/>
        <v>41858.355393518519</v>
      </c>
      <c r="T3380" s="15">
        <f t="shared" si="211"/>
        <v>41882.547222222223</v>
      </c>
    </row>
    <row r="3381" spans="1:20" ht="75" x14ac:dyDescent="0.3">
      <c r="A3381" s="4">
        <v>3379</v>
      </c>
      <c r="B3381" s="5" t="s">
        <v>3377</v>
      </c>
      <c r="C3381" s="5" t="s">
        <v>7488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t="s">
        <v>8270</v>
      </c>
      <c r="O3381" t="s">
        <v>8321</v>
      </c>
      <c r="P3381" t="s">
        <v>8322</v>
      </c>
      <c r="Q3381" s="8">
        <f t="shared" si="208"/>
        <v>1.0365</v>
      </c>
      <c r="R3381" s="20">
        <f t="shared" si="209"/>
        <v>54.55263157894737</v>
      </c>
      <c r="S3381" s="15">
        <f t="shared" si="210"/>
        <v>42225.513888888891</v>
      </c>
      <c r="T3381" s="15">
        <f t="shared" si="211"/>
        <v>42242.958333333328</v>
      </c>
    </row>
    <row r="3382" spans="1:20" ht="93.75" x14ac:dyDescent="0.3">
      <c r="A3382" s="4">
        <v>3380</v>
      </c>
      <c r="B3382" s="5" t="s">
        <v>3378</v>
      </c>
      <c r="C3382" s="5" t="s">
        <v>7489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t="s">
        <v>8270</v>
      </c>
      <c r="O3382" t="s">
        <v>8321</v>
      </c>
      <c r="P3382" t="s">
        <v>8322</v>
      </c>
      <c r="Q3382" s="8">
        <f t="shared" si="208"/>
        <v>1.0443333333333333</v>
      </c>
      <c r="R3382" s="20">
        <f t="shared" si="209"/>
        <v>111.89285714285714</v>
      </c>
      <c r="S3382" s="15">
        <f t="shared" si="210"/>
        <v>41937.95344907407</v>
      </c>
      <c r="T3382" s="15">
        <f t="shared" si="211"/>
        <v>41972.995115740734</v>
      </c>
    </row>
    <row r="3383" spans="1:20" ht="75" x14ac:dyDescent="0.3">
      <c r="A3383" s="4">
        <v>3381</v>
      </c>
      <c r="B3383" s="5" t="s">
        <v>3379</v>
      </c>
      <c r="C3383" s="5" t="s">
        <v>7490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t="s">
        <v>8270</v>
      </c>
      <c r="O3383" t="s">
        <v>8321</v>
      </c>
      <c r="P3383" t="s">
        <v>8322</v>
      </c>
      <c r="Q3383" s="8">
        <f t="shared" si="208"/>
        <v>1.0225</v>
      </c>
      <c r="R3383" s="20">
        <f t="shared" si="209"/>
        <v>85.208333333333329</v>
      </c>
      <c r="S3383" s="15">
        <f t="shared" si="210"/>
        <v>42044.184988425928</v>
      </c>
      <c r="T3383" s="15">
        <f t="shared" si="211"/>
        <v>42074.143321759257</v>
      </c>
    </row>
    <row r="3384" spans="1:20" ht="93.75" x14ac:dyDescent="0.3">
      <c r="A3384" s="4">
        <v>3382</v>
      </c>
      <c r="B3384" s="5" t="s">
        <v>3380</v>
      </c>
      <c r="C3384" s="5" t="s">
        <v>7491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t="s">
        <v>8270</v>
      </c>
      <c r="O3384" t="s">
        <v>8321</v>
      </c>
      <c r="P3384" t="s">
        <v>8322</v>
      </c>
      <c r="Q3384" s="8">
        <f t="shared" si="208"/>
        <v>1.0074285714285713</v>
      </c>
      <c r="R3384" s="20">
        <f t="shared" si="209"/>
        <v>76.652173913043484</v>
      </c>
      <c r="S3384" s="15">
        <f t="shared" si="210"/>
        <v>42559.431203703702</v>
      </c>
      <c r="T3384" s="15">
        <f t="shared" si="211"/>
        <v>42583.957638888889</v>
      </c>
    </row>
    <row r="3385" spans="1:20" ht="75" x14ac:dyDescent="0.3">
      <c r="A3385" s="4">
        <v>3383</v>
      </c>
      <c r="B3385" s="5" t="s">
        <v>3381</v>
      </c>
      <c r="C3385" s="5" t="s">
        <v>7492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t="s">
        <v>8270</v>
      </c>
      <c r="O3385" t="s">
        <v>8321</v>
      </c>
      <c r="P3385" t="s">
        <v>8322</v>
      </c>
      <c r="Q3385" s="8">
        <f t="shared" si="208"/>
        <v>1.1171428571428572</v>
      </c>
      <c r="R3385" s="20">
        <f t="shared" si="209"/>
        <v>65.166666666666671</v>
      </c>
      <c r="S3385" s="15">
        <f t="shared" si="210"/>
        <v>42524.782638888893</v>
      </c>
      <c r="T3385" s="15">
        <f t="shared" si="211"/>
        <v>42544.782638888893</v>
      </c>
    </row>
    <row r="3386" spans="1:20" ht="75" x14ac:dyDescent="0.3">
      <c r="A3386" s="4">
        <v>3384</v>
      </c>
      <c r="B3386" s="5" t="s">
        <v>3382</v>
      </c>
      <c r="C3386" s="5" t="s">
        <v>7493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t="s">
        <v>8270</v>
      </c>
      <c r="O3386" t="s">
        <v>8321</v>
      </c>
      <c r="P3386" t="s">
        <v>8322</v>
      </c>
      <c r="Q3386" s="8">
        <f t="shared" si="208"/>
        <v>1.0001100000000001</v>
      </c>
      <c r="R3386" s="20">
        <f t="shared" si="209"/>
        <v>93.760312499999998</v>
      </c>
      <c r="S3386" s="15">
        <f t="shared" si="210"/>
        <v>42292.087592592594</v>
      </c>
      <c r="T3386" s="15">
        <f t="shared" si="211"/>
        <v>42329.125</v>
      </c>
    </row>
    <row r="3387" spans="1:20" ht="75" x14ac:dyDescent="0.3">
      <c r="A3387" s="4">
        <v>3385</v>
      </c>
      <c r="B3387" s="5" t="s">
        <v>3383</v>
      </c>
      <c r="C3387" s="5" t="s">
        <v>7494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t="s">
        <v>8270</v>
      </c>
      <c r="O3387" t="s">
        <v>8321</v>
      </c>
      <c r="P3387" t="s">
        <v>8322</v>
      </c>
      <c r="Q3387" s="8">
        <f t="shared" si="208"/>
        <v>1</v>
      </c>
      <c r="R3387" s="20">
        <f t="shared" si="209"/>
        <v>133.33333333333334</v>
      </c>
      <c r="S3387" s="15">
        <f t="shared" si="210"/>
        <v>41953.8675</v>
      </c>
      <c r="T3387" s="15">
        <f t="shared" si="211"/>
        <v>41983.8675</v>
      </c>
    </row>
    <row r="3388" spans="1:20" ht="93.75" x14ac:dyDescent="0.3">
      <c r="A3388" s="4">
        <v>3386</v>
      </c>
      <c r="B3388" s="5" t="s">
        <v>3384</v>
      </c>
      <c r="C3388" s="5" t="s">
        <v>7495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t="s">
        <v>8270</v>
      </c>
      <c r="O3388" t="s">
        <v>8321</v>
      </c>
      <c r="P3388" t="s">
        <v>8322</v>
      </c>
      <c r="Q3388" s="8">
        <f t="shared" si="208"/>
        <v>1.05</v>
      </c>
      <c r="R3388" s="20">
        <f t="shared" si="209"/>
        <v>51.219512195121951</v>
      </c>
      <c r="S3388" s="15">
        <f t="shared" si="210"/>
        <v>41946.644745370373</v>
      </c>
      <c r="T3388" s="15">
        <f t="shared" si="211"/>
        <v>41976.644745370373</v>
      </c>
    </row>
    <row r="3389" spans="1:20" ht="93.75" x14ac:dyDescent="0.3">
      <c r="A3389" s="4">
        <v>3387</v>
      </c>
      <c r="B3389" s="5" t="s">
        <v>3385</v>
      </c>
      <c r="C3389" s="5" t="s">
        <v>7496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t="s">
        <v>8270</v>
      </c>
      <c r="O3389" t="s">
        <v>8321</v>
      </c>
      <c r="P3389" t="s">
        <v>8322</v>
      </c>
      <c r="Q3389" s="8">
        <f t="shared" si="208"/>
        <v>1.1686666666666667</v>
      </c>
      <c r="R3389" s="20">
        <f t="shared" si="209"/>
        <v>100.17142857142858</v>
      </c>
      <c r="S3389" s="15">
        <f t="shared" si="210"/>
        <v>41947.762592592589</v>
      </c>
      <c r="T3389" s="15">
        <f t="shared" si="211"/>
        <v>41987.762592592597</v>
      </c>
    </row>
    <row r="3390" spans="1:20" ht="93.75" x14ac:dyDescent="0.3">
      <c r="A3390" s="4">
        <v>3388</v>
      </c>
      <c r="B3390" s="5" t="s">
        <v>3386</v>
      </c>
      <c r="C3390" s="5" t="s">
        <v>7497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t="s">
        <v>8270</v>
      </c>
      <c r="O3390" t="s">
        <v>8321</v>
      </c>
      <c r="P3390" t="s">
        <v>8322</v>
      </c>
      <c r="Q3390" s="8">
        <f t="shared" si="208"/>
        <v>1.038</v>
      </c>
      <c r="R3390" s="20">
        <f t="shared" si="209"/>
        <v>34.6</v>
      </c>
      <c r="S3390" s="15">
        <f t="shared" si="210"/>
        <v>42143.461122685185</v>
      </c>
      <c r="T3390" s="15">
        <f t="shared" si="211"/>
        <v>42173.461122685185</v>
      </c>
    </row>
    <row r="3391" spans="1:20" ht="75" x14ac:dyDescent="0.3">
      <c r="A3391" s="4">
        <v>3389</v>
      </c>
      <c r="B3391" s="5" t="s">
        <v>3387</v>
      </c>
      <c r="C3391" s="5" t="s">
        <v>7498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t="s">
        <v>8270</v>
      </c>
      <c r="O3391" t="s">
        <v>8321</v>
      </c>
      <c r="P3391" t="s">
        <v>8322</v>
      </c>
      <c r="Q3391" s="8">
        <f t="shared" si="208"/>
        <v>1.145</v>
      </c>
      <c r="R3391" s="20">
        <f t="shared" si="209"/>
        <v>184.67741935483872</v>
      </c>
      <c r="S3391" s="15">
        <f t="shared" si="210"/>
        <v>42494.563449074078</v>
      </c>
      <c r="T3391" s="15">
        <f t="shared" si="211"/>
        <v>42524.563449074078</v>
      </c>
    </row>
    <row r="3392" spans="1:20" ht="93.75" x14ac:dyDescent="0.3">
      <c r="A3392" s="4">
        <v>3390</v>
      </c>
      <c r="B3392" s="5" t="s">
        <v>3388</v>
      </c>
      <c r="C3392" s="5" t="s">
        <v>7499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t="s">
        <v>8270</v>
      </c>
      <c r="O3392" t="s">
        <v>8321</v>
      </c>
      <c r="P3392" t="s">
        <v>8322</v>
      </c>
      <c r="Q3392" s="8">
        <f t="shared" si="208"/>
        <v>1.024</v>
      </c>
      <c r="R3392" s="20">
        <f t="shared" si="209"/>
        <v>69.818181818181813</v>
      </c>
      <c r="S3392" s="15">
        <f t="shared" si="210"/>
        <v>41815.774826388886</v>
      </c>
      <c r="T3392" s="15">
        <f t="shared" si="211"/>
        <v>41830.774826388886</v>
      </c>
    </row>
    <row r="3393" spans="1:20" ht="93.75" x14ac:dyDescent="0.3">
      <c r="A3393" s="4">
        <v>3391</v>
      </c>
      <c r="B3393" s="5" t="s">
        <v>3389</v>
      </c>
      <c r="C3393" s="5" t="s">
        <v>7500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t="s">
        <v>8270</v>
      </c>
      <c r="O3393" t="s">
        <v>8321</v>
      </c>
      <c r="P3393" t="s">
        <v>8322</v>
      </c>
      <c r="Q3393" s="8">
        <f t="shared" si="208"/>
        <v>2.23</v>
      </c>
      <c r="R3393" s="20">
        <f t="shared" si="209"/>
        <v>61.944444444444443</v>
      </c>
      <c r="S3393" s="15">
        <f t="shared" si="210"/>
        <v>41830.545694444445</v>
      </c>
      <c r="T3393" s="15">
        <f t="shared" si="211"/>
        <v>41859.936111111114</v>
      </c>
    </row>
    <row r="3394" spans="1:20" ht="75" x14ac:dyDescent="0.3">
      <c r="A3394" s="4">
        <v>3392</v>
      </c>
      <c r="B3394" s="5" t="s">
        <v>3390</v>
      </c>
      <c r="C3394" s="5" t="s">
        <v>7501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t="s">
        <v>8270</v>
      </c>
      <c r="O3394" t="s">
        <v>8321</v>
      </c>
      <c r="P3394" t="s">
        <v>8322</v>
      </c>
      <c r="Q3394" s="8">
        <f t="shared" ref="Q3394:Q3457" si="212">E3394/D3394</f>
        <v>1</v>
      </c>
      <c r="R3394" s="20">
        <f t="shared" ref="R3394:R3457" si="213">E3394/L3394</f>
        <v>41.666666666666664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75" x14ac:dyDescent="0.3">
      <c r="A3395" s="4">
        <v>3393</v>
      </c>
      <c r="B3395" s="5" t="s">
        <v>3391</v>
      </c>
      <c r="C3395" s="5" t="s">
        <v>7502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t="s">
        <v>8270</v>
      </c>
      <c r="O3395" t="s">
        <v>8321</v>
      </c>
      <c r="P3395" t="s">
        <v>8322</v>
      </c>
      <c r="Q3395" s="8">
        <f t="shared" si="212"/>
        <v>1.0580000000000001</v>
      </c>
      <c r="R3395" s="20">
        <f t="shared" si="213"/>
        <v>36.06818181818182</v>
      </c>
      <c r="S3395" s="15">
        <f t="shared" si="214"/>
        <v>41923.921643518523</v>
      </c>
      <c r="T3395" s="15">
        <f t="shared" si="215"/>
        <v>41949.031944444447</v>
      </c>
    </row>
    <row r="3396" spans="1:20" ht="93.75" x14ac:dyDescent="0.3">
      <c r="A3396" s="4">
        <v>3394</v>
      </c>
      <c r="B3396" s="5" t="s">
        <v>3392</v>
      </c>
      <c r="C3396" s="5" t="s">
        <v>7503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t="s">
        <v>8270</v>
      </c>
      <c r="O3396" t="s">
        <v>8321</v>
      </c>
      <c r="P3396" t="s">
        <v>8322</v>
      </c>
      <c r="Q3396" s="8">
        <f t="shared" si="212"/>
        <v>1.4236363636363636</v>
      </c>
      <c r="R3396" s="20">
        <f t="shared" si="213"/>
        <v>29</v>
      </c>
      <c r="S3396" s="15">
        <f t="shared" si="214"/>
        <v>41817.59542824074</v>
      </c>
      <c r="T3396" s="15">
        <f t="shared" si="215"/>
        <v>41847.59542824074</v>
      </c>
    </row>
    <row r="3397" spans="1:20" ht="56.25" x14ac:dyDescent="0.3">
      <c r="A3397" s="4">
        <v>3395</v>
      </c>
      <c r="B3397" s="5" t="s">
        <v>3393</v>
      </c>
      <c r="C3397" s="5" t="s">
        <v>7504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t="s">
        <v>8270</v>
      </c>
      <c r="O3397" t="s">
        <v>8321</v>
      </c>
      <c r="P3397" t="s">
        <v>8322</v>
      </c>
      <c r="Q3397" s="8">
        <f t="shared" si="212"/>
        <v>1.84</v>
      </c>
      <c r="R3397" s="20">
        <f t="shared" si="213"/>
        <v>24.210526315789473</v>
      </c>
      <c r="S3397" s="15">
        <f t="shared" si="214"/>
        <v>42140.712314814817</v>
      </c>
      <c r="T3397" s="15">
        <f t="shared" si="215"/>
        <v>42154.756944444445</v>
      </c>
    </row>
    <row r="3398" spans="1:20" ht="75" x14ac:dyDescent="0.3">
      <c r="A3398" s="4">
        <v>3396</v>
      </c>
      <c r="B3398" s="5" t="s">
        <v>3394</v>
      </c>
      <c r="C3398" s="5" t="s">
        <v>7505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t="s">
        <v>8270</v>
      </c>
      <c r="O3398" t="s">
        <v>8321</v>
      </c>
      <c r="P3398" t="s">
        <v>8322</v>
      </c>
      <c r="Q3398" s="8">
        <f t="shared" si="212"/>
        <v>1.0433333333333332</v>
      </c>
      <c r="R3398" s="20">
        <f t="shared" si="213"/>
        <v>55.892857142857146</v>
      </c>
      <c r="S3398" s="15">
        <f t="shared" si="214"/>
        <v>41764.44663194444</v>
      </c>
      <c r="T3398" s="15">
        <f t="shared" si="215"/>
        <v>41791.165972222225</v>
      </c>
    </row>
    <row r="3399" spans="1:20" ht="56.25" x14ac:dyDescent="0.3">
      <c r="A3399" s="4">
        <v>3397</v>
      </c>
      <c r="B3399" s="5" t="s">
        <v>3395</v>
      </c>
      <c r="C3399" s="5" t="s">
        <v>7506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t="s">
        <v>8270</v>
      </c>
      <c r="O3399" t="s">
        <v>8321</v>
      </c>
      <c r="P3399" t="s">
        <v>8322</v>
      </c>
      <c r="Q3399" s="8">
        <f t="shared" si="212"/>
        <v>1.1200000000000001</v>
      </c>
      <c r="R3399" s="20">
        <f t="shared" si="213"/>
        <v>11.666666666666666</v>
      </c>
      <c r="S3399" s="15">
        <f t="shared" si="214"/>
        <v>42378.478344907402</v>
      </c>
      <c r="T3399" s="15">
        <f t="shared" si="215"/>
        <v>42418.916666666672</v>
      </c>
    </row>
    <row r="3400" spans="1:20" ht="93.75" x14ac:dyDescent="0.3">
      <c r="A3400" s="4">
        <v>3398</v>
      </c>
      <c r="B3400" s="5" t="s">
        <v>3396</v>
      </c>
      <c r="C3400" s="5" t="s">
        <v>7507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t="s">
        <v>8270</v>
      </c>
      <c r="O3400" t="s">
        <v>8321</v>
      </c>
      <c r="P3400" t="s">
        <v>8322</v>
      </c>
      <c r="Q3400" s="8">
        <f t="shared" si="212"/>
        <v>1.1107499999999999</v>
      </c>
      <c r="R3400" s="20">
        <f t="shared" si="213"/>
        <v>68.353846153846149</v>
      </c>
      <c r="S3400" s="15">
        <f t="shared" si="214"/>
        <v>41941.75203703704</v>
      </c>
      <c r="T3400" s="15">
        <f t="shared" si="215"/>
        <v>41964.708333333328</v>
      </c>
    </row>
    <row r="3401" spans="1:20" ht="75" x14ac:dyDescent="0.3">
      <c r="A3401" s="4">
        <v>3399</v>
      </c>
      <c r="B3401" s="5" t="s">
        <v>3397</v>
      </c>
      <c r="C3401" s="5" t="s">
        <v>7508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t="s">
        <v>8270</v>
      </c>
      <c r="O3401" t="s">
        <v>8321</v>
      </c>
      <c r="P3401" t="s">
        <v>8322</v>
      </c>
      <c r="Q3401" s="8">
        <f t="shared" si="212"/>
        <v>1.0375000000000001</v>
      </c>
      <c r="R3401" s="20">
        <f t="shared" si="213"/>
        <v>27.065217391304348</v>
      </c>
      <c r="S3401" s="15">
        <f t="shared" si="214"/>
        <v>42026.920428240745</v>
      </c>
      <c r="T3401" s="15">
        <f t="shared" si="215"/>
        <v>42056.920428240745</v>
      </c>
    </row>
    <row r="3402" spans="1:20" ht="75" x14ac:dyDescent="0.3">
      <c r="A3402" s="4">
        <v>3400</v>
      </c>
      <c r="B3402" s="5" t="s">
        <v>3398</v>
      </c>
      <c r="C3402" s="5" t="s">
        <v>7509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t="s">
        <v>8270</v>
      </c>
      <c r="O3402" t="s">
        <v>8321</v>
      </c>
      <c r="P3402" t="s">
        <v>8322</v>
      </c>
      <c r="Q3402" s="8">
        <f t="shared" si="212"/>
        <v>1.0041</v>
      </c>
      <c r="R3402" s="20">
        <f t="shared" si="213"/>
        <v>118.12941176470588</v>
      </c>
      <c r="S3402" s="15">
        <f t="shared" si="214"/>
        <v>41834.953865740739</v>
      </c>
      <c r="T3402" s="15">
        <f t="shared" si="215"/>
        <v>41879.953865740739</v>
      </c>
    </row>
    <row r="3403" spans="1:20" ht="93.75" x14ac:dyDescent="0.3">
      <c r="A3403" s="4">
        <v>3401</v>
      </c>
      <c r="B3403" s="5" t="s">
        <v>3399</v>
      </c>
      <c r="C3403" s="5" t="s">
        <v>7510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t="s">
        <v>8270</v>
      </c>
      <c r="O3403" t="s">
        <v>8321</v>
      </c>
      <c r="P3403" t="s">
        <v>8322</v>
      </c>
      <c r="Q3403" s="8">
        <f t="shared" si="212"/>
        <v>1.0186206896551724</v>
      </c>
      <c r="R3403" s="20">
        <f t="shared" si="213"/>
        <v>44.757575757575758</v>
      </c>
      <c r="S3403" s="15">
        <f t="shared" si="214"/>
        <v>42193.723912037036</v>
      </c>
      <c r="T3403" s="15">
        <f t="shared" si="215"/>
        <v>42223.723912037036</v>
      </c>
    </row>
    <row r="3404" spans="1:20" ht="93.75" x14ac:dyDescent="0.3">
      <c r="A3404" s="4">
        <v>3402</v>
      </c>
      <c r="B3404" s="5" t="s">
        <v>3400</v>
      </c>
      <c r="C3404" s="5" t="s">
        <v>7511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t="s">
        <v>8270</v>
      </c>
      <c r="O3404" t="s">
        <v>8321</v>
      </c>
      <c r="P3404" t="s">
        <v>8322</v>
      </c>
      <c r="Q3404" s="8">
        <f t="shared" si="212"/>
        <v>1.0976666666666666</v>
      </c>
      <c r="R3404" s="20">
        <f t="shared" si="213"/>
        <v>99.787878787878782</v>
      </c>
      <c r="S3404" s="15">
        <f t="shared" si="214"/>
        <v>42290.61855324074</v>
      </c>
      <c r="T3404" s="15">
        <f t="shared" si="215"/>
        <v>42320.104861111111</v>
      </c>
    </row>
    <row r="3405" spans="1:20" ht="93.75" x14ac:dyDescent="0.3">
      <c r="A3405" s="4">
        <v>3403</v>
      </c>
      <c r="B3405" s="5" t="s">
        <v>3401</v>
      </c>
      <c r="C3405" s="5" t="s">
        <v>7512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t="s">
        <v>8270</v>
      </c>
      <c r="O3405" t="s">
        <v>8321</v>
      </c>
      <c r="P3405" t="s">
        <v>8322</v>
      </c>
      <c r="Q3405" s="8">
        <f t="shared" si="212"/>
        <v>1</v>
      </c>
      <c r="R3405" s="20">
        <f t="shared" si="213"/>
        <v>117.64705882352941</v>
      </c>
      <c r="S3405" s="15">
        <f t="shared" si="214"/>
        <v>42150.462083333332</v>
      </c>
      <c r="T3405" s="15">
        <f t="shared" si="215"/>
        <v>42180.462083333332</v>
      </c>
    </row>
    <row r="3406" spans="1:20" ht="93.75" x14ac:dyDescent="0.3">
      <c r="A3406" s="4">
        <v>3404</v>
      </c>
      <c r="B3406" s="5" t="s">
        <v>3402</v>
      </c>
      <c r="C3406" s="5" t="s">
        <v>7513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t="s">
        <v>8270</v>
      </c>
      <c r="O3406" t="s">
        <v>8321</v>
      </c>
      <c r="P3406" t="s">
        <v>8322</v>
      </c>
      <c r="Q3406" s="8">
        <f t="shared" si="212"/>
        <v>1.22</v>
      </c>
      <c r="R3406" s="20">
        <f t="shared" si="213"/>
        <v>203.33333333333334</v>
      </c>
      <c r="S3406" s="15">
        <f t="shared" si="214"/>
        <v>42152.503495370373</v>
      </c>
      <c r="T3406" s="15">
        <f t="shared" si="215"/>
        <v>42172.503495370373</v>
      </c>
    </row>
    <row r="3407" spans="1:20" ht="93.75" x14ac:dyDescent="0.3">
      <c r="A3407" s="4">
        <v>3405</v>
      </c>
      <c r="B3407" s="5" t="s">
        <v>3403</v>
      </c>
      <c r="C3407" s="5" t="s">
        <v>7514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t="s">
        <v>8270</v>
      </c>
      <c r="O3407" t="s">
        <v>8321</v>
      </c>
      <c r="P3407" t="s">
        <v>8322</v>
      </c>
      <c r="Q3407" s="8">
        <f t="shared" si="212"/>
        <v>1.3757142857142857</v>
      </c>
      <c r="R3407" s="20">
        <f t="shared" si="213"/>
        <v>28.323529411764707</v>
      </c>
      <c r="S3407" s="15">
        <f t="shared" si="214"/>
        <v>42410.017199074078</v>
      </c>
      <c r="T3407" s="15">
        <f t="shared" si="215"/>
        <v>42430.999305555553</v>
      </c>
    </row>
    <row r="3408" spans="1:20" ht="75" x14ac:dyDescent="0.3">
      <c r="A3408" s="4">
        <v>3406</v>
      </c>
      <c r="B3408" s="5" t="s">
        <v>3404</v>
      </c>
      <c r="C3408" s="5" t="s">
        <v>7515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t="s">
        <v>8270</v>
      </c>
      <c r="O3408" t="s">
        <v>8321</v>
      </c>
      <c r="P3408" t="s">
        <v>8322</v>
      </c>
      <c r="Q3408" s="8">
        <f t="shared" si="212"/>
        <v>1.0031000000000001</v>
      </c>
      <c r="R3408" s="20">
        <f t="shared" si="213"/>
        <v>110.23076923076923</v>
      </c>
      <c r="S3408" s="15">
        <f t="shared" si="214"/>
        <v>41791.492777777778</v>
      </c>
      <c r="T3408" s="15">
        <f t="shared" si="215"/>
        <v>41836.492777777778</v>
      </c>
    </row>
    <row r="3409" spans="1:20" ht="93.75" x14ac:dyDescent="0.3">
      <c r="A3409" s="4">
        <v>3407</v>
      </c>
      <c r="B3409" s="5" t="s">
        <v>3405</v>
      </c>
      <c r="C3409" s="5" t="s">
        <v>7516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t="s">
        <v>8270</v>
      </c>
      <c r="O3409" t="s">
        <v>8321</v>
      </c>
      <c r="P3409" t="s">
        <v>8322</v>
      </c>
      <c r="Q3409" s="8">
        <f t="shared" si="212"/>
        <v>1.071</v>
      </c>
      <c r="R3409" s="20">
        <f t="shared" si="213"/>
        <v>31.970149253731343</v>
      </c>
      <c r="S3409" s="15">
        <f t="shared" si="214"/>
        <v>41796.422326388885</v>
      </c>
      <c r="T3409" s="15">
        <f t="shared" si="215"/>
        <v>41826.422326388885</v>
      </c>
    </row>
    <row r="3410" spans="1:20" ht="75" x14ac:dyDescent="0.3">
      <c r="A3410" s="4">
        <v>3408</v>
      </c>
      <c r="B3410" s="5" t="s">
        <v>3406</v>
      </c>
      <c r="C3410" s="5" t="s">
        <v>7517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t="s">
        <v>8270</v>
      </c>
      <c r="O3410" t="s">
        <v>8321</v>
      </c>
      <c r="P3410" t="s">
        <v>8322</v>
      </c>
      <c r="Q3410" s="8">
        <f t="shared" si="212"/>
        <v>2.11</v>
      </c>
      <c r="R3410" s="20">
        <f t="shared" si="213"/>
        <v>58.611111111111114</v>
      </c>
      <c r="S3410" s="15">
        <f t="shared" si="214"/>
        <v>41808.991944444446</v>
      </c>
      <c r="T3410" s="15">
        <f t="shared" si="215"/>
        <v>41838.991944444446</v>
      </c>
    </row>
    <row r="3411" spans="1:20" ht="75" x14ac:dyDescent="0.3">
      <c r="A3411" s="4">
        <v>3409</v>
      </c>
      <c r="B3411" s="5" t="s">
        <v>3407</v>
      </c>
      <c r="C3411" s="5" t="s">
        <v>7518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t="s">
        <v>8270</v>
      </c>
      <c r="O3411" t="s">
        <v>8321</v>
      </c>
      <c r="P3411" t="s">
        <v>8322</v>
      </c>
      <c r="Q3411" s="8">
        <f t="shared" si="212"/>
        <v>1.236</v>
      </c>
      <c r="R3411" s="20">
        <f t="shared" si="213"/>
        <v>29.428571428571427</v>
      </c>
      <c r="S3411" s="15">
        <f t="shared" si="214"/>
        <v>42544.814328703709</v>
      </c>
      <c r="T3411" s="15">
        <f t="shared" si="215"/>
        <v>42582.873611111107</v>
      </c>
    </row>
    <row r="3412" spans="1:20" ht="75" x14ac:dyDescent="0.3">
      <c r="A3412" s="4">
        <v>3410</v>
      </c>
      <c r="B3412" s="5" t="s">
        <v>3408</v>
      </c>
      <c r="C3412" s="5" t="s">
        <v>7519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t="s">
        <v>8270</v>
      </c>
      <c r="O3412" t="s">
        <v>8321</v>
      </c>
      <c r="P3412" t="s">
        <v>8322</v>
      </c>
      <c r="Q3412" s="8">
        <f t="shared" si="212"/>
        <v>1.085</v>
      </c>
      <c r="R3412" s="20">
        <f t="shared" si="213"/>
        <v>81.375</v>
      </c>
      <c r="S3412" s="15">
        <f t="shared" si="214"/>
        <v>42500.041550925926</v>
      </c>
      <c r="T3412" s="15">
        <f t="shared" si="215"/>
        <v>42527.291666666672</v>
      </c>
    </row>
    <row r="3413" spans="1:20" ht="93.75" x14ac:dyDescent="0.3">
      <c r="A3413" s="4">
        <v>3411</v>
      </c>
      <c r="B3413" s="5" t="s">
        <v>3409</v>
      </c>
      <c r="C3413" s="5" t="s">
        <v>7520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t="s">
        <v>8270</v>
      </c>
      <c r="O3413" t="s">
        <v>8321</v>
      </c>
      <c r="P3413" t="s">
        <v>8322</v>
      </c>
      <c r="Q3413" s="8">
        <f t="shared" si="212"/>
        <v>1.0356666666666667</v>
      </c>
      <c r="R3413" s="20">
        <f t="shared" si="213"/>
        <v>199.16666666666666</v>
      </c>
      <c r="S3413" s="15">
        <f t="shared" si="214"/>
        <v>42265.022824074069</v>
      </c>
      <c r="T3413" s="15">
        <f t="shared" si="215"/>
        <v>42285.022824074069</v>
      </c>
    </row>
    <row r="3414" spans="1:20" ht="93.75" x14ac:dyDescent="0.3">
      <c r="A3414" s="4">
        <v>3412</v>
      </c>
      <c r="B3414" s="5" t="s">
        <v>3410</v>
      </c>
      <c r="C3414" s="5" t="s">
        <v>7521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t="s">
        <v>8270</v>
      </c>
      <c r="O3414" t="s">
        <v>8321</v>
      </c>
      <c r="P3414" t="s">
        <v>8322</v>
      </c>
      <c r="Q3414" s="8">
        <f t="shared" si="212"/>
        <v>1</v>
      </c>
      <c r="R3414" s="20">
        <f t="shared" si="213"/>
        <v>115.38461538461539</v>
      </c>
      <c r="S3414" s="15">
        <f t="shared" si="214"/>
        <v>41879.959050925929</v>
      </c>
      <c r="T3414" s="15">
        <f t="shared" si="215"/>
        <v>41909.959050925929</v>
      </c>
    </row>
    <row r="3415" spans="1:20" ht="93.75" x14ac:dyDescent="0.3">
      <c r="A3415" s="4">
        <v>3413</v>
      </c>
      <c r="B3415" s="5" t="s">
        <v>3411</v>
      </c>
      <c r="C3415" s="5" t="s">
        <v>7522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t="s">
        <v>8270</v>
      </c>
      <c r="O3415" t="s">
        <v>8321</v>
      </c>
      <c r="P3415" t="s">
        <v>8322</v>
      </c>
      <c r="Q3415" s="8">
        <f t="shared" si="212"/>
        <v>1.3</v>
      </c>
      <c r="R3415" s="20">
        <f t="shared" si="213"/>
        <v>46.428571428571431</v>
      </c>
      <c r="S3415" s="15">
        <f t="shared" si="214"/>
        <v>42053.733078703706</v>
      </c>
      <c r="T3415" s="15">
        <f t="shared" si="215"/>
        <v>42063.207638888889</v>
      </c>
    </row>
    <row r="3416" spans="1:20" ht="75" x14ac:dyDescent="0.3">
      <c r="A3416" s="4">
        <v>3414</v>
      </c>
      <c r="B3416" s="5" t="s">
        <v>3412</v>
      </c>
      <c r="C3416" s="5" t="s">
        <v>7523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t="s">
        <v>8270</v>
      </c>
      <c r="O3416" t="s">
        <v>8321</v>
      </c>
      <c r="P3416" t="s">
        <v>8322</v>
      </c>
      <c r="Q3416" s="8">
        <f t="shared" si="212"/>
        <v>1.0349999999999999</v>
      </c>
      <c r="R3416" s="20">
        <f t="shared" si="213"/>
        <v>70.568181818181813</v>
      </c>
      <c r="S3416" s="15">
        <f t="shared" si="214"/>
        <v>42675.832465277781</v>
      </c>
      <c r="T3416" s="15">
        <f t="shared" si="215"/>
        <v>42705.332638888889</v>
      </c>
    </row>
    <row r="3417" spans="1:20" ht="56.25" x14ac:dyDescent="0.3">
      <c r="A3417" s="4">
        <v>3415</v>
      </c>
      <c r="B3417" s="5" t="s">
        <v>3413</v>
      </c>
      <c r="C3417" s="5" t="s">
        <v>7524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t="s">
        <v>8270</v>
      </c>
      <c r="O3417" t="s">
        <v>8321</v>
      </c>
      <c r="P3417" t="s">
        <v>8322</v>
      </c>
      <c r="Q3417" s="8">
        <f t="shared" si="212"/>
        <v>1</v>
      </c>
      <c r="R3417" s="20">
        <f t="shared" si="213"/>
        <v>22.222222222222221</v>
      </c>
      <c r="S3417" s="15">
        <f t="shared" si="214"/>
        <v>42467.144166666665</v>
      </c>
      <c r="T3417" s="15">
        <f t="shared" si="215"/>
        <v>42477.979166666672</v>
      </c>
    </row>
    <row r="3418" spans="1:20" ht="93.75" x14ac:dyDescent="0.3">
      <c r="A3418" s="4">
        <v>3416</v>
      </c>
      <c r="B3418" s="5" t="s">
        <v>3414</v>
      </c>
      <c r="C3418" s="5" t="s">
        <v>7525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t="s">
        <v>8270</v>
      </c>
      <c r="O3418" t="s">
        <v>8321</v>
      </c>
      <c r="P3418" t="s">
        <v>8322</v>
      </c>
      <c r="Q3418" s="8">
        <f t="shared" si="212"/>
        <v>1.196</v>
      </c>
      <c r="R3418" s="20">
        <f t="shared" si="213"/>
        <v>159.46666666666667</v>
      </c>
      <c r="S3418" s="15">
        <f t="shared" si="214"/>
        <v>42089.412557870368</v>
      </c>
      <c r="T3418" s="15">
        <f t="shared" si="215"/>
        <v>42117.770833333328</v>
      </c>
    </row>
    <row r="3419" spans="1:20" ht="75" x14ac:dyDescent="0.3">
      <c r="A3419" s="4">
        <v>3417</v>
      </c>
      <c r="B3419" s="5" t="s">
        <v>3415</v>
      </c>
      <c r="C3419" s="5" t="s">
        <v>7526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t="s">
        <v>8270</v>
      </c>
      <c r="O3419" t="s">
        <v>8321</v>
      </c>
      <c r="P3419" t="s">
        <v>8322</v>
      </c>
      <c r="Q3419" s="8">
        <f t="shared" si="212"/>
        <v>1.0000058823529412</v>
      </c>
      <c r="R3419" s="20">
        <f t="shared" si="213"/>
        <v>37.777999999999999</v>
      </c>
      <c r="S3419" s="15">
        <f t="shared" si="214"/>
        <v>41894.91375</v>
      </c>
      <c r="T3419" s="15">
        <f t="shared" si="215"/>
        <v>41938.029861111114</v>
      </c>
    </row>
    <row r="3420" spans="1:20" ht="93.75" x14ac:dyDescent="0.3">
      <c r="A3420" s="4">
        <v>3418</v>
      </c>
      <c r="B3420" s="5" t="s">
        <v>3416</v>
      </c>
      <c r="C3420" s="5" t="s">
        <v>7527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t="s">
        <v>8270</v>
      </c>
      <c r="O3420" t="s">
        <v>8321</v>
      </c>
      <c r="P3420" t="s">
        <v>8322</v>
      </c>
      <c r="Q3420" s="8">
        <f t="shared" si="212"/>
        <v>1.00875</v>
      </c>
      <c r="R3420" s="20">
        <f t="shared" si="213"/>
        <v>72.053571428571431</v>
      </c>
      <c r="S3420" s="15">
        <f t="shared" si="214"/>
        <v>41752.83457175926</v>
      </c>
      <c r="T3420" s="15">
        <f t="shared" si="215"/>
        <v>41782.83457175926</v>
      </c>
    </row>
    <row r="3421" spans="1:20" ht="93.75" x14ac:dyDescent="0.3">
      <c r="A3421" s="4">
        <v>3419</v>
      </c>
      <c r="B3421" s="5" t="s">
        <v>3417</v>
      </c>
      <c r="C3421" s="5" t="s">
        <v>7528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t="s">
        <v>8270</v>
      </c>
      <c r="O3421" t="s">
        <v>8321</v>
      </c>
      <c r="P3421" t="s">
        <v>8322</v>
      </c>
      <c r="Q3421" s="8">
        <f t="shared" si="212"/>
        <v>1.0654545454545454</v>
      </c>
      <c r="R3421" s="20">
        <f t="shared" si="213"/>
        <v>63.695652173913047</v>
      </c>
      <c r="S3421" s="15">
        <f t="shared" si="214"/>
        <v>42448.821585648147</v>
      </c>
      <c r="T3421" s="15">
        <f t="shared" si="215"/>
        <v>42466.895833333328</v>
      </c>
    </row>
    <row r="3422" spans="1:20" ht="75" x14ac:dyDescent="0.3">
      <c r="A3422" s="4">
        <v>3420</v>
      </c>
      <c r="B3422" s="5" t="s">
        <v>3418</v>
      </c>
      <c r="C3422" s="5" t="s">
        <v>7529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t="s">
        <v>8270</v>
      </c>
      <c r="O3422" t="s">
        <v>8321</v>
      </c>
      <c r="P3422" t="s">
        <v>8322</v>
      </c>
      <c r="Q3422" s="8">
        <f t="shared" si="212"/>
        <v>1.38</v>
      </c>
      <c r="R3422" s="20">
        <f t="shared" si="213"/>
        <v>28.411764705882351</v>
      </c>
      <c r="S3422" s="15">
        <f t="shared" si="214"/>
        <v>42405.090300925927</v>
      </c>
      <c r="T3422" s="15">
        <f t="shared" si="215"/>
        <v>42414</v>
      </c>
    </row>
    <row r="3423" spans="1:20" ht="93.75" x14ac:dyDescent="0.3">
      <c r="A3423" s="4">
        <v>3421</v>
      </c>
      <c r="B3423" s="5" t="s">
        <v>3419</v>
      </c>
      <c r="C3423" s="5" t="s">
        <v>7530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t="s">
        <v>8270</v>
      </c>
      <c r="O3423" t="s">
        <v>8321</v>
      </c>
      <c r="P3423" t="s">
        <v>8322</v>
      </c>
      <c r="Q3423" s="8">
        <f t="shared" si="212"/>
        <v>1.0115000000000001</v>
      </c>
      <c r="R3423" s="20">
        <f t="shared" si="213"/>
        <v>103.21428571428571</v>
      </c>
      <c r="S3423" s="15">
        <f t="shared" si="214"/>
        <v>42037.791238425925</v>
      </c>
      <c r="T3423" s="15">
        <f t="shared" si="215"/>
        <v>42067.791238425925</v>
      </c>
    </row>
    <row r="3424" spans="1:20" ht="93.75" x14ac:dyDescent="0.3">
      <c r="A3424" s="4">
        <v>3422</v>
      </c>
      <c r="B3424" s="5" t="s">
        <v>3420</v>
      </c>
      <c r="C3424" s="5" t="s">
        <v>7531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t="s">
        <v>8270</v>
      </c>
      <c r="O3424" t="s">
        <v>8321</v>
      </c>
      <c r="P3424" t="s">
        <v>8322</v>
      </c>
      <c r="Q3424" s="8">
        <f t="shared" si="212"/>
        <v>1.091</v>
      </c>
      <c r="R3424" s="20">
        <f t="shared" si="213"/>
        <v>71.152173913043484</v>
      </c>
      <c r="S3424" s="15">
        <f t="shared" si="214"/>
        <v>42323.562222222223</v>
      </c>
      <c r="T3424" s="15">
        <f t="shared" si="215"/>
        <v>42352</v>
      </c>
    </row>
    <row r="3425" spans="1:20" ht="75" x14ac:dyDescent="0.3">
      <c r="A3425" s="4">
        <v>3423</v>
      </c>
      <c r="B3425" s="5" t="s">
        <v>3421</v>
      </c>
      <c r="C3425" s="5" t="s">
        <v>7532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t="s">
        <v>8270</v>
      </c>
      <c r="O3425" t="s">
        <v>8321</v>
      </c>
      <c r="P3425" t="s">
        <v>8322</v>
      </c>
      <c r="Q3425" s="8">
        <f t="shared" si="212"/>
        <v>1.4</v>
      </c>
      <c r="R3425" s="20">
        <f t="shared" si="213"/>
        <v>35</v>
      </c>
      <c r="S3425" s="15">
        <f t="shared" si="214"/>
        <v>42088.911354166667</v>
      </c>
      <c r="T3425" s="15">
        <f t="shared" si="215"/>
        <v>42118.911354166667</v>
      </c>
    </row>
    <row r="3426" spans="1:20" ht="75" x14ac:dyDescent="0.3">
      <c r="A3426" s="4">
        <v>3424</v>
      </c>
      <c r="B3426" s="5" t="s">
        <v>3422</v>
      </c>
      <c r="C3426" s="5" t="s">
        <v>7533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t="s">
        <v>8270</v>
      </c>
      <c r="O3426" t="s">
        <v>8321</v>
      </c>
      <c r="P3426" t="s">
        <v>8322</v>
      </c>
      <c r="Q3426" s="8">
        <f t="shared" si="212"/>
        <v>1.0358333333333334</v>
      </c>
      <c r="R3426" s="20">
        <f t="shared" si="213"/>
        <v>81.776315789473685</v>
      </c>
      <c r="S3426" s="15">
        <f t="shared" si="214"/>
        <v>42018.676898148144</v>
      </c>
      <c r="T3426" s="15">
        <f t="shared" si="215"/>
        <v>42040.290972222225</v>
      </c>
    </row>
    <row r="3427" spans="1:20" ht="75" x14ac:dyDescent="0.3">
      <c r="A3427" s="4">
        <v>3425</v>
      </c>
      <c r="B3427" s="5" t="s">
        <v>3423</v>
      </c>
      <c r="C3427" s="5" t="s">
        <v>7534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t="s">
        <v>8270</v>
      </c>
      <c r="O3427" t="s">
        <v>8321</v>
      </c>
      <c r="P3427" t="s">
        <v>8322</v>
      </c>
      <c r="Q3427" s="8">
        <f t="shared" si="212"/>
        <v>1.0297033333333332</v>
      </c>
      <c r="R3427" s="20">
        <f t="shared" si="213"/>
        <v>297.02980769230766</v>
      </c>
      <c r="S3427" s="15">
        <f t="shared" si="214"/>
        <v>41884.617314814815</v>
      </c>
      <c r="T3427" s="15">
        <f t="shared" si="215"/>
        <v>41916.617314814815</v>
      </c>
    </row>
    <row r="3428" spans="1:20" ht="75" x14ac:dyDescent="0.3">
      <c r="A3428" s="4">
        <v>3426</v>
      </c>
      <c r="B3428" s="5" t="s">
        <v>3424</v>
      </c>
      <c r="C3428" s="5" t="s">
        <v>7535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t="s">
        <v>8270</v>
      </c>
      <c r="O3428" t="s">
        <v>8321</v>
      </c>
      <c r="P3428" t="s">
        <v>8322</v>
      </c>
      <c r="Q3428" s="8">
        <f t="shared" si="212"/>
        <v>1.0813333333333333</v>
      </c>
      <c r="R3428" s="20">
        <f t="shared" si="213"/>
        <v>46.609195402298852</v>
      </c>
      <c r="S3428" s="15">
        <f t="shared" si="214"/>
        <v>41884.056747685187</v>
      </c>
      <c r="T3428" s="15">
        <f t="shared" si="215"/>
        <v>41903.083333333336</v>
      </c>
    </row>
    <row r="3429" spans="1:20" ht="75" x14ac:dyDescent="0.3">
      <c r="A3429" s="4">
        <v>3427</v>
      </c>
      <c r="B3429" s="5" t="s">
        <v>3425</v>
      </c>
      <c r="C3429" s="5" t="s">
        <v>7536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t="s">
        <v>8270</v>
      </c>
      <c r="O3429" t="s">
        <v>8321</v>
      </c>
      <c r="P3429" t="s">
        <v>8322</v>
      </c>
      <c r="Q3429" s="8">
        <f t="shared" si="212"/>
        <v>1</v>
      </c>
      <c r="R3429" s="20">
        <f t="shared" si="213"/>
        <v>51.724137931034484</v>
      </c>
      <c r="S3429" s="15">
        <f t="shared" si="214"/>
        <v>41792.645277777774</v>
      </c>
      <c r="T3429" s="15">
        <f t="shared" si="215"/>
        <v>41822.645277777774</v>
      </c>
    </row>
    <row r="3430" spans="1:20" ht="75" x14ac:dyDescent="0.3">
      <c r="A3430" s="4">
        <v>3428</v>
      </c>
      <c r="B3430" s="5" t="s">
        <v>3426</v>
      </c>
      <c r="C3430" s="5" t="s">
        <v>7537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t="s">
        <v>8270</v>
      </c>
      <c r="O3430" t="s">
        <v>8321</v>
      </c>
      <c r="P3430" t="s">
        <v>8322</v>
      </c>
      <c r="Q3430" s="8">
        <f t="shared" si="212"/>
        <v>1.0275000000000001</v>
      </c>
      <c r="R3430" s="20">
        <f t="shared" si="213"/>
        <v>40.294117647058826</v>
      </c>
      <c r="S3430" s="15">
        <f t="shared" si="214"/>
        <v>42038.720451388886</v>
      </c>
      <c r="T3430" s="15">
        <f t="shared" si="215"/>
        <v>42063.708333333328</v>
      </c>
    </row>
    <row r="3431" spans="1:20" ht="75" x14ac:dyDescent="0.3">
      <c r="A3431" s="4">
        <v>3429</v>
      </c>
      <c r="B3431" s="5" t="s">
        <v>3427</v>
      </c>
      <c r="C3431" s="5" t="s">
        <v>7538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t="s">
        <v>8270</v>
      </c>
      <c r="O3431" t="s">
        <v>8321</v>
      </c>
      <c r="P3431" t="s">
        <v>8322</v>
      </c>
      <c r="Q3431" s="8">
        <f t="shared" si="212"/>
        <v>1.3</v>
      </c>
      <c r="R3431" s="20">
        <f t="shared" si="213"/>
        <v>16.25</v>
      </c>
      <c r="S3431" s="15">
        <f t="shared" si="214"/>
        <v>42662.021539351852</v>
      </c>
      <c r="T3431" s="15">
        <f t="shared" si="215"/>
        <v>42676.021539351852</v>
      </c>
    </row>
    <row r="3432" spans="1:20" ht="75" x14ac:dyDescent="0.3">
      <c r="A3432" s="4">
        <v>3430</v>
      </c>
      <c r="B3432" s="5" t="s">
        <v>3428</v>
      </c>
      <c r="C3432" s="5" t="s">
        <v>7539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t="s">
        <v>8270</v>
      </c>
      <c r="O3432" t="s">
        <v>8321</v>
      </c>
      <c r="P3432" t="s">
        <v>8322</v>
      </c>
      <c r="Q3432" s="8">
        <f t="shared" si="212"/>
        <v>1.0854949999999999</v>
      </c>
      <c r="R3432" s="20">
        <f t="shared" si="213"/>
        <v>30.152638888888887</v>
      </c>
      <c r="S3432" s="15">
        <f t="shared" si="214"/>
        <v>41820.945613425924</v>
      </c>
      <c r="T3432" s="15">
        <f t="shared" si="215"/>
        <v>41850.945613425924</v>
      </c>
    </row>
    <row r="3433" spans="1:20" ht="75" x14ac:dyDescent="0.3">
      <c r="A3433" s="4">
        <v>3431</v>
      </c>
      <c r="B3433" s="5" t="s">
        <v>3429</v>
      </c>
      <c r="C3433" s="5" t="s">
        <v>7540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t="s">
        <v>8270</v>
      </c>
      <c r="O3433" t="s">
        <v>8321</v>
      </c>
      <c r="P3433" t="s">
        <v>8322</v>
      </c>
      <c r="Q3433" s="8">
        <f t="shared" si="212"/>
        <v>1</v>
      </c>
      <c r="R3433" s="20">
        <f t="shared" si="213"/>
        <v>95.238095238095241</v>
      </c>
      <c r="S3433" s="15">
        <f t="shared" si="214"/>
        <v>41839.730937500004</v>
      </c>
      <c r="T3433" s="15">
        <f t="shared" si="215"/>
        <v>41869.730937500004</v>
      </c>
    </row>
    <row r="3434" spans="1:20" ht="75" x14ac:dyDescent="0.3">
      <c r="A3434" s="4">
        <v>3432</v>
      </c>
      <c r="B3434" s="5" t="s">
        <v>3430</v>
      </c>
      <c r="C3434" s="5" t="s">
        <v>7541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t="s">
        <v>8270</v>
      </c>
      <c r="O3434" t="s">
        <v>8321</v>
      </c>
      <c r="P3434" t="s">
        <v>8322</v>
      </c>
      <c r="Q3434" s="8">
        <f t="shared" si="212"/>
        <v>1.0965</v>
      </c>
      <c r="R3434" s="20">
        <f t="shared" si="213"/>
        <v>52.214285714285715</v>
      </c>
      <c r="S3434" s="15">
        <f t="shared" si="214"/>
        <v>42380.581180555557</v>
      </c>
      <c r="T3434" s="15">
        <f t="shared" si="215"/>
        <v>42405.916666666672</v>
      </c>
    </row>
    <row r="3435" spans="1:20" ht="56.25" x14ac:dyDescent="0.3">
      <c r="A3435" s="4">
        <v>3433</v>
      </c>
      <c r="B3435" s="5" t="s">
        <v>3431</v>
      </c>
      <c r="C3435" s="5" t="s">
        <v>7542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t="s">
        <v>8270</v>
      </c>
      <c r="O3435" t="s">
        <v>8321</v>
      </c>
      <c r="P3435" t="s">
        <v>8322</v>
      </c>
      <c r="Q3435" s="8">
        <f t="shared" si="212"/>
        <v>1.0026315789473683</v>
      </c>
      <c r="R3435" s="20">
        <f t="shared" si="213"/>
        <v>134.1549295774648</v>
      </c>
      <c r="S3435" s="15">
        <f t="shared" si="214"/>
        <v>41776.063136574077</v>
      </c>
      <c r="T3435" s="15">
        <f t="shared" si="215"/>
        <v>41807.125</v>
      </c>
    </row>
    <row r="3436" spans="1:20" ht="93.75" x14ac:dyDescent="0.3">
      <c r="A3436" s="4">
        <v>3434</v>
      </c>
      <c r="B3436" s="5" t="s">
        <v>3432</v>
      </c>
      <c r="C3436" s="5" t="s">
        <v>7543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t="s">
        <v>8270</v>
      </c>
      <c r="O3436" t="s">
        <v>8321</v>
      </c>
      <c r="P3436" t="s">
        <v>8322</v>
      </c>
      <c r="Q3436" s="8">
        <f t="shared" si="212"/>
        <v>1.0555000000000001</v>
      </c>
      <c r="R3436" s="20">
        <f t="shared" si="213"/>
        <v>62.827380952380949</v>
      </c>
      <c r="S3436" s="15">
        <f t="shared" si="214"/>
        <v>41800.380428240744</v>
      </c>
      <c r="T3436" s="15">
        <f t="shared" si="215"/>
        <v>41830.380428240744</v>
      </c>
    </row>
    <row r="3437" spans="1:20" ht="93.75" x14ac:dyDescent="0.3">
      <c r="A3437" s="4">
        <v>3435</v>
      </c>
      <c r="B3437" s="5" t="s">
        <v>3433</v>
      </c>
      <c r="C3437" s="5" t="s">
        <v>7544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t="s">
        <v>8270</v>
      </c>
      <c r="O3437" t="s">
        <v>8321</v>
      </c>
      <c r="P3437" t="s">
        <v>8322</v>
      </c>
      <c r="Q3437" s="8">
        <f t="shared" si="212"/>
        <v>1.1200000000000001</v>
      </c>
      <c r="R3437" s="20">
        <f t="shared" si="213"/>
        <v>58.94736842105263</v>
      </c>
      <c r="S3437" s="15">
        <f t="shared" si="214"/>
        <v>42572.61681712963</v>
      </c>
      <c r="T3437" s="15">
        <f t="shared" si="215"/>
        <v>42589.125</v>
      </c>
    </row>
    <row r="3438" spans="1:20" ht="75" x14ac:dyDescent="0.3">
      <c r="A3438" s="4">
        <v>3436</v>
      </c>
      <c r="B3438" s="5" t="s">
        <v>3434</v>
      </c>
      <c r="C3438" s="5" t="s">
        <v>7545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t="s">
        <v>8270</v>
      </c>
      <c r="O3438" t="s">
        <v>8321</v>
      </c>
      <c r="P3438" t="s">
        <v>8322</v>
      </c>
      <c r="Q3438" s="8">
        <f t="shared" si="212"/>
        <v>1.0589999999999999</v>
      </c>
      <c r="R3438" s="20">
        <f t="shared" si="213"/>
        <v>143.1081081081081</v>
      </c>
      <c r="S3438" s="15">
        <f t="shared" si="214"/>
        <v>41851.541585648149</v>
      </c>
      <c r="T3438" s="15">
        <f t="shared" si="215"/>
        <v>41872.686111111114</v>
      </c>
    </row>
    <row r="3439" spans="1:20" ht="93.75" x14ac:dyDescent="0.3">
      <c r="A3439" s="4">
        <v>3437</v>
      </c>
      <c r="B3439" s="5" t="s">
        <v>3435</v>
      </c>
      <c r="C3439" s="5" t="s">
        <v>7546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t="s">
        <v>8270</v>
      </c>
      <c r="O3439" t="s">
        <v>8321</v>
      </c>
      <c r="P3439" t="s">
        <v>8322</v>
      </c>
      <c r="Q3439" s="8">
        <f t="shared" si="212"/>
        <v>1.01</v>
      </c>
      <c r="R3439" s="20">
        <f t="shared" si="213"/>
        <v>84.166666666666671</v>
      </c>
      <c r="S3439" s="15">
        <f t="shared" si="214"/>
        <v>42205.710879629631</v>
      </c>
      <c r="T3439" s="15">
        <f t="shared" si="215"/>
        <v>42235.710879629631</v>
      </c>
    </row>
    <row r="3440" spans="1:20" ht="93.75" x14ac:dyDescent="0.3">
      <c r="A3440" s="4">
        <v>3438</v>
      </c>
      <c r="B3440" s="5" t="s">
        <v>3436</v>
      </c>
      <c r="C3440" s="5" t="s">
        <v>7547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t="s">
        <v>8270</v>
      </c>
      <c r="O3440" t="s">
        <v>8321</v>
      </c>
      <c r="P3440" t="s">
        <v>8322</v>
      </c>
      <c r="Q3440" s="8">
        <f t="shared" si="212"/>
        <v>1.042</v>
      </c>
      <c r="R3440" s="20">
        <f t="shared" si="213"/>
        <v>186.07142857142858</v>
      </c>
      <c r="S3440" s="15">
        <f t="shared" si="214"/>
        <v>42100.927858796291</v>
      </c>
      <c r="T3440" s="15">
        <f t="shared" si="215"/>
        <v>42126.875</v>
      </c>
    </row>
    <row r="3441" spans="1:20" ht="56.25" x14ac:dyDescent="0.3">
      <c r="A3441" s="4">
        <v>3439</v>
      </c>
      <c r="B3441" s="5" t="s">
        <v>3437</v>
      </c>
      <c r="C3441" s="5" t="s">
        <v>7548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t="s">
        <v>8270</v>
      </c>
      <c r="O3441" t="s">
        <v>8321</v>
      </c>
      <c r="P3441" t="s">
        <v>8322</v>
      </c>
      <c r="Q3441" s="8">
        <f t="shared" si="212"/>
        <v>1.3467833333333334</v>
      </c>
      <c r="R3441" s="20">
        <f t="shared" si="213"/>
        <v>89.785555555555561</v>
      </c>
      <c r="S3441" s="15">
        <f t="shared" si="214"/>
        <v>42374.911226851851</v>
      </c>
      <c r="T3441" s="15">
        <f t="shared" si="215"/>
        <v>42388.207638888889</v>
      </c>
    </row>
    <row r="3442" spans="1:20" ht="75" x14ac:dyDescent="0.3">
      <c r="A3442" s="4">
        <v>3440</v>
      </c>
      <c r="B3442" s="5" t="s">
        <v>3438</v>
      </c>
      <c r="C3442" s="5" t="s">
        <v>7549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t="s">
        <v>8270</v>
      </c>
      <c r="O3442" t="s">
        <v>8321</v>
      </c>
      <c r="P3442" t="s">
        <v>8322</v>
      </c>
      <c r="Q3442" s="8">
        <f t="shared" si="212"/>
        <v>1.052184</v>
      </c>
      <c r="R3442" s="20">
        <f t="shared" si="213"/>
        <v>64.157560975609755</v>
      </c>
      <c r="S3442" s="15">
        <f t="shared" si="214"/>
        <v>41809.12300925926</v>
      </c>
      <c r="T3442" s="15">
        <f t="shared" si="215"/>
        <v>41831.677083333336</v>
      </c>
    </row>
    <row r="3443" spans="1:20" ht="75" x14ac:dyDescent="0.3">
      <c r="A3443" s="4">
        <v>3441</v>
      </c>
      <c r="B3443" s="5" t="s">
        <v>3439</v>
      </c>
      <c r="C3443" s="5" t="s">
        <v>7550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t="s">
        <v>8270</v>
      </c>
      <c r="O3443" t="s">
        <v>8321</v>
      </c>
      <c r="P3443" t="s">
        <v>8322</v>
      </c>
      <c r="Q3443" s="8">
        <f t="shared" si="212"/>
        <v>1.026</v>
      </c>
      <c r="R3443" s="20">
        <f t="shared" si="213"/>
        <v>59.651162790697676</v>
      </c>
      <c r="S3443" s="15">
        <f t="shared" si="214"/>
        <v>42294.429641203707</v>
      </c>
      <c r="T3443" s="15">
        <f t="shared" si="215"/>
        <v>42321.845138888893</v>
      </c>
    </row>
    <row r="3444" spans="1:20" ht="93.75" x14ac:dyDescent="0.3">
      <c r="A3444" s="4">
        <v>3442</v>
      </c>
      <c r="B3444" s="5" t="s">
        <v>3440</v>
      </c>
      <c r="C3444" s="5" t="s">
        <v>7551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t="s">
        <v>8270</v>
      </c>
      <c r="O3444" t="s">
        <v>8321</v>
      </c>
      <c r="P3444" t="s">
        <v>8322</v>
      </c>
      <c r="Q3444" s="8">
        <f t="shared" si="212"/>
        <v>1</v>
      </c>
      <c r="R3444" s="20">
        <f t="shared" si="213"/>
        <v>31.25</v>
      </c>
      <c r="S3444" s="15">
        <f t="shared" si="214"/>
        <v>42124.841111111105</v>
      </c>
      <c r="T3444" s="15">
        <f t="shared" si="215"/>
        <v>42154.841111111105</v>
      </c>
    </row>
    <row r="3445" spans="1:20" ht="75" x14ac:dyDescent="0.3">
      <c r="A3445" s="4">
        <v>3443</v>
      </c>
      <c r="B3445" s="5" t="s">
        <v>3441</v>
      </c>
      <c r="C3445" s="5" t="s">
        <v>7552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t="s">
        <v>8270</v>
      </c>
      <c r="O3445" t="s">
        <v>8321</v>
      </c>
      <c r="P3445" t="s">
        <v>8322</v>
      </c>
      <c r="Q3445" s="8">
        <f t="shared" si="212"/>
        <v>1.855</v>
      </c>
      <c r="R3445" s="20">
        <f t="shared" si="213"/>
        <v>41.222222222222221</v>
      </c>
      <c r="S3445" s="15">
        <f t="shared" si="214"/>
        <v>41861.524837962963</v>
      </c>
      <c r="T3445" s="15">
        <f t="shared" si="215"/>
        <v>41891.524837962963</v>
      </c>
    </row>
    <row r="3446" spans="1:20" ht="75" x14ac:dyDescent="0.3">
      <c r="A3446" s="4">
        <v>3444</v>
      </c>
      <c r="B3446" s="5" t="s">
        <v>3442</v>
      </c>
      <c r="C3446" s="5" t="s">
        <v>7553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t="s">
        <v>8270</v>
      </c>
      <c r="O3446" t="s">
        <v>8321</v>
      </c>
      <c r="P3446" t="s">
        <v>8322</v>
      </c>
      <c r="Q3446" s="8">
        <f t="shared" si="212"/>
        <v>2.89</v>
      </c>
      <c r="R3446" s="20">
        <f t="shared" si="213"/>
        <v>43.35</v>
      </c>
      <c r="S3446" s="15">
        <f t="shared" si="214"/>
        <v>42521.291504629626</v>
      </c>
      <c r="T3446" s="15">
        <f t="shared" si="215"/>
        <v>42529.582638888889</v>
      </c>
    </row>
    <row r="3447" spans="1:20" ht="75" x14ac:dyDescent="0.3">
      <c r="A3447" s="4">
        <v>3445</v>
      </c>
      <c r="B3447" s="5" t="s">
        <v>3443</v>
      </c>
      <c r="C3447" s="5" t="s">
        <v>7554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t="s">
        <v>8270</v>
      </c>
      <c r="O3447" t="s">
        <v>8321</v>
      </c>
      <c r="P3447" t="s">
        <v>8322</v>
      </c>
      <c r="Q3447" s="8">
        <f t="shared" si="212"/>
        <v>1</v>
      </c>
      <c r="R3447" s="20">
        <f t="shared" si="213"/>
        <v>64.516129032258064</v>
      </c>
      <c r="S3447" s="15">
        <f t="shared" si="214"/>
        <v>42272.530509259261</v>
      </c>
      <c r="T3447" s="15">
        <f t="shared" si="215"/>
        <v>42300.530509259261</v>
      </c>
    </row>
    <row r="3448" spans="1:20" ht="93.75" x14ac:dyDescent="0.3">
      <c r="A3448" s="4">
        <v>3446</v>
      </c>
      <c r="B3448" s="5" t="s">
        <v>3444</v>
      </c>
      <c r="C3448" s="5" t="s">
        <v>7555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t="s">
        <v>8270</v>
      </c>
      <c r="O3448" t="s">
        <v>8321</v>
      </c>
      <c r="P3448" t="s">
        <v>8322</v>
      </c>
      <c r="Q3448" s="8">
        <f t="shared" si="212"/>
        <v>1.0820000000000001</v>
      </c>
      <c r="R3448" s="20">
        <f t="shared" si="213"/>
        <v>43.28</v>
      </c>
      <c r="S3448" s="15">
        <f t="shared" si="214"/>
        <v>42016.832465277781</v>
      </c>
      <c r="T3448" s="15">
        <f t="shared" si="215"/>
        <v>42040.513888888891</v>
      </c>
    </row>
    <row r="3449" spans="1:20" ht="56.25" x14ac:dyDescent="0.3">
      <c r="A3449" s="4">
        <v>3447</v>
      </c>
      <c r="B3449" s="5" t="s">
        <v>3445</v>
      </c>
      <c r="C3449" s="5" t="s">
        <v>7556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t="s">
        <v>8270</v>
      </c>
      <c r="O3449" t="s">
        <v>8321</v>
      </c>
      <c r="P3449" t="s">
        <v>8322</v>
      </c>
      <c r="Q3449" s="8">
        <f t="shared" si="212"/>
        <v>1.0780000000000001</v>
      </c>
      <c r="R3449" s="20">
        <f t="shared" si="213"/>
        <v>77</v>
      </c>
      <c r="S3449" s="15">
        <f t="shared" si="214"/>
        <v>42402.889027777783</v>
      </c>
      <c r="T3449" s="15">
        <f t="shared" si="215"/>
        <v>42447.847361111111</v>
      </c>
    </row>
    <row r="3450" spans="1:20" ht="75" x14ac:dyDescent="0.3">
      <c r="A3450" s="4">
        <v>3448</v>
      </c>
      <c r="B3450" s="5" t="s">
        <v>3446</v>
      </c>
      <c r="C3450" s="5" t="s">
        <v>7557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t="s">
        <v>8270</v>
      </c>
      <c r="O3450" t="s">
        <v>8321</v>
      </c>
      <c r="P3450" t="s">
        <v>8322</v>
      </c>
      <c r="Q3450" s="8">
        <f t="shared" si="212"/>
        <v>1.0976190476190477</v>
      </c>
      <c r="R3450" s="20">
        <f t="shared" si="213"/>
        <v>51.222222222222221</v>
      </c>
      <c r="S3450" s="15">
        <f t="shared" si="214"/>
        <v>41960.119085648148</v>
      </c>
      <c r="T3450" s="15">
        <f t="shared" si="215"/>
        <v>41990.119085648148</v>
      </c>
    </row>
    <row r="3451" spans="1:20" ht="75" x14ac:dyDescent="0.3">
      <c r="A3451" s="4">
        <v>3449</v>
      </c>
      <c r="B3451" s="5" t="s">
        <v>3447</v>
      </c>
      <c r="C3451" s="5" t="s">
        <v>7558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t="s">
        <v>8270</v>
      </c>
      <c r="O3451" t="s">
        <v>8321</v>
      </c>
      <c r="P3451" t="s">
        <v>8322</v>
      </c>
      <c r="Q3451" s="8">
        <f t="shared" si="212"/>
        <v>1.70625</v>
      </c>
      <c r="R3451" s="20">
        <f t="shared" si="213"/>
        <v>68.25</v>
      </c>
      <c r="S3451" s="15">
        <f t="shared" si="214"/>
        <v>42532.052523148144</v>
      </c>
      <c r="T3451" s="15">
        <f t="shared" si="215"/>
        <v>42560.166666666672</v>
      </c>
    </row>
    <row r="3452" spans="1:20" ht="75" x14ac:dyDescent="0.3">
      <c r="A3452" s="4">
        <v>3450</v>
      </c>
      <c r="B3452" s="5" t="s">
        <v>3448</v>
      </c>
      <c r="C3452" s="5" t="s">
        <v>7559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t="s">
        <v>8270</v>
      </c>
      <c r="O3452" t="s">
        <v>8321</v>
      </c>
      <c r="P3452" t="s">
        <v>8322</v>
      </c>
      <c r="Q3452" s="8">
        <f t="shared" si="212"/>
        <v>1.52</v>
      </c>
      <c r="R3452" s="20">
        <f t="shared" si="213"/>
        <v>19.487179487179485</v>
      </c>
      <c r="S3452" s="15">
        <f t="shared" si="214"/>
        <v>42036.704525462963</v>
      </c>
      <c r="T3452" s="15">
        <f t="shared" si="215"/>
        <v>42096.662858796291</v>
      </c>
    </row>
    <row r="3453" spans="1:20" ht="75" x14ac:dyDescent="0.3">
      <c r="A3453" s="4">
        <v>3451</v>
      </c>
      <c r="B3453" s="5" t="s">
        <v>3449</v>
      </c>
      <c r="C3453" s="5" t="s">
        <v>7560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t="s">
        <v>8270</v>
      </c>
      <c r="O3453" t="s">
        <v>8321</v>
      </c>
      <c r="P3453" t="s">
        <v>8322</v>
      </c>
      <c r="Q3453" s="8">
        <f t="shared" si="212"/>
        <v>1.0123076923076924</v>
      </c>
      <c r="R3453" s="20">
        <f t="shared" si="213"/>
        <v>41.125</v>
      </c>
      <c r="S3453" s="15">
        <f t="shared" si="214"/>
        <v>42088.723692129628</v>
      </c>
      <c r="T3453" s="15">
        <f t="shared" si="215"/>
        <v>42115.723692129628</v>
      </c>
    </row>
    <row r="3454" spans="1:20" ht="93.75" x14ac:dyDescent="0.3">
      <c r="A3454" s="4">
        <v>3452</v>
      </c>
      <c r="B3454" s="5" t="s">
        <v>3450</v>
      </c>
      <c r="C3454" s="5" t="s">
        <v>7561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t="s">
        <v>8270</v>
      </c>
      <c r="O3454" t="s">
        <v>8321</v>
      </c>
      <c r="P3454" t="s">
        <v>8322</v>
      </c>
      <c r="Q3454" s="8">
        <f t="shared" si="212"/>
        <v>1.532</v>
      </c>
      <c r="R3454" s="20">
        <f t="shared" si="213"/>
        <v>41.405405405405403</v>
      </c>
      <c r="S3454" s="15">
        <f t="shared" si="214"/>
        <v>41820.639189814814</v>
      </c>
      <c r="T3454" s="15">
        <f t="shared" si="215"/>
        <v>41843.165972222225</v>
      </c>
    </row>
    <row r="3455" spans="1:20" ht="75" x14ac:dyDescent="0.3">
      <c r="A3455" s="4">
        <v>3453</v>
      </c>
      <c r="B3455" s="5" t="s">
        <v>3451</v>
      </c>
      <c r="C3455" s="5" t="s">
        <v>7562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t="s">
        <v>8270</v>
      </c>
      <c r="O3455" t="s">
        <v>8321</v>
      </c>
      <c r="P3455" t="s">
        <v>8322</v>
      </c>
      <c r="Q3455" s="8">
        <f t="shared" si="212"/>
        <v>1.2833333333333334</v>
      </c>
      <c r="R3455" s="20">
        <f t="shared" si="213"/>
        <v>27.5</v>
      </c>
      <c r="S3455" s="15">
        <f t="shared" si="214"/>
        <v>42535.97865740741</v>
      </c>
      <c r="T3455" s="15">
        <f t="shared" si="215"/>
        <v>42595.97865740741</v>
      </c>
    </row>
    <row r="3456" spans="1:20" ht="93.75" x14ac:dyDescent="0.3">
      <c r="A3456" s="4">
        <v>3454</v>
      </c>
      <c r="B3456" s="5" t="s">
        <v>3452</v>
      </c>
      <c r="C3456" s="5" t="s">
        <v>7563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t="s">
        <v>8270</v>
      </c>
      <c r="O3456" t="s">
        <v>8321</v>
      </c>
      <c r="P3456" t="s">
        <v>8322</v>
      </c>
      <c r="Q3456" s="8">
        <f t="shared" si="212"/>
        <v>1.0071428571428571</v>
      </c>
      <c r="R3456" s="20">
        <f t="shared" si="213"/>
        <v>33.571428571428569</v>
      </c>
      <c r="S3456" s="15">
        <f t="shared" si="214"/>
        <v>41821.698599537034</v>
      </c>
      <c r="T3456" s="15">
        <f t="shared" si="215"/>
        <v>41851.698599537034</v>
      </c>
    </row>
    <row r="3457" spans="1:20" ht="93.75" x14ac:dyDescent="0.3">
      <c r="A3457" s="4">
        <v>3455</v>
      </c>
      <c r="B3457" s="5" t="s">
        <v>3453</v>
      </c>
      <c r="C3457" s="5" t="s">
        <v>7564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t="s">
        <v>8270</v>
      </c>
      <c r="O3457" t="s">
        <v>8321</v>
      </c>
      <c r="P3457" t="s">
        <v>8322</v>
      </c>
      <c r="Q3457" s="8">
        <f t="shared" si="212"/>
        <v>1.0065</v>
      </c>
      <c r="R3457" s="20">
        <f t="shared" si="213"/>
        <v>145.86956521739131</v>
      </c>
      <c r="S3457" s="15">
        <f t="shared" si="214"/>
        <v>42626.7503125</v>
      </c>
      <c r="T3457" s="15">
        <f t="shared" si="215"/>
        <v>42656.7503125</v>
      </c>
    </row>
    <row r="3458" spans="1:20" ht="75" x14ac:dyDescent="0.3">
      <c r="A3458" s="4">
        <v>3456</v>
      </c>
      <c r="B3458" s="5" t="s">
        <v>3454</v>
      </c>
      <c r="C3458" s="5" t="s">
        <v>7565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t="s">
        <v>8270</v>
      </c>
      <c r="O3458" t="s">
        <v>8321</v>
      </c>
      <c r="P3458" t="s">
        <v>8322</v>
      </c>
      <c r="Q3458" s="8">
        <f t="shared" ref="Q3458:Q3521" si="216">E3458/D3458</f>
        <v>1.913</v>
      </c>
      <c r="R3458" s="20">
        <f t="shared" ref="R3458:R3521" si="217">E3458/L3458</f>
        <v>358.6875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56.25" x14ac:dyDescent="0.3">
      <c r="A3459" s="4">
        <v>3457</v>
      </c>
      <c r="B3459" s="5" t="s">
        <v>3455</v>
      </c>
      <c r="C3459" s="5" t="s">
        <v>7566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t="s">
        <v>8270</v>
      </c>
      <c r="O3459" t="s">
        <v>8321</v>
      </c>
      <c r="P3459" t="s">
        <v>8322</v>
      </c>
      <c r="Q3459" s="8">
        <f t="shared" si="216"/>
        <v>1.4019999999999999</v>
      </c>
      <c r="R3459" s="20">
        <f t="shared" si="217"/>
        <v>50.981818181818184</v>
      </c>
      <c r="S3459" s="15">
        <f t="shared" si="218"/>
        <v>42016.706678240742</v>
      </c>
      <c r="T3459" s="15">
        <f t="shared" si="219"/>
        <v>42047.249305555553</v>
      </c>
    </row>
    <row r="3460" spans="1:20" ht="93.75" x14ac:dyDescent="0.3">
      <c r="A3460" s="4">
        <v>3458</v>
      </c>
      <c r="B3460" s="5" t="s">
        <v>3456</v>
      </c>
      <c r="C3460" s="5" t="s">
        <v>7567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t="s">
        <v>8270</v>
      </c>
      <c r="O3460" t="s">
        <v>8321</v>
      </c>
      <c r="P3460" t="s">
        <v>8322</v>
      </c>
      <c r="Q3460" s="8">
        <f t="shared" si="216"/>
        <v>1.2433537832310839</v>
      </c>
      <c r="R3460" s="20">
        <f t="shared" si="217"/>
        <v>45.037037037037038</v>
      </c>
      <c r="S3460" s="15">
        <f t="shared" si="218"/>
        <v>42011.202581018515</v>
      </c>
      <c r="T3460" s="15">
        <f t="shared" si="219"/>
        <v>42038.185416666667</v>
      </c>
    </row>
    <row r="3461" spans="1:20" ht="75" x14ac:dyDescent="0.3">
      <c r="A3461" s="4">
        <v>3459</v>
      </c>
      <c r="B3461" s="5" t="s">
        <v>3457</v>
      </c>
      <c r="C3461" s="5" t="s">
        <v>7568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t="s">
        <v>8270</v>
      </c>
      <c r="O3461" t="s">
        <v>8321</v>
      </c>
      <c r="P3461" t="s">
        <v>8322</v>
      </c>
      <c r="Q3461" s="8">
        <f t="shared" si="216"/>
        <v>1.262</v>
      </c>
      <c r="R3461" s="20">
        <f t="shared" si="217"/>
        <v>17.527777777777779</v>
      </c>
      <c r="S3461" s="15">
        <f t="shared" si="218"/>
        <v>42480.479861111111</v>
      </c>
      <c r="T3461" s="15">
        <f t="shared" si="219"/>
        <v>42510.479861111111</v>
      </c>
    </row>
    <row r="3462" spans="1:20" ht="75" x14ac:dyDescent="0.3">
      <c r="A3462" s="4">
        <v>3460</v>
      </c>
      <c r="B3462" s="5" t="s">
        <v>3458</v>
      </c>
      <c r="C3462" s="5" t="s">
        <v>7569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t="s">
        <v>8270</v>
      </c>
      <c r="O3462" t="s">
        <v>8321</v>
      </c>
      <c r="P3462" t="s">
        <v>8322</v>
      </c>
      <c r="Q3462" s="8">
        <f t="shared" si="216"/>
        <v>1.9</v>
      </c>
      <c r="R3462" s="20">
        <f t="shared" si="217"/>
        <v>50</v>
      </c>
      <c r="S3462" s="15">
        <f t="shared" si="218"/>
        <v>41852.527222222219</v>
      </c>
      <c r="T3462" s="15">
        <f t="shared" si="219"/>
        <v>41866.527222222219</v>
      </c>
    </row>
    <row r="3463" spans="1:20" ht="75" x14ac:dyDescent="0.3">
      <c r="A3463" s="4">
        <v>3461</v>
      </c>
      <c r="B3463" s="5" t="s">
        <v>3459</v>
      </c>
      <c r="C3463" s="5" t="s">
        <v>7570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t="s">
        <v>8270</v>
      </c>
      <c r="O3463" t="s">
        <v>8321</v>
      </c>
      <c r="P3463" t="s">
        <v>8322</v>
      </c>
      <c r="Q3463" s="8">
        <f t="shared" si="216"/>
        <v>1.39</v>
      </c>
      <c r="R3463" s="20">
        <f t="shared" si="217"/>
        <v>57.916666666666664</v>
      </c>
      <c r="S3463" s="15">
        <f t="shared" si="218"/>
        <v>42643.632858796293</v>
      </c>
      <c r="T3463" s="15">
        <f t="shared" si="219"/>
        <v>42672.125</v>
      </c>
    </row>
    <row r="3464" spans="1:20" ht="75" x14ac:dyDescent="0.3">
      <c r="A3464" s="4">
        <v>3462</v>
      </c>
      <c r="B3464" s="5" t="s">
        <v>3460</v>
      </c>
      <c r="C3464" s="5" t="s">
        <v>7571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t="s">
        <v>8270</v>
      </c>
      <c r="O3464" t="s">
        <v>8321</v>
      </c>
      <c r="P3464" t="s">
        <v>8322</v>
      </c>
      <c r="Q3464" s="8">
        <f t="shared" si="216"/>
        <v>2.02</v>
      </c>
      <c r="R3464" s="20">
        <f t="shared" si="217"/>
        <v>29.705882352941178</v>
      </c>
      <c r="S3464" s="15">
        <f t="shared" si="218"/>
        <v>42179.898472222223</v>
      </c>
      <c r="T3464" s="15">
        <f t="shared" si="219"/>
        <v>42195.75</v>
      </c>
    </row>
    <row r="3465" spans="1:20" ht="75" x14ac:dyDescent="0.3">
      <c r="A3465" s="4">
        <v>3463</v>
      </c>
      <c r="B3465" s="5" t="s">
        <v>3461</v>
      </c>
      <c r="C3465" s="5" t="s">
        <v>7572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t="s">
        <v>8270</v>
      </c>
      <c r="O3465" t="s">
        <v>8321</v>
      </c>
      <c r="P3465" t="s">
        <v>8322</v>
      </c>
      <c r="Q3465" s="8">
        <f t="shared" si="216"/>
        <v>1.0338000000000001</v>
      </c>
      <c r="R3465" s="20">
        <f t="shared" si="217"/>
        <v>90.684210526315795</v>
      </c>
      <c r="S3465" s="15">
        <f t="shared" si="218"/>
        <v>42612.918807870374</v>
      </c>
      <c r="T3465" s="15">
        <f t="shared" si="219"/>
        <v>42654.165972222225</v>
      </c>
    </row>
    <row r="3466" spans="1:20" ht="93.75" x14ac:dyDescent="0.3">
      <c r="A3466" s="4">
        <v>3464</v>
      </c>
      <c r="B3466" s="5" t="s">
        <v>3462</v>
      </c>
      <c r="C3466" s="5" t="s">
        <v>7573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t="s">
        <v>8270</v>
      </c>
      <c r="O3466" t="s">
        <v>8321</v>
      </c>
      <c r="P3466" t="s">
        <v>8322</v>
      </c>
      <c r="Q3466" s="8">
        <f t="shared" si="216"/>
        <v>1.023236</v>
      </c>
      <c r="R3466" s="20">
        <f t="shared" si="217"/>
        <v>55.012688172043013</v>
      </c>
      <c r="S3466" s="15">
        <f t="shared" si="218"/>
        <v>42575.130057870367</v>
      </c>
      <c r="T3466" s="15">
        <f t="shared" si="219"/>
        <v>42605.130057870367</v>
      </c>
    </row>
    <row r="3467" spans="1:20" ht="93.75" x14ac:dyDescent="0.3">
      <c r="A3467" s="4">
        <v>3465</v>
      </c>
      <c r="B3467" s="5" t="s">
        <v>3463</v>
      </c>
      <c r="C3467" s="5" t="s">
        <v>7574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t="s">
        <v>8270</v>
      </c>
      <c r="O3467" t="s">
        <v>8321</v>
      </c>
      <c r="P3467" t="s">
        <v>8322</v>
      </c>
      <c r="Q3467" s="8">
        <f t="shared" si="216"/>
        <v>1.03</v>
      </c>
      <c r="R3467" s="20">
        <f t="shared" si="217"/>
        <v>57.222222222222221</v>
      </c>
      <c r="S3467" s="15">
        <f t="shared" si="218"/>
        <v>42200.625833333332</v>
      </c>
      <c r="T3467" s="15">
        <f t="shared" si="219"/>
        <v>42225.666666666672</v>
      </c>
    </row>
    <row r="3468" spans="1:20" ht="56.25" x14ac:dyDescent="0.3">
      <c r="A3468" s="4">
        <v>3466</v>
      </c>
      <c r="B3468" s="5" t="s">
        <v>3464</v>
      </c>
      <c r="C3468" s="5" t="s">
        <v>7575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t="s">
        <v>8270</v>
      </c>
      <c r="O3468" t="s">
        <v>8321</v>
      </c>
      <c r="P3468" t="s">
        <v>8322</v>
      </c>
      <c r="Q3468" s="8">
        <f t="shared" si="216"/>
        <v>1.2714285714285714</v>
      </c>
      <c r="R3468" s="20">
        <f t="shared" si="217"/>
        <v>72.950819672131146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 s="4">
        <v>3467</v>
      </c>
      <c r="B3469" s="5" t="s">
        <v>3465</v>
      </c>
      <c r="C3469" s="5" t="s">
        <v>7576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t="s">
        <v>8270</v>
      </c>
      <c r="O3469" t="s">
        <v>8321</v>
      </c>
      <c r="P3469" t="s">
        <v>8322</v>
      </c>
      <c r="Q3469" s="8">
        <f t="shared" si="216"/>
        <v>1.01</v>
      </c>
      <c r="R3469" s="20">
        <f t="shared" si="217"/>
        <v>64.468085106382972</v>
      </c>
      <c r="S3469" s="15">
        <f t="shared" si="218"/>
        <v>42053.671666666662</v>
      </c>
      <c r="T3469" s="15">
        <f t="shared" si="219"/>
        <v>42083.630000000005</v>
      </c>
    </row>
    <row r="3470" spans="1:20" ht="75" x14ac:dyDescent="0.3">
      <c r="A3470" s="4">
        <v>3468</v>
      </c>
      <c r="B3470" s="5" t="s">
        <v>3466</v>
      </c>
      <c r="C3470" s="5" t="s">
        <v>7577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t="s">
        <v>8270</v>
      </c>
      <c r="O3470" t="s">
        <v>8321</v>
      </c>
      <c r="P3470" t="s">
        <v>8322</v>
      </c>
      <c r="Q3470" s="8">
        <f t="shared" si="216"/>
        <v>1.2178</v>
      </c>
      <c r="R3470" s="20">
        <f t="shared" si="217"/>
        <v>716.35294117647061</v>
      </c>
      <c r="S3470" s="15">
        <f t="shared" si="218"/>
        <v>42605.765381944439</v>
      </c>
      <c r="T3470" s="15">
        <f t="shared" si="219"/>
        <v>42634.125</v>
      </c>
    </row>
    <row r="3471" spans="1:20" ht="93.75" x14ac:dyDescent="0.3">
      <c r="A3471" s="4">
        <v>3469</v>
      </c>
      <c r="B3471" s="5" t="s">
        <v>3467</v>
      </c>
      <c r="C3471" s="5" t="s">
        <v>7578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t="s">
        <v>8270</v>
      </c>
      <c r="O3471" t="s">
        <v>8321</v>
      </c>
      <c r="P3471" t="s">
        <v>8322</v>
      </c>
      <c r="Q3471" s="8">
        <f t="shared" si="216"/>
        <v>1.1339285714285714</v>
      </c>
      <c r="R3471" s="20">
        <f t="shared" si="217"/>
        <v>50.396825396825399</v>
      </c>
      <c r="S3471" s="15">
        <f t="shared" si="218"/>
        <v>42458.641724537039</v>
      </c>
      <c r="T3471" s="15">
        <f t="shared" si="219"/>
        <v>42488.641724537039</v>
      </c>
    </row>
    <row r="3472" spans="1:20" ht="56.25" x14ac:dyDescent="0.3">
      <c r="A3472" s="4">
        <v>3470</v>
      </c>
      <c r="B3472" s="5" t="s">
        <v>3468</v>
      </c>
      <c r="C3472" s="5" t="s">
        <v>7579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t="s">
        <v>8270</v>
      </c>
      <c r="O3472" t="s">
        <v>8321</v>
      </c>
      <c r="P3472" t="s">
        <v>8322</v>
      </c>
      <c r="Q3472" s="8">
        <f t="shared" si="216"/>
        <v>1.5</v>
      </c>
      <c r="R3472" s="20">
        <f t="shared" si="217"/>
        <v>41.666666666666664</v>
      </c>
      <c r="S3472" s="15">
        <f t="shared" si="218"/>
        <v>42529.022013888884</v>
      </c>
      <c r="T3472" s="15">
        <f t="shared" si="219"/>
        <v>42566.901388888888</v>
      </c>
    </row>
    <row r="3473" spans="1:20" ht="93.75" x14ac:dyDescent="0.3">
      <c r="A3473" s="4">
        <v>3471</v>
      </c>
      <c r="B3473" s="5" t="s">
        <v>3469</v>
      </c>
      <c r="C3473" s="5" t="s">
        <v>7580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t="s">
        <v>8270</v>
      </c>
      <c r="O3473" t="s">
        <v>8321</v>
      </c>
      <c r="P3473" t="s">
        <v>8322</v>
      </c>
      <c r="Q3473" s="8">
        <f t="shared" si="216"/>
        <v>2.1459999999999999</v>
      </c>
      <c r="R3473" s="20">
        <f t="shared" si="217"/>
        <v>35.766666666666666</v>
      </c>
      <c r="S3473" s="15">
        <f t="shared" si="218"/>
        <v>41841.820486111108</v>
      </c>
      <c r="T3473" s="15">
        <f t="shared" si="219"/>
        <v>41882.833333333336</v>
      </c>
    </row>
    <row r="3474" spans="1:20" ht="93.75" x14ac:dyDescent="0.3">
      <c r="A3474" s="4">
        <v>3472</v>
      </c>
      <c r="B3474" s="5" t="s">
        <v>3470</v>
      </c>
      <c r="C3474" s="5" t="s">
        <v>7581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t="s">
        <v>8270</v>
      </c>
      <c r="O3474" t="s">
        <v>8321</v>
      </c>
      <c r="P3474" t="s">
        <v>8322</v>
      </c>
      <c r="Q3474" s="8">
        <f t="shared" si="216"/>
        <v>1.0205</v>
      </c>
      <c r="R3474" s="20">
        <f t="shared" si="217"/>
        <v>88.739130434782609</v>
      </c>
      <c r="S3474" s="15">
        <f t="shared" si="218"/>
        <v>41928.170497685183</v>
      </c>
      <c r="T3474" s="15">
        <f t="shared" si="219"/>
        <v>41949.249305555553</v>
      </c>
    </row>
    <row r="3475" spans="1:20" ht="93.75" x14ac:dyDescent="0.3">
      <c r="A3475" s="4">
        <v>3473</v>
      </c>
      <c r="B3475" s="5" t="s">
        <v>3471</v>
      </c>
      <c r="C3475" s="5" t="s">
        <v>7582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t="s">
        <v>8270</v>
      </c>
      <c r="O3475" t="s">
        <v>8321</v>
      </c>
      <c r="P3475" t="s">
        <v>8322</v>
      </c>
      <c r="Q3475" s="8">
        <f t="shared" si="216"/>
        <v>1</v>
      </c>
      <c r="R3475" s="20">
        <f t="shared" si="217"/>
        <v>148.4848484848485</v>
      </c>
      <c r="S3475" s="15">
        <f t="shared" si="218"/>
        <v>42062.834444444445</v>
      </c>
      <c r="T3475" s="15">
        <f t="shared" si="219"/>
        <v>42083.852083333331</v>
      </c>
    </row>
    <row r="3476" spans="1:20" ht="93.75" x14ac:dyDescent="0.3">
      <c r="A3476" s="4">
        <v>3474</v>
      </c>
      <c r="B3476" s="5" t="s">
        <v>3472</v>
      </c>
      <c r="C3476" s="5" t="s">
        <v>7583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t="s">
        <v>8270</v>
      </c>
      <c r="O3476" t="s">
        <v>8321</v>
      </c>
      <c r="P3476" t="s">
        <v>8322</v>
      </c>
      <c r="Q3476" s="8">
        <f t="shared" si="216"/>
        <v>1.01</v>
      </c>
      <c r="R3476" s="20">
        <f t="shared" si="217"/>
        <v>51.794871794871796</v>
      </c>
      <c r="S3476" s="15">
        <f t="shared" si="218"/>
        <v>42541.501516203702</v>
      </c>
      <c r="T3476" s="15">
        <f t="shared" si="219"/>
        <v>42571.501516203702</v>
      </c>
    </row>
    <row r="3477" spans="1:20" ht="75" x14ac:dyDescent="0.3">
      <c r="A3477" s="4">
        <v>3475</v>
      </c>
      <c r="B3477" s="5" t="s">
        <v>3473</v>
      </c>
      <c r="C3477" s="5" t="s">
        <v>7584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t="s">
        <v>8270</v>
      </c>
      <c r="O3477" t="s">
        <v>8321</v>
      </c>
      <c r="P3477" t="s">
        <v>8322</v>
      </c>
      <c r="Q3477" s="8">
        <f t="shared" si="216"/>
        <v>1.1333333333333333</v>
      </c>
      <c r="R3477" s="20">
        <f t="shared" si="217"/>
        <v>20</v>
      </c>
      <c r="S3477" s="15">
        <f t="shared" si="218"/>
        <v>41918.880833333329</v>
      </c>
      <c r="T3477" s="15">
        <f t="shared" si="219"/>
        <v>41946</v>
      </c>
    </row>
    <row r="3478" spans="1:20" ht="93.75" x14ac:dyDescent="0.3">
      <c r="A3478" s="4">
        <v>3476</v>
      </c>
      <c r="B3478" s="5" t="s">
        <v>3474</v>
      </c>
      <c r="C3478" s="5" t="s">
        <v>7585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t="s">
        <v>8270</v>
      </c>
      <c r="O3478" t="s">
        <v>8321</v>
      </c>
      <c r="P3478" t="s">
        <v>8322</v>
      </c>
      <c r="Q3478" s="8">
        <f t="shared" si="216"/>
        <v>1.04</v>
      </c>
      <c r="R3478" s="20">
        <f t="shared" si="217"/>
        <v>52</v>
      </c>
      <c r="S3478" s="15">
        <f t="shared" si="218"/>
        <v>41921.279976851853</v>
      </c>
      <c r="T3478" s="15">
        <f t="shared" si="219"/>
        <v>41939.125</v>
      </c>
    </row>
    <row r="3479" spans="1:20" ht="75" x14ac:dyDescent="0.3">
      <c r="A3479" s="4">
        <v>3477</v>
      </c>
      <c r="B3479" s="5" t="s">
        <v>3475</v>
      </c>
      <c r="C3479" s="5" t="s">
        <v>7586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t="s">
        <v>8270</v>
      </c>
      <c r="O3479" t="s">
        <v>8321</v>
      </c>
      <c r="P3479" t="s">
        <v>8322</v>
      </c>
      <c r="Q3479" s="8">
        <f t="shared" si="216"/>
        <v>1.1533333333333333</v>
      </c>
      <c r="R3479" s="20">
        <f t="shared" si="217"/>
        <v>53.230769230769234</v>
      </c>
      <c r="S3479" s="15">
        <f t="shared" si="218"/>
        <v>42128.736608796295</v>
      </c>
      <c r="T3479" s="15">
        <f t="shared" si="219"/>
        <v>42141.125</v>
      </c>
    </row>
    <row r="3480" spans="1:20" ht="93.75" x14ac:dyDescent="0.3">
      <c r="A3480" s="4">
        <v>3478</v>
      </c>
      <c r="B3480" s="5" t="s">
        <v>3476</v>
      </c>
      <c r="C3480" s="5" t="s">
        <v>7587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t="s">
        <v>8270</v>
      </c>
      <c r="O3480" t="s">
        <v>8321</v>
      </c>
      <c r="P3480" t="s">
        <v>8322</v>
      </c>
      <c r="Q3480" s="8">
        <f t="shared" si="216"/>
        <v>1.1285000000000001</v>
      </c>
      <c r="R3480" s="20">
        <f t="shared" si="217"/>
        <v>39.596491228070178</v>
      </c>
      <c r="S3480" s="15">
        <f t="shared" si="218"/>
        <v>42053.916921296302</v>
      </c>
      <c r="T3480" s="15">
        <f t="shared" si="219"/>
        <v>42079.875</v>
      </c>
    </row>
    <row r="3481" spans="1:20" ht="75" x14ac:dyDescent="0.3">
      <c r="A3481" s="4">
        <v>3479</v>
      </c>
      <c r="B3481" s="5" t="s">
        <v>3477</v>
      </c>
      <c r="C3481" s="5" t="s">
        <v>7588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t="s">
        <v>8270</v>
      </c>
      <c r="O3481" t="s">
        <v>8321</v>
      </c>
      <c r="P3481" t="s">
        <v>8322</v>
      </c>
      <c r="Q3481" s="8">
        <f t="shared" si="216"/>
        <v>1.2786666666666666</v>
      </c>
      <c r="R3481" s="20">
        <f t="shared" si="217"/>
        <v>34.25</v>
      </c>
      <c r="S3481" s="15">
        <f t="shared" si="218"/>
        <v>41781.855092592588</v>
      </c>
      <c r="T3481" s="15">
        <f t="shared" si="219"/>
        <v>41811.855092592588</v>
      </c>
    </row>
    <row r="3482" spans="1:20" ht="93.75" x14ac:dyDescent="0.3">
      <c r="A3482" s="4">
        <v>3480</v>
      </c>
      <c r="B3482" s="5" t="s">
        <v>3478</v>
      </c>
      <c r="C3482" s="5" t="s">
        <v>7589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t="s">
        <v>8270</v>
      </c>
      <c r="O3482" t="s">
        <v>8321</v>
      </c>
      <c r="P3482" t="s">
        <v>8322</v>
      </c>
      <c r="Q3482" s="8">
        <f t="shared" si="216"/>
        <v>1.4266666666666667</v>
      </c>
      <c r="R3482" s="20">
        <f t="shared" si="217"/>
        <v>164.61538461538461</v>
      </c>
      <c r="S3482" s="15">
        <f t="shared" si="218"/>
        <v>42171.317442129628</v>
      </c>
      <c r="T3482" s="15">
        <f t="shared" si="219"/>
        <v>42195.875</v>
      </c>
    </row>
    <row r="3483" spans="1:20" ht="93.75" x14ac:dyDescent="0.3">
      <c r="A3483" s="4">
        <v>3481</v>
      </c>
      <c r="B3483" s="5" t="s">
        <v>3479</v>
      </c>
      <c r="C3483" s="5" t="s">
        <v>7590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t="s">
        <v>8270</v>
      </c>
      <c r="O3483" t="s">
        <v>8321</v>
      </c>
      <c r="P3483" t="s">
        <v>8322</v>
      </c>
      <c r="Q3483" s="8">
        <f t="shared" si="216"/>
        <v>1.1879999999999999</v>
      </c>
      <c r="R3483" s="20">
        <f t="shared" si="217"/>
        <v>125.05263157894737</v>
      </c>
      <c r="S3483" s="15">
        <f t="shared" si="218"/>
        <v>41989.24754629629</v>
      </c>
      <c r="T3483" s="15">
        <f t="shared" si="219"/>
        <v>42006.24754629629</v>
      </c>
    </row>
    <row r="3484" spans="1:20" ht="75" x14ac:dyDescent="0.3">
      <c r="A3484" s="4">
        <v>3482</v>
      </c>
      <c r="B3484" s="5" t="s">
        <v>3480</v>
      </c>
      <c r="C3484" s="5" t="s">
        <v>7591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t="s">
        <v>8270</v>
      </c>
      <c r="O3484" t="s">
        <v>8321</v>
      </c>
      <c r="P3484" t="s">
        <v>8322</v>
      </c>
      <c r="Q3484" s="8">
        <f t="shared" si="216"/>
        <v>1.3833333333333333</v>
      </c>
      <c r="R3484" s="20">
        <f t="shared" si="217"/>
        <v>51.875</v>
      </c>
      <c r="S3484" s="15">
        <f t="shared" si="218"/>
        <v>41796.771597222221</v>
      </c>
      <c r="T3484" s="15">
        <f t="shared" si="219"/>
        <v>41826.771597222221</v>
      </c>
    </row>
    <row r="3485" spans="1:20" ht="75" x14ac:dyDescent="0.3">
      <c r="A3485" s="4">
        <v>3483</v>
      </c>
      <c r="B3485" s="5" t="s">
        <v>3481</v>
      </c>
      <c r="C3485" s="5" t="s">
        <v>7592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t="s">
        <v>8270</v>
      </c>
      <c r="O3485" t="s">
        <v>8321</v>
      </c>
      <c r="P3485" t="s">
        <v>8322</v>
      </c>
      <c r="Q3485" s="8">
        <f t="shared" si="216"/>
        <v>1.599402985074627</v>
      </c>
      <c r="R3485" s="20">
        <f t="shared" si="217"/>
        <v>40.285714285714285</v>
      </c>
      <c r="S3485" s="15">
        <f t="shared" si="218"/>
        <v>41793.668761574074</v>
      </c>
      <c r="T3485" s="15">
        <f t="shared" si="219"/>
        <v>41823.668761574074</v>
      </c>
    </row>
    <row r="3486" spans="1:20" ht="93.75" x14ac:dyDescent="0.3">
      <c r="A3486" s="4">
        <v>3484</v>
      </c>
      <c r="B3486" s="5" t="s">
        <v>3482</v>
      </c>
      <c r="C3486" s="5" t="s">
        <v>7593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t="s">
        <v>8270</v>
      </c>
      <c r="O3486" t="s">
        <v>8321</v>
      </c>
      <c r="P3486" t="s">
        <v>8322</v>
      </c>
      <c r="Q3486" s="8">
        <f t="shared" si="216"/>
        <v>1.1424000000000001</v>
      </c>
      <c r="R3486" s="20">
        <f t="shared" si="217"/>
        <v>64.909090909090907</v>
      </c>
      <c r="S3486" s="15">
        <f t="shared" si="218"/>
        <v>42506.760405092587</v>
      </c>
      <c r="T3486" s="15">
        <f t="shared" si="219"/>
        <v>42536.760405092587</v>
      </c>
    </row>
    <row r="3487" spans="1:20" ht="75" x14ac:dyDescent="0.3">
      <c r="A3487" s="4">
        <v>3485</v>
      </c>
      <c r="B3487" s="5" t="s">
        <v>3483</v>
      </c>
      <c r="C3487" s="5" t="s">
        <v>7594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t="s">
        <v>8270</v>
      </c>
      <c r="O3487" t="s">
        <v>8321</v>
      </c>
      <c r="P3487" t="s">
        <v>8322</v>
      </c>
      <c r="Q3487" s="8">
        <f t="shared" si="216"/>
        <v>1.0060606060606061</v>
      </c>
      <c r="R3487" s="20">
        <f t="shared" si="217"/>
        <v>55.333333333333336</v>
      </c>
      <c r="S3487" s="15">
        <f t="shared" si="218"/>
        <v>42372.693055555559</v>
      </c>
      <c r="T3487" s="15">
        <f t="shared" si="219"/>
        <v>42402.693055555559</v>
      </c>
    </row>
    <row r="3488" spans="1:20" ht="75" x14ac:dyDescent="0.3">
      <c r="A3488" s="4">
        <v>3486</v>
      </c>
      <c r="B3488" s="5" t="s">
        <v>3484</v>
      </c>
      <c r="C3488" s="5" t="s">
        <v>7595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t="s">
        <v>8270</v>
      </c>
      <c r="O3488" t="s">
        <v>8321</v>
      </c>
      <c r="P3488" t="s">
        <v>8322</v>
      </c>
      <c r="Q3488" s="8">
        <f t="shared" si="216"/>
        <v>1.552</v>
      </c>
      <c r="R3488" s="20">
        <f t="shared" si="217"/>
        <v>83.142857142857139</v>
      </c>
      <c r="S3488" s="15">
        <f t="shared" si="218"/>
        <v>42126.87501157407</v>
      </c>
      <c r="T3488" s="15">
        <f t="shared" si="219"/>
        <v>42158.290972222225</v>
      </c>
    </row>
    <row r="3489" spans="1:20" ht="75" x14ac:dyDescent="0.3">
      <c r="A3489" s="4">
        <v>3487</v>
      </c>
      <c r="B3489" s="5" t="s">
        <v>3485</v>
      </c>
      <c r="C3489" s="5" t="s">
        <v>7596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t="s">
        <v>8270</v>
      </c>
      <c r="O3489" t="s">
        <v>8321</v>
      </c>
      <c r="P3489" t="s">
        <v>8322</v>
      </c>
      <c r="Q3489" s="8">
        <f t="shared" si="216"/>
        <v>1.2775000000000001</v>
      </c>
      <c r="R3489" s="20">
        <f t="shared" si="217"/>
        <v>38.712121212121211</v>
      </c>
      <c r="S3489" s="15">
        <f t="shared" si="218"/>
        <v>42149.940416666665</v>
      </c>
      <c r="T3489" s="15">
        <f t="shared" si="219"/>
        <v>42179.940416666665</v>
      </c>
    </row>
    <row r="3490" spans="1:20" ht="75" x14ac:dyDescent="0.3">
      <c r="A3490" s="4">
        <v>3488</v>
      </c>
      <c r="B3490" s="5" t="s">
        <v>3486</v>
      </c>
      <c r="C3490" s="5" t="s">
        <v>7597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t="s">
        <v>8270</v>
      </c>
      <c r="O3490" t="s">
        <v>8321</v>
      </c>
      <c r="P3490" t="s">
        <v>8322</v>
      </c>
      <c r="Q3490" s="8">
        <f t="shared" si="216"/>
        <v>1.212</v>
      </c>
      <c r="R3490" s="20">
        <f t="shared" si="217"/>
        <v>125.37931034482759</v>
      </c>
      <c r="S3490" s="15">
        <f t="shared" si="218"/>
        <v>42087.768055555556</v>
      </c>
      <c r="T3490" s="15">
        <f t="shared" si="219"/>
        <v>42111.666666666672</v>
      </c>
    </row>
    <row r="3491" spans="1:20" ht="93.75" x14ac:dyDescent="0.3">
      <c r="A3491" s="4">
        <v>3489</v>
      </c>
      <c r="B3491" s="5" t="s">
        <v>3487</v>
      </c>
      <c r="C3491" s="5" t="s">
        <v>7598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t="s">
        <v>8270</v>
      </c>
      <c r="O3491" t="s">
        <v>8321</v>
      </c>
      <c r="P3491" t="s">
        <v>8322</v>
      </c>
      <c r="Q3491" s="8">
        <f t="shared" si="216"/>
        <v>1.127</v>
      </c>
      <c r="R3491" s="20">
        <f t="shared" si="217"/>
        <v>78.263888888888886</v>
      </c>
      <c r="S3491" s="15">
        <f t="shared" si="218"/>
        <v>41753.635775462964</v>
      </c>
      <c r="T3491" s="15">
        <f t="shared" si="219"/>
        <v>41783.875</v>
      </c>
    </row>
    <row r="3492" spans="1:20" ht="93.75" x14ac:dyDescent="0.3">
      <c r="A3492" s="4">
        <v>3490</v>
      </c>
      <c r="B3492" s="5" t="s">
        <v>3488</v>
      </c>
      <c r="C3492" s="5" t="s">
        <v>7599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t="s">
        <v>8270</v>
      </c>
      <c r="O3492" t="s">
        <v>8321</v>
      </c>
      <c r="P3492" t="s">
        <v>8322</v>
      </c>
      <c r="Q3492" s="8">
        <f t="shared" si="216"/>
        <v>1.2749999999999999</v>
      </c>
      <c r="R3492" s="20">
        <f t="shared" si="217"/>
        <v>47.222222222222221</v>
      </c>
      <c r="S3492" s="15">
        <f t="shared" si="218"/>
        <v>42443.802361111113</v>
      </c>
      <c r="T3492" s="15">
        <f t="shared" si="219"/>
        <v>42473.802361111113</v>
      </c>
    </row>
    <row r="3493" spans="1:20" ht="93.75" x14ac:dyDescent="0.3">
      <c r="A3493" s="4">
        <v>3491</v>
      </c>
      <c r="B3493" s="5" t="s">
        <v>3489</v>
      </c>
      <c r="C3493" s="5" t="s">
        <v>7600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t="s">
        <v>8270</v>
      </c>
      <c r="O3493" t="s">
        <v>8321</v>
      </c>
      <c r="P3493" t="s">
        <v>8322</v>
      </c>
      <c r="Q3493" s="8">
        <f t="shared" si="216"/>
        <v>1.5820000000000001</v>
      </c>
      <c r="R3493" s="20">
        <f t="shared" si="217"/>
        <v>79.099999999999994</v>
      </c>
      <c r="S3493" s="15">
        <f t="shared" si="218"/>
        <v>42121.249814814815</v>
      </c>
      <c r="T3493" s="15">
        <f t="shared" si="219"/>
        <v>42142.249814814815</v>
      </c>
    </row>
    <row r="3494" spans="1:20" ht="75" x14ac:dyDescent="0.3">
      <c r="A3494" s="4">
        <v>3492</v>
      </c>
      <c r="B3494" s="5" t="s">
        <v>3490</v>
      </c>
      <c r="C3494" s="5" t="s">
        <v>7601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t="s">
        <v>8270</v>
      </c>
      <c r="O3494" t="s">
        <v>8321</v>
      </c>
      <c r="P3494" t="s">
        <v>8322</v>
      </c>
      <c r="Q3494" s="8">
        <f t="shared" si="216"/>
        <v>1.0526894736842105</v>
      </c>
      <c r="R3494" s="20">
        <f t="shared" si="217"/>
        <v>114.29199999999999</v>
      </c>
      <c r="S3494" s="15">
        <f t="shared" si="218"/>
        <v>42268.009224537032</v>
      </c>
      <c r="T3494" s="15">
        <f t="shared" si="219"/>
        <v>42303.009224537032</v>
      </c>
    </row>
    <row r="3495" spans="1:20" ht="93.75" x14ac:dyDescent="0.3">
      <c r="A3495" s="4">
        <v>3493</v>
      </c>
      <c r="B3495" s="5" t="s">
        <v>3491</v>
      </c>
      <c r="C3495" s="5" t="s">
        <v>7602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t="s">
        <v>8270</v>
      </c>
      <c r="O3495" t="s">
        <v>8321</v>
      </c>
      <c r="P3495" t="s">
        <v>8322</v>
      </c>
      <c r="Q3495" s="8">
        <f t="shared" si="216"/>
        <v>1</v>
      </c>
      <c r="R3495" s="20">
        <f t="shared" si="217"/>
        <v>51.724137931034484</v>
      </c>
      <c r="S3495" s="15">
        <f t="shared" si="218"/>
        <v>41848.866157407407</v>
      </c>
      <c r="T3495" s="15">
        <f t="shared" si="219"/>
        <v>41868.21597222222</v>
      </c>
    </row>
    <row r="3496" spans="1:20" ht="75" x14ac:dyDescent="0.3">
      <c r="A3496" s="4">
        <v>3494</v>
      </c>
      <c r="B3496" s="5" t="s">
        <v>3492</v>
      </c>
      <c r="C3496" s="5" t="s">
        <v>7603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t="s">
        <v>8270</v>
      </c>
      <c r="O3496" t="s">
        <v>8321</v>
      </c>
      <c r="P3496" t="s">
        <v>8322</v>
      </c>
      <c r="Q3496" s="8">
        <f t="shared" si="216"/>
        <v>1</v>
      </c>
      <c r="R3496" s="20">
        <f t="shared" si="217"/>
        <v>30.76923076923077</v>
      </c>
      <c r="S3496" s="15">
        <f t="shared" si="218"/>
        <v>42689.214988425927</v>
      </c>
      <c r="T3496" s="15">
        <f t="shared" si="219"/>
        <v>42700.25</v>
      </c>
    </row>
    <row r="3497" spans="1:20" ht="75" x14ac:dyDescent="0.3">
      <c r="A3497" s="4">
        <v>3495</v>
      </c>
      <c r="B3497" s="5" t="s">
        <v>3493</v>
      </c>
      <c r="C3497" s="5" t="s">
        <v>7604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t="s">
        <v>8270</v>
      </c>
      <c r="O3497" t="s">
        <v>8321</v>
      </c>
      <c r="P3497" t="s">
        <v>8322</v>
      </c>
      <c r="Q3497" s="8">
        <f t="shared" si="216"/>
        <v>1.0686</v>
      </c>
      <c r="R3497" s="20">
        <f t="shared" si="217"/>
        <v>74.208333333333329</v>
      </c>
      <c r="S3497" s="15">
        <f t="shared" si="218"/>
        <v>41915.762835648151</v>
      </c>
      <c r="T3497" s="15">
        <f t="shared" si="219"/>
        <v>41944.720833333333</v>
      </c>
    </row>
    <row r="3498" spans="1:20" ht="93.75" x14ac:dyDescent="0.3">
      <c r="A3498" s="4">
        <v>3496</v>
      </c>
      <c r="B3498" s="5" t="s">
        <v>3494</v>
      </c>
      <c r="C3498" s="5" t="s">
        <v>7605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t="s">
        <v>8270</v>
      </c>
      <c r="O3498" t="s">
        <v>8321</v>
      </c>
      <c r="P3498" t="s">
        <v>8322</v>
      </c>
      <c r="Q3498" s="8">
        <f t="shared" si="216"/>
        <v>1.244</v>
      </c>
      <c r="R3498" s="20">
        <f t="shared" si="217"/>
        <v>47.846153846153847</v>
      </c>
      <c r="S3498" s="15">
        <f t="shared" si="218"/>
        <v>42584.846828703703</v>
      </c>
      <c r="T3498" s="15">
        <f t="shared" si="219"/>
        <v>42624.846828703703</v>
      </c>
    </row>
    <row r="3499" spans="1:20" ht="93.75" x14ac:dyDescent="0.3">
      <c r="A3499" s="4">
        <v>3497</v>
      </c>
      <c r="B3499" s="5" t="s">
        <v>3495</v>
      </c>
      <c r="C3499" s="5" t="s">
        <v>7606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t="s">
        <v>8270</v>
      </c>
      <c r="O3499" t="s">
        <v>8321</v>
      </c>
      <c r="P3499" t="s">
        <v>8322</v>
      </c>
      <c r="Q3499" s="8">
        <f t="shared" si="216"/>
        <v>1.0870406189555126</v>
      </c>
      <c r="R3499" s="20">
        <f t="shared" si="217"/>
        <v>34.408163265306122</v>
      </c>
      <c r="S3499" s="15">
        <f t="shared" si="218"/>
        <v>42511.741944444439</v>
      </c>
      <c r="T3499" s="15">
        <f t="shared" si="219"/>
        <v>42523.916666666672</v>
      </c>
    </row>
    <row r="3500" spans="1:20" ht="93.75" x14ac:dyDescent="0.3">
      <c r="A3500" s="4">
        <v>3498</v>
      </c>
      <c r="B3500" s="5" t="s">
        <v>3496</v>
      </c>
      <c r="C3500" s="5" t="s">
        <v>7607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t="s">
        <v>8270</v>
      </c>
      <c r="O3500" t="s">
        <v>8321</v>
      </c>
      <c r="P3500" t="s">
        <v>8322</v>
      </c>
      <c r="Q3500" s="8">
        <f t="shared" si="216"/>
        <v>1.0242424242424242</v>
      </c>
      <c r="R3500" s="20">
        <f t="shared" si="217"/>
        <v>40.238095238095241</v>
      </c>
      <c r="S3500" s="15">
        <f t="shared" si="218"/>
        <v>42459.15861111111</v>
      </c>
      <c r="T3500" s="15">
        <f t="shared" si="219"/>
        <v>42518.905555555553</v>
      </c>
    </row>
    <row r="3501" spans="1:20" ht="75" x14ac:dyDescent="0.3">
      <c r="A3501" s="4">
        <v>3499</v>
      </c>
      <c r="B3501" s="5" t="s">
        <v>3497</v>
      </c>
      <c r="C3501" s="5" t="s">
        <v>7608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t="s">
        <v>8270</v>
      </c>
      <c r="O3501" t="s">
        <v>8321</v>
      </c>
      <c r="P3501" t="s">
        <v>8322</v>
      </c>
      <c r="Q3501" s="8">
        <f t="shared" si="216"/>
        <v>1.0549999999999999</v>
      </c>
      <c r="R3501" s="20">
        <f t="shared" si="217"/>
        <v>60.285714285714285</v>
      </c>
      <c r="S3501" s="15">
        <f t="shared" si="218"/>
        <v>42132.036168981482</v>
      </c>
      <c r="T3501" s="15">
        <f t="shared" si="219"/>
        <v>42186.290972222225</v>
      </c>
    </row>
    <row r="3502" spans="1:20" ht="93.75" x14ac:dyDescent="0.3">
      <c r="A3502" s="4">
        <v>3500</v>
      </c>
      <c r="B3502" s="5" t="s">
        <v>3498</v>
      </c>
      <c r="C3502" s="5" t="s">
        <v>7609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t="s">
        <v>8270</v>
      </c>
      <c r="O3502" t="s">
        <v>8321</v>
      </c>
      <c r="P3502" t="s">
        <v>8322</v>
      </c>
      <c r="Q3502" s="8">
        <f t="shared" si="216"/>
        <v>1.0629999999999999</v>
      </c>
      <c r="R3502" s="20">
        <f t="shared" si="217"/>
        <v>25.30952380952381</v>
      </c>
      <c r="S3502" s="15">
        <f t="shared" si="218"/>
        <v>42419.91942129629</v>
      </c>
      <c r="T3502" s="15">
        <f t="shared" si="219"/>
        <v>42436.207638888889</v>
      </c>
    </row>
    <row r="3503" spans="1:20" ht="75" x14ac:dyDescent="0.3">
      <c r="A3503" s="4">
        <v>3501</v>
      </c>
      <c r="B3503" s="5" t="s">
        <v>3499</v>
      </c>
      <c r="C3503" s="5" t="s">
        <v>7610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t="s">
        <v>8270</v>
      </c>
      <c r="O3503" t="s">
        <v>8321</v>
      </c>
      <c r="P3503" t="s">
        <v>8322</v>
      </c>
      <c r="Q3503" s="8">
        <f t="shared" si="216"/>
        <v>1.0066666666666666</v>
      </c>
      <c r="R3503" s="20">
        <f t="shared" si="217"/>
        <v>35.952380952380949</v>
      </c>
      <c r="S3503" s="15">
        <f t="shared" si="218"/>
        <v>42233.763831018514</v>
      </c>
      <c r="T3503" s="15">
        <f t="shared" si="219"/>
        <v>42258.763831018514</v>
      </c>
    </row>
    <row r="3504" spans="1:20" ht="93.75" x14ac:dyDescent="0.3">
      <c r="A3504" s="4">
        <v>3502</v>
      </c>
      <c r="B3504" s="5" t="s">
        <v>3500</v>
      </c>
      <c r="C3504" s="5" t="s">
        <v>7611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t="s">
        <v>8270</v>
      </c>
      <c r="O3504" t="s">
        <v>8321</v>
      </c>
      <c r="P3504" t="s">
        <v>8322</v>
      </c>
      <c r="Q3504" s="8">
        <f t="shared" si="216"/>
        <v>1.054</v>
      </c>
      <c r="R3504" s="20">
        <f t="shared" si="217"/>
        <v>136</v>
      </c>
      <c r="S3504" s="15">
        <f t="shared" si="218"/>
        <v>42430.839398148149</v>
      </c>
      <c r="T3504" s="15">
        <f t="shared" si="219"/>
        <v>42445.165972222225</v>
      </c>
    </row>
    <row r="3505" spans="1:20" ht="75" x14ac:dyDescent="0.3">
      <c r="A3505" s="4">
        <v>3503</v>
      </c>
      <c r="B3505" s="5" t="s">
        <v>3501</v>
      </c>
      <c r="C3505" s="5" t="s">
        <v>7612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t="s">
        <v>8270</v>
      </c>
      <c r="O3505" t="s">
        <v>8321</v>
      </c>
      <c r="P3505" t="s">
        <v>8322</v>
      </c>
      <c r="Q3505" s="8">
        <f t="shared" si="216"/>
        <v>1.0755999999999999</v>
      </c>
      <c r="R3505" s="20">
        <f t="shared" si="217"/>
        <v>70.763157894736835</v>
      </c>
      <c r="S3505" s="15">
        <f t="shared" si="218"/>
        <v>42545.478333333333</v>
      </c>
      <c r="T3505" s="15">
        <f t="shared" si="219"/>
        <v>42575.478333333333</v>
      </c>
    </row>
    <row r="3506" spans="1:20" ht="93.75" x14ac:dyDescent="0.3">
      <c r="A3506" s="4">
        <v>3504</v>
      </c>
      <c r="B3506" s="5" t="s">
        <v>3502</v>
      </c>
      <c r="C3506" s="5" t="s">
        <v>7613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t="s">
        <v>8270</v>
      </c>
      <c r="O3506" t="s">
        <v>8321</v>
      </c>
      <c r="P3506" t="s">
        <v>8322</v>
      </c>
      <c r="Q3506" s="8">
        <f t="shared" si="216"/>
        <v>1</v>
      </c>
      <c r="R3506" s="20">
        <f t="shared" si="217"/>
        <v>125</v>
      </c>
      <c r="S3506" s="15">
        <f t="shared" si="218"/>
        <v>42297.748738425929</v>
      </c>
      <c r="T3506" s="15">
        <f t="shared" si="219"/>
        <v>42327.790405092594</v>
      </c>
    </row>
    <row r="3507" spans="1:20" ht="131.25" x14ac:dyDescent="0.3">
      <c r="A3507" s="4">
        <v>3505</v>
      </c>
      <c r="B3507" s="5" t="s">
        <v>3503</v>
      </c>
      <c r="C3507" s="5" t="s">
        <v>7614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t="s">
        <v>8270</v>
      </c>
      <c r="O3507" t="s">
        <v>8321</v>
      </c>
      <c r="P3507" t="s">
        <v>8322</v>
      </c>
      <c r="Q3507" s="8">
        <f t="shared" si="216"/>
        <v>1.0376000000000001</v>
      </c>
      <c r="R3507" s="20">
        <f t="shared" si="217"/>
        <v>66.512820512820511</v>
      </c>
      <c r="S3507" s="15">
        <f t="shared" si="218"/>
        <v>41760.935706018521</v>
      </c>
      <c r="T3507" s="15">
        <f t="shared" si="219"/>
        <v>41772.166666666664</v>
      </c>
    </row>
    <row r="3508" spans="1:20" ht="93.75" x14ac:dyDescent="0.3">
      <c r="A3508" s="4">
        <v>3506</v>
      </c>
      <c r="B3508" s="5" t="s">
        <v>3504</v>
      </c>
      <c r="C3508" s="5" t="s">
        <v>7615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t="s">
        <v>8270</v>
      </c>
      <c r="O3508" t="s">
        <v>8321</v>
      </c>
      <c r="P3508" t="s">
        <v>8322</v>
      </c>
      <c r="Q3508" s="8">
        <f t="shared" si="216"/>
        <v>1.0149999999999999</v>
      </c>
      <c r="R3508" s="20">
        <f t="shared" si="217"/>
        <v>105</v>
      </c>
      <c r="S3508" s="15">
        <f t="shared" si="218"/>
        <v>41829.734259259261</v>
      </c>
      <c r="T3508" s="15">
        <f t="shared" si="219"/>
        <v>41874.734259259261</v>
      </c>
    </row>
    <row r="3509" spans="1:20" ht="75" x14ac:dyDescent="0.3">
      <c r="A3509" s="4">
        <v>3507</v>
      </c>
      <c r="B3509" s="5" t="s">
        <v>3505</v>
      </c>
      <c r="C3509" s="5" t="s">
        <v>7616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t="s">
        <v>8270</v>
      </c>
      <c r="O3509" t="s">
        <v>8321</v>
      </c>
      <c r="P3509" t="s">
        <v>8322</v>
      </c>
      <c r="Q3509" s="8">
        <f t="shared" si="216"/>
        <v>1.044</v>
      </c>
      <c r="R3509" s="20">
        <f t="shared" si="217"/>
        <v>145</v>
      </c>
      <c r="S3509" s="15">
        <f t="shared" si="218"/>
        <v>42491.92288194444</v>
      </c>
      <c r="T3509" s="15">
        <f t="shared" si="219"/>
        <v>42521.92288194444</v>
      </c>
    </row>
    <row r="3510" spans="1:20" ht="75" x14ac:dyDescent="0.3">
      <c r="A3510" s="4">
        <v>3508</v>
      </c>
      <c r="B3510" s="5" t="s">
        <v>3506</v>
      </c>
      <c r="C3510" s="5" t="s">
        <v>7617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t="s">
        <v>8270</v>
      </c>
      <c r="O3510" t="s">
        <v>8321</v>
      </c>
      <c r="P3510" t="s">
        <v>8322</v>
      </c>
      <c r="Q3510" s="8">
        <f t="shared" si="216"/>
        <v>1.8</v>
      </c>
      <c r="R3510" s="20">
        <f t="shared" si="217"/>
        <v>12</v>
      </c>
      <c r="S3510" s="15">
        <f t="shared" si="218"/>
        <v>42477.729780092588</v>
      </c>
      <c r="T3510" s="15">
        <f t="shared" si="219"/>
        <v>42500.875</v>
      </c>
    </row>
    <row r="3511" spans="1:20" ht="93.75" x14ac:dyDescent="0.3">
      <c r="A3511" s="4">
        <v>3509</v>
      </c>
      <c r="B3511" s="5" t="s">
        <v>3507</v>
      </c>
      <c r="C3511" s="5" t="s">
        <v>7618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t="s">
        <v>8270</v>
      </c>
      <c r="O3511" t="s">
        <v>8321</v>
      </c>
      <c r="P3511" t="s">
        <v>8322</v>
      </c>
      <c r="Q3511" s="8">
        <f t="shared" si="216"/>
        <v>1.0633333333333332</v>
      </c>
      <c r="R3511" s="20">
        <f t="shared" si="217"/>
        <v>96.666666666666671</v>
      </c>
      <c r="S3511" s="15">
        <f t="shared" si="218"/>
        <v>41950.859560185185</v>
      </c>
      <c r="T3511" s="15">
        <f t="shared" si="219"/>
        <v>41964.204861111109</v>
      </c>
    </row>
    <row r="3512" spans="1:20" ht="93.75" x14ac:dyDescent="0.3">
      <c r="A3512" s="4">
        <v>3510</v>
      </c>
      <c r="B3512" s="5" t="s">
        <v>3508</v>
      </c>
      <c r="C3512" s="5" t="s">
        <v>7619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t="s">
        <v>8270</v>
      </c>
      <c r="O3512" t="s">
        <v>8321</v>
      </c>
      <c r="P3512" t="s">
        <v>8322</v>
      </c>
      <c r="Q3512" s="8">
        <f t="shared" si="216"/>
        <v>1.0055555555555555</v>
      </c>
      <c r="R3512" s="20">
        <f t="shared" si="217"/>
        <v>60.333333333333336</v>
      </c>
      <c r="S3512" s="15">
        <f t="shared" si="218"/>
        <v>41802.62090277778</v>
      </c>
      <c r="T3512" s="15">
        <f t="shared" si="219"/>
        <v>41822.62090277778</v>
      </c>
    </row>
    <row r="3513" spans="1:20" ht="75" x14ac:dyDescent="0.3">
      <c r="A3513" s="4">
        <v>3511</v>
      </c>
      <c r="B3513" s="5" t="s">
        <v>3509</v>
      </c>
      <c r="C3513" s="5" t="s">
        <v>7620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t="s">
        <v>8270</v>
      </c>
      <c r="O3513" t="s">
        <v>8321</v>
      </c>
      <c r="P3513" t="s">
        <v>8322</v>
      </c>
      <c r="Q3513" s="8">
        <f t="shared" si="216"/>
        <v>1.012</v>
      </c>
      <c r="R3513" s="20">
        <f t="shared" si="217"/>
        <v>79.89473684210526</v>
      </c>
      <c r="S3513" s="15">
        <f t="shared" si="218"/>
        <v>41927.873784722222</v>
      </c>
      <c r="T3513" s="15">
        <f t="shared" si="219"/>
        <v>41950.770833333336</v>
      </c>
    </row>
    <row r="3514" spans="1:20" ht="75" x14ac:dyDescent="0.3">
      <c r="A3514" s="4">
        <v>3512</v>
      </c>
      <c r="B3514" s="5" t="s">
        <v>3510</v>
      </c>
      <c r="C3514" s="5" t="s">
        <v>7621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t="s">
        <v>8270</v>
      </c>
      <c r="O3514" t="s">
        <v>8321</v>
      </c>
      <c r="P3514" t="s">
        <v>8322</v>
      </c>
      <c r="Q3514" s="8">
        <f t="shared" si="216"/>
        <v>1</v>
      </c>
      <c r="R3514" s="20">
        <f t="shared" si="217"/>
        <v>58.823529411764703</v>
      </c>
      <c r="S3514" s="15">
        <f t="shared" si="218"/>
        <v>42057.536944444444</v>
      </c>
      <c r="T3514" s="15">
        <f t="shared" si="219"/>
        <v>42117.49527777778</v>
      </c>
    </row>
    <row r="3515" spans="1:20" ht="93.75" x14ac:dyDescent="0.3">
      <c r="A3515" s="4">
        <v>3513</v>
      </c>
      <c r="B3515" s="5" t="s">
        <v>3511</v>
      </c>
      <c r="C3515" s="5" t="s">
        <v>7622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t="s">
        <v>8270</v>
      </c>
      <c r="O3515" t="s">
        <v>8321</v>
      </c>
      <c r="P3515" t="s">
        <v>8322</v>
      </c>
      <c r="Q3515" s="8">
        <f t="shared" si="216"/>
        <v>1.1839285714285714</v>
      </c>
      <c r="R3515" s="20">
        <f t="shared" si="217"/>
        <v>75.340909090909093</v>
      </c>
      <c r="S3515" s="15">
        <f t="shared" si="218"/>
        <v>41781.096203703702</v>
      </c>
      <c r="T3515" s="15">
        <f t="shared" si="219"/>
        <v>41794.207638888889</v>
      </c>
    </row>
    <row r="3516" spans="1:20" ht="93.75" x14ac:dyDescent="0.3">
      <c r="A3516" s="4">
        <v>3514</v>
      </c>
      <c r="B3516" s="5" t="s">
        <v>3512</v>
      </c>
      <c r="C3516" s="5" t="s">
        <v>7623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t="s">
        <v>8270</v>
      </c>
      <c r="O3516" t="s">
        <v>8321</v>
      </c>
      <c r="P3516" t="s">
        <v>8322</v>
      </c>
      <c r="Q3516" s="8">
        <f t="shared" si="216"/>
        <v>1.1000000000000001</v>
      </c>
      <c r="R3516" s="20">
        <f t="shared" si="217"/>
        <v>55</v>
      </c>
      <c r="S3516" s="15">
        <f t="shared" si="218"/>
        <v>42020.846666666665</v>
      </c>
      <c r="T3516" s="15">
        <f t="shared" si="219"/>
        <v>42037.207638888889</v>
      </c>
    </row>
    <row r="3517" spans="1:20" ht="75" x14ac:dyDescent="0.3">
      <c r="A3517" s="4">
        <v>3515</v>
      </c>
      <c r="B3517" s="5" t="s">
        <v>3513</v>
      </c>
      <c r="C3517" s="5" t="s">
        <v>7624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t="s">
        <v>8270</v>
      </c>
      <c r="O3517" t="s">
        <v>8321</v>
      </c>
      <c r="P3517" t="s">
        <v>8322</v>
      </c>
      <c r="Q3517" s="8">
        <f t="shared" si="216"/>
        <v>1.0266666666666666</v>
      </c>
      <c r="R3517" s="20">
        <f t="shared" si="217"/>
        <v>66.956521739130437</v>
      </c>
      <c r="S3517" s="15">
        <f t="shared" si="218"/>
        <v>42125.772812499999</v>
      </c>
      <c r="T3517" s="15">
        <f t="shared" si="219"/>
        <v>42155.772812499999</v>
      </c>
    </row>
    <row r="3518" spans="1:20" ht="75" x14ac:dyDescent="0.3">
      <c r="A3518" s="4">
        <v>3516</v>
      </c>
      <c r="B3518" s="5" t="s">
        <v>3514</v>
      </c>
      <c r="C3518" s="5" t="s">
        <v>7625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t="s">
        <v>8270</v>
      </c>
      <c r="O3518" t="s">
        <v>8321</v>
      </c>
      <c r="P3518" t="s">
        <v>8322</v>
      </c>
      <c r="Q3518" s="8">
        <f t="shared" si="216"/>
        <v>1</v>
      </c>
      <c r="R3518" s="20">
        <f t="shared" si="217"/>
        <v>227.27272727272728</v>
      </c>
      <c r="S3518" s="15">
        <f t="shared" si="218"/>
        <v>41856.010069444441</v>
      </c>
      <c r="T3518" s="15">
        <f t="shared" si="219"/>
        <v>41890.125</v>
      </c>
    </row>
    <row r="3519" spans="1:20" ht="75" x14ac:dyDescent="0.3">
      <c r="A3519" s="4">
        <v>3517</v>
      </c>
      <c r="B3519" s="5" t="s">
        <v>3515</v>
      </c>
      <c r="C3519" s="5" t="s">
        <v>7626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t="s">
        <v>8270</v>
      </c>
      <c r="O3519" t="s">
        <v>8321</v>
      </c>
      <c r="P3519" t="s">
        <v>8322</v>
      </c>
      <c r="Q3519" s="8">
        <f t="shared" si="216"/>
        <v>1</v>
      </c>
      <c r="R3519" s="20">
        <f t="shared" si="217"/>
        <v>307.69230769230768</v>
      </c>
      <c r="S3519" s="15">
        <f t="shared" si="218"/>
        <v>41794.817523148151</v>
      </c>
      <c r="T3519" s="15">
        <f t="shared" si="219"/>
        <v>41824.458333333336</v>
      </c>
    </row>
    <row r="3520" spans="1:20" ht="75" x14ac:dyDescent="0.3">
      <c r="A3520" s="4">
        <v>3518</v>
      </c>
      <c r="B3520" s="5" t="s">
        <v>3516</v>
      </c>
      <c r="C3520" s="5" t="s">
        <v>7627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t="s">
        <v>8270</v>
      </c>
      <c r="O3520" t="s">
        <v>8321</v>
      </c>
      <c r="P3520" t="s">
        <v>8322</v>
      </c>
      <c r="Q3520" s="8">
        <f t="shared" si="216"/>
        <v>1.10046</v>
      </c>
      <c r="R3520" s="20">
        <f t="shared" si="217"/>
        <v>50.020909090909093</v>
      </c>
      <c r="S3520" s="15">
        <f t="shared" si="218"/>
        <v>41893.783553240741</v>
      </c>
      <c r="T3520" s="15">
        <f t="shared" si="219"/>
        <v>41914.597916666666</v>
      </c>
    </row>
    <row r="3521" spans="1:20" ht="75" x14ac:dyDescent="0.3">
      <c r="A3521" s="4">
        <v>3519</v>
      </c>
      <c r="B3521" s="5" t="s">
        <v>3517</v>
      </c>
      <c r="C3521" s="5" t="s">
        <v>7628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t="s">
        <v>8270</v>
      </c>
      <c r="O3521" t="s">
        <v>8321</v>
      </c>
      <c r="P3521" t="s">
        <v>8322</v>
      </c>
      <c r="Q3521" s="8">
        <f t="shared" si="216"/>
        <v>1.0135000000000001</v>
      </c>
      <c r="R3521" s="20">
        <f t="shared" si="217"/>
        <v>72.392857142857139</v>
      </c>
      <c r="S3521" s="15">
        <f t="shared" si="218"/>
        <v>42037.598958333328</v>
      </c>
      <c r="T3521" s="15">
        <f t="shared" si="219"/>
        <v>42067.598958333328</v>
      </c>
    </row>
    <row r="3522" spans="1:20" ht="56.25" x14ac:dyDescent="0.3">
      <c r="A3522" s="4">
        <v>3520</v>
      </c>
      <c r="B3522" s="5" t="s">
        <v>3518</v>
      </c>
      <c r="C3522" s="5" t="s">
        <v>7629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t="s">
        <v>8270</v>
      </c>
      <c r="O3522" t="s">
        <v>8321</v>
      </c>
      <c r="P3522" t="s">
        <v>8322</v>
      </c>
      <c r="Q3522" s="8">
        <f t="shared" ref="Q3522:Q3585" si="220">E3522/D3522</f>
        <v>1.0075000000000001</v>
      </c>
      <c r="R3522" s="20">
        <f t="shared" ref="R3522:R3585" si="221">E3522/L3522</f>
        <v>95.952380952380949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93.75" x14ac:dyDescent="0.3">
      <c r="A3523" s="4">
        <v>3521</v>
      </c>
      <c r="B3523" s="5" t="s">
        <v>3519</v>
      </c>
      <c r="C3523" s="5" t="s">
        <v>7630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t="s">
        <v>8270</v>
      </c>
      <c r="O3523" t="s">
        <v>8321</v>
      </c>
      <c r="P3523" t="s">
        <v>8322</v>
      </c>
      <c r="Q3523" s="8">
        <f t="shared" si="220"/>
        <v>1.6942857142857144</v>
      </c>
      <c r="R3523" s="20">
        <f t="shared" si="221"/>
        <v>45.615384615384613</v>
      </c>
      <c r="S3523" s="15">
        <f t="shared" si="222"/>
        <v>41881.361342592594</v>
      </c>
      <c r="T3523" s="15">
        <f t="shared" si="223"/>
        <v>41911.361342592594</v>
      </c>
    </row>
    <row r="3524" spans="1:20" ht="93.75" x14ac:dyDescent="0.3">
      <c r="A3524" s="4">
        <v>3522</v>
      </c>
      <c r="B3524" s="5" t="s">
        <v>3520</v>
      </c>
      <c r="C3524" s="5" t="s">
        <v>7631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t="s">
        <v>8270</v>
      </c>
      <c r="O3524" t="s">
        <v>8321</v>
      </c>
      <c r="P3524" t="s">
        <v>8322</v>
      </c>
      <c r="Q3524" s="8">
        <f t="shared" si="220"/>
        <v>1</v>
      </c>
      <c r="R3524" s="20">
        <f t="shared" si="221"/>
        <v>41.029411764705884</v>
      </c>
      <c r="S3524" s="15">
        <f t="shared" si="222"/>
        <v>42234.789884259255</v>
      </c>
      <c r="T3524" s="15">
        <f t="shared" si="223"/>
        <v>42262.420833333337</v>
      </c>
    </row>
    <row r="3525" spans="1:20" ht="75" x14ac:dyDescent="0.3">
      <c r="A3525" s="4">
        <v>3523</v>
      </c>
      <c r="B3525" s="5" t="s">
        <v>3521</v>
      </c>
      <c r="C3525" s="5" t="s">
        <v>7632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t="s">
        <v>8270</v>
      </c>
      <c r="O3525" t="s">
        <v>8321</v>
      </c>
      <c r="P3525" t="s">
        <v>8322</v>
      </c>
      <c r="Q3525" s="8">
        <f t="shared" si="220"/>
        <v>1.1365000000000001</v>
      </c>
      <c r="R3525" s="20">
        <f t="shared" si="221"/>
        <v>56.825000000000003</v>
      </c>
      <c r="S3525" s="15">
        <f t="shared" si="222"/>
        <v>42581.397546296299</v>
      </c>
      <c r="T3525" s="15">
        <f t="shared" si="223"/>
        <v>42638.958333333328</v>
      </c>
    </row>
    <row r="3526" spans="1:20" ht="75" x14ac:dyDescent="0.3">
      <c r="A3526" s="4">
        <v>3524</v>
      </c>
      <c r="B3526" s="5" t="s">
        <v>3522</v>
      </c>
      <c r="C3526" s="5" t="s">
        <v>7633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t="s">
        <v>8270</v>
      </c>
      <c r="O3526" t="s">
        <v>8321</v>
      </c>
      <c r="P3526" t="s">
        <v>8322</v>
      </c>
      <c r="Q3526" s="8">
        <f t="shared" si="220"/>
        <v>1.0156000000000001</v>
      </c>
      <c r="R3526" s="20">
        <f t="shared" si="221"/>
        <v>137.24324324324326</v>
      </c>
      <c r="S3526" s="15">
        <f t="shared" si="222"/>
        <v>41880.76357638889</v>
      </c>
      <c r="T3526" s="15">
        <f t="shared" si="223"/>
        <v>41895.166666666664</v>
      </c>
    </row>
    <row r="3527" spans="1:20" ht="75" x14ac:dyDescent="0.3">
      <c r="A3527" s="4">
        <v>3525</v>
      </c>
      <c r="B3527" s="5" t="s">
        <v>3523</v>
      </c>
      <c r="C3527" s="5" t="s">
        <v>7634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t="s">
        <v>8270</v>
      </c>
      <c r="O3527" t="s">
        <v>8321</v>
      </c>
      <c r="P3527" t="s">
        <v>8322</v>
      </c>
      <c r="Q3527" s="8">
        <f t="shared" si="220"/>
        <v>1.06</v>
      </c>
      <c r="R3527" s="20">
        <f t="shared" si="221"/>
        <v>75.714285714285708</v>
      </c>
      <c r="S3527" s="15">
        <f t="shared" si="222"/>
        <v>42214.6956712963</v>
      </c>
      <c r="T3527" s="15">
        <f t="shared" si="223"/>
        <v>42225.666666666672</v>
      </c>
    </row>
    <row r="3528" spans="1:20" ht="93.75" x14ac:dyDescent="0.3">
      <c r="A3528" s="4">
        <v>3526</v>
      </c>
      <c r="B3528" s="5" t="s">
        <v>3524</v>
      </c>
      <c r="C3528" s="5" t="s">
        <v>7635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t="s">
        <v>8270</v>
      </c>
      <c r="O3528" t="s">
        <v>8321</v>
      </c>
      <c r="P3528" t="s">
        <v>8322</v>
      </c>
      <c r="Q3528" s="8">
        <f t="shared" si="220"/>
        <v>1.02</v>
      </c>
      <c r="R3528" s="20">
        <f t="shared" si="221"/>
        <v>99</v>
      </c>
      <c r="S3528" s="15">
        <f t="shared" si="222"/>
        <v>42460.335312499999</v>
      </c>
      <c r="T3528" s="15">
        <f t="shared" si="223"/>
        <v>42488.249305555553</v>
      </c>
    </row>
    <row r="3529" spans="1:20" ht="93.75" x14ac:dyDescent="0.3">
      <c r="A3529" s="4">
        <v>3527</v>
      </c>
      <c r="B3529" s="5" t="s">
        <v>3525</v>
      </c>
      <c r="C3529" s="5" t="s">
        <v>7636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t="s">
        <v>8270</v>
      </c>
      <c r="O3529" t="s">
        <v>8321</v>
      </c>
      <c r="P3529" t="s">
        <v>8322</v>
      </c>
      <c r="Q3529" s="8">
        <f t="shared" si="220"/>
        <v>1.1691666666666667</v>
      </c>
      <c r="R3529" s="20">
        <f t="shared" si="221"/>
        <v>81.569767441860463</v>
      </c>
      <c r="S3529" s="15">
        <f t="shared" si="222"/>
        <v>42167.023206018523</v>
      </c>
      <c r="T3529" s="15">
        <f t="shared" si="223"/>
        <v>42196.165972222225</v>
      </c>
    </row>
    <row r="3530" spans="1:20" ht="93.75" x14ac:dyDescent="0.3">
      <c r="A3530" s="4">
        <v>3528</v>
      </c>
      <c r="B3530" s="5" t="s">
        <v>3526</v>
      </c>
      <c r="C3530" s="5" t="s">
        <v>7637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t="s">
        <v>8270</v>
      </c>
      <c r="O3530" t="s">
        <v>8321</v>
      </c>
      <c r="P3530" t="s">
        <v>8322</v>
      </c>
      <c r="Q3530" s="8">
        <f t="shared" si="220"/>
        <v>1.0115151515151515</v>
      </c>
      <c r="R3530" s="20">
        <f t="shared" si="221"/>
        <v>45.108108108108105</v>
      </c>
      <c r="S3530" s="15">
        <f t="shared" si="222"/>
        <v>42733.50136574074</v>
      </c>
      <c r="T3530" s="15">
        <f t="shared" si="223"/>
        <v>42753.50136574074</v>
      </c>
    </row>
    <row r="3531" spans="1:20" ht="93.75" x14ac:dyDescent="0.3">
      <c r="A3531" s="4">
        <v>3529</v>
      </c>
      <c r="B3531" s="5" t="s">
        <v>3527</v>
      </c>
      <c r="C3531" s="5" t="s">
        <v>7638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t="s">
        <v>8270</v>
      </c>
      <c r="O3531" t="s">
        <v>8321</v>
      </c>
      <c r="P3531" t="s">
        <v>8322</v>
      </c>
      <c r="Q3531" s="8">
        <f t="shared" si="220"/>
        <v>1.32</v>
      </c>
      <c r="R3531" s="20">
        <f t="shared" si="221"/>
        <v>36.666666666666664</v>
      </c>
      <c r="S3531" s="15">
        <f t="shared" si="222"/>
        <v>42177.761782407411</v>
      </c>
      <c r="T3531" s="15">
        <f t="shared" si="223"/>
        <v>42198.041666666672</v>
      </c>
    </row>
    <row r="3532" spans="1:20" ht="93.75" x14ac:dyDescent="0.3">
      <c r="A3532" s="4">
        <v>3530</v>
      </c>
      <c r="B3532" s="5" t="s">
        <v>3528</v>
      </c>
      <c r="C3532" s="5" t="s">
        <v>7639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t="s">
        <v>8270</v>
      </c>
      <c r="O3532" t="s">
        <v>8321</v>
      </c>
      <c r="P3532" t="s">
        <v>8322</v>
      </c>
      <c r="Q3532" s="8">
        <f t="shared" si="220"/>
        <v>1</v>
      </c>
      <c r="R3532" s="20">
        <f t="shared" si="221"/>
        <v>125</v>
      </c>
      <c r="S3532" s="15">
        <f t="shared" si="222"/>
        <v>42442.623344907406</v>
      </c>
      <c r="T3532" s="15">
        <f t="shared" si="223"/>
        <v>42470.833333333328</v>
      </c>
    </row>
    <row r="3533" spans="1:20" ht="37.5" x14ac:dyDescent="0.3">
      <c r="A3533" s="4">
        <v>3531</v>
      </c>
      <c r="B3533" s="5" t="s">
        <v>3529</v>
      </c>
      <c r="C3533" s="5" t="s">
        <v>7640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t="s">
        <v>8270</v>
      </c>
      <c r="O3533" t="s">
        <v>8321</v>
      </c>
      <c r="P3533" t="s">
        <v>8322</v>
      </c>
      <c r="Q3533" s="8">
        <f t="shared" si="220"/>
        <v>1.28</v>
      </c>
      <c r="R3533" s="20">
        <f t="shared" si="221"/>
        <v>49.230769230769234</v>
      </c>
      <c r="S3533" s="15">
        <f t="shared" si="222"/>
        <v>42521.654328703706</v>
      </c>
      <c r="T3533" s="15">
        <f t="shared" si="223"/>
        <v>42551.654328703706</v>
      </c>
    </row>
    <row r="3534" spans="1:20" ht="93.75" x14ac:dyDescent="0.3">
      <c r="A3534" s="4">
        <v>3532</v>
      </c>
      <c r="B3534" s="5" t="s">
        <v>3530</v>
      </c>
      <c r="C3534" s="5" t="s">
        <v>7641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t="s">
        <v>8270</v>
      </c>
      <c r="O3534" t="s">
        <v>8321</v>
      </c>
      <c r="P3534" t="s">
        <v>8322</v>
      </c>
      <c r="Q3534" s="8">
        <f t="shared" si="220"/>
        <v>1.1895833333333334</v>
      </c>
      <c r="R3534" s="20">
        <f t="shared" si="221"/>
        <v>42.296296296296298</v>
      </c>
      <c r="S3534" s="15">
        <f t="shared" si="222"/>
        <v>41884.599849537037</v>
      </c>
      <c r="T3534" s="15">
        <f t="shared" si="223"/>
        <v>41900.165972222225</v>
      </c>
    </row>
    <row r="3535" spans="1:20" ht="93.75" x14ac:dyDescent="0.3">
      <c r="A3535" s="4">
        <v>3533</v>
      </c>
      <c r="B3535" s="5" t="s">
        <v>3531</v>
      </c>
      <c r="C3535" s="5" t="s">
        <v>7642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t="s">
        <v>8270</v>
      </c>
      <c r="O3535" t="s">
        <v>8321</v>
      </c>
      <c r="P3535" t="s">
        <v>8322</v>
      </c>
      <c r="Q3535" s="8">
        <f t="shared" si="220"/>
        <v>1.262</v>
      </c>
      <c r="R3535" s="20">
        <f t="shared" si="221"/>
        <v>78.875</v>
      </c>
      <c r="S3535" s="15">
        <f t="shared" si="222"/>
        <v>42289.761192129634</v>
      </c>
      <c r="T3535" s="15">
        <f t="shared" si="223"/>
        <v>42319.802858796291</v>
      </c>
    </row>
    <row r="3536" spans="1:20" ht="75" x14ac:dyDescent="0.3">
      <c r="A3536" s="4">
        <v>3534</v>
      </c>
      <c r="B3536" s="5" t="s">
        <v>3532</v>
      </c>
      <c r="C3536" s="5" t="s">
        <v>7643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t="s">
        <v>8270</v>
      </c>
      <c r="O3536" t="s">
        <v>8321</v>
      </c>
      <c r="P3536" t="s">
        <v>8322</v>
      </c>
      <c r="Q3536" s="8">
        <f t="shared" si="220"/>
        <v>1.5620000000000001</v>
      </c>
      <c r="R3536" s="20">
        <f t="shared" si="221"/>
        <v>38.284313725490193</v>
      </c>
      <c r="S3536" s="15">
        <f t="shared" si="222"/>
        <v>42243.6252662037</v>
      </c>
      <c r="T3536" s="15">
        <f t="shared" si="223"/>
        <v>42278.6252662037</v>
      </c>
    </row>
    <row r="3537" spans="1:20" ht="75" x14ac:dyDescent="0.3">
      <c r="A3537" s="4">
        <v>3535</v>
      </c>
      <c r="B3537" s="5" t="s">
        <v>3533</v>
      </c>
      <c r="C3537" s="5" t="s">
        <v>7644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t="s">
        <v>8270</v>
      </c>
      <c r="O3537" t="s">
        <v>8321</v>
      </c>
      <c r="P3537" t="s">
        <v>8322</v>
      </c>
      <c r="Q3537" s="8">
        <f t="shared" si="220"/>
        <v>1.0315000000000001</v>
      </c>
      <c r="R3537" s="20">
        <f t="shared" si="221"/>
        <v>44.847826086956523</v>
      </c>
      <c r="S3537" s="15">
        <f t="shared" si="222"/>
        <v>42248.640162037031</v>
      </c>
      <c r="T3537" s="15">
        <f t="shared" si="223"/>
        <v>42279.75</v>
      </c>
    </row>
    <row r="3538" spans="1:20" ht="93.75" x14ac:dyDescent="0.3">
      <c r="A3538" s="4">
        <v>3536</v>
      </c>
      <c r="B3538" s="5" t="s">
        <v>3534</v>
      </c>
      <c r="C3538" s="5" t="s">
        <v>7645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t="s">
        <v>8270</v>
      </c>
      <c r="O3538" t="s">
        <v>8321</v>
      </c>
      <c r="P3538" t="s">
        <v>8322</v>
      </c>
      <c r="Q3538" s="8">
        <f t="shared" si="220"/>
        <v>1.5333333333333334</v>
      </c>
      <c r="R3538" s="20">
        <f t="shared" si="221"/>
        <v>13.529411764705882</v>
      </c>
      <c r="S3538" s="15">
        <f t="shared" si="222"/>
        <v>42328.727141203708</v>
      </c>
      <c r="T3538" s="15">
        <f t="shared" si="223"/>
        <v>42358.499305555553</v>
      </c>
    </row>
    <row r="3539" spans="1:20" ht="93.75" x14ac:dyDescent="0.3">
      <c r="A3539" s="4">
        <v>3537</v>
      </c>
      <c r="B3539" s="5" t="s">
        <v>3535</v>
      </c>
      <c r="C3539" s="5" t="s">
        <v>7646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t="s">
        <v>8270</v>
      </c>
      <c r="O3539" t="s">
        <v>8321</v>
      </c>
      <c r="P3539" t="s">
        <v>8322</v>
      </c>
      <c r="Q3539" s="8">
        <f t="shared" si="220"/>
        <v>1.8044444444444445</v>
      </c>
      <c r="R3539" s="20">
        <f t="shared" si="221"/>
        <v>43.5</v>
      </c>
      <c r="S3539" s="15">
        <f t="shared" si="222"/>
        <v>41923.354351851849</v>
      </c>
      <c r="T3539" s="15">
        <f t="shared" si="223"/>
        <v>41960.332638888889</v>
      </c>
    </row>
    <row r="3540" spans="1:20" ht="93.75" x14ac:dyDescent="0.3">
      <c r="A3540" s="4">
        <v>3538</v>
      </c>
      <c r="B3540" s="5" t="s">
        <v>3536</v>
      </c>
      <c r="C3540" s="5" t="s">
        <v>7647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t="s">
        <v>8270</v>
      </c>
      <c r="O3540" t="s">
        <v>8321</v>
      </c>
      <c r="P3540" t="s">
        <v>8322</v>
      </c>
      <c r="Q3540" s="8">
        <f t="shared" si="220"/>
        <v>1.2845</v>
      </c>
      <c r="R3540" s="20">
        <f t="shared" si="221"/>
        <v>30.951807228915662</v>
      </c>
      <c r="S3540" s="15">
        <f t="shared" si="222"/>
        <v>42571.420601851853</v>
      </c>
      <c r="T3540" s="15">
        <f t="shared" si="223"/>
        <v>42599.420601851853</v>
      </c>
    </row>
    <row r="3541" spans="1:20" ht="75" x14ac:dyDescent="0.3">
      <c r="A3541" s="4">
        <v>3539</v>
      </c>
      <c r="B3541" s="5" t="s">
        <v>3537</v>
      </c>
      <c r="C3541" s="5" t="s">
        <v>7648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t="s">
        <v>8270</v>
      </c>
      <c r="O3541" t="s">
        <v>8321</v>
      </c>
      <c r="P3541" t="s">
        <v>8322</v>
      </c>
      <c r="Q3541" s="8">
        <f t="shared" si="220"/>
        <v>1.1966666666666668</v>
      </c>
      <c r="R3541" s="20">
        <f t="shared" si="221"/>
        <v>55.230769230769234</v>
      </c>
      <c r="S3541" s="15">
        <f t="shared" si="222"/>
        <v>42600.756041666667</v>
      </c>
      <c r="T3541" s="15">
        <f t="shared" si="223"/>
        <v>42621.756041666667</v>
      </c>
    </row>
    <row r="3542" spans="1:20" ht="93.75" x14ac:dyDescent="0.3">
      <c r="A3542" s="4">
        <v>3540</v>
      </c>
      <c r="B3542" s="5" t="s">
        <v>3538</v>
      </c>
      <c r="C3542" s="5" t="s">
        <v>7649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t="s">
        <v>8270</v>
      </c>
      <c r="O3542" t="s">
        <v>8321</v>
      </c>
      <c r="P3542" t="s">
        <v>8322</v>
      </c>
      <c r="Q3542" s="8">
        <f t="shared" si="220"/>
        <v>1.23</v>
      </c>
      <c r="R3542" s="20">
        <f t="shared" si="221"/>
        <v>46.125</v>
      </c>
      <c r="S3542" s="15">
        <f t="shared" si="222"/>
        <v>42517.003368055557</v>
      </c>
      <c r="T3542" s="15">
        <f t="shared" si="223"/>
        <v>42547.003368055557</v>
      </c>
    </row>
    <row r="3543" spans="1:20" ht="75" x14ac:dyDescent="0.3">
      <c r="A3543" s="4">
        <v>3541</v>
      </c>
      <c r="B3543" s="5" t="s">
        <v>3539</v>
      </c>
      <c r="C3543" s="5" t="s">
        <v>7650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t="s">
        <v>8270</v>
      </c>
      <c r="O3543" t="s">
        <v>8321</v>
      </c>
      <c r="P3543" t="s">
        <v>8322</v>
      </c>
      <c r="Q3543" s="8">
        <f t="shared" si="220"/>
        <v>1.05</v>
      </c>
      <c r="R3543" s="20">
        <f t="shared" si="221"/>
        <v>39.375</v>
      </c>
      <c r="S3543" s="15">
        <f t="shared" si="222"/>
        <v>42222.730034722219</v>
      </c>
      <c r="T3543" s="15">
        <f t="shared" si="223"/>
        <v>42247.730034722219</v>
      </c>
    </row>
    <row r="3544" spans="1:20" ht="93.75" x14ac:dyDescent="0.3">
      <c r="A3544" s="4">
        <v>3542</v>
      </c>
      <c r="B3544" s="5" t="s">
        <v>3540</v>
      </c>
      <c r="C3544" s="5" t="s">
        <v>7651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t="s">
        <v>8270</v>
      </c>
      <c r="O3544" t="s">
        <v>8321</v>
      </c>
      <c r="P3544" t="s">
        <v>8322</v>
      </c>
      <c r="Q3544" s="8">
        <f t="shared" si="220"/>
        <v>1.0223636363636364</v>
      </c>
      <c r="R3544" s="20">
        <f t="shared" si="221"/>
        <v>66.152941176470591</v>
      </c>
      <c r="S3544" s="15">
        <f t="shared" si="222"/>
        <v>41829.599791666667</v>
      </c>
      <c r="T3544" s="15">
        <f t="shared" si="223"/>
        <v>41889.599791666667</v>
      </c>
    </row>
    <row r="3545" spans="1:20" ht="75" x14ac:dyDescent="0.3">
      <c r="A3545" s="4">
        <v>3543</v>
      </c>
      <c r="B3545" s="5" t="s">
        <v>3541</v>
      </c>
      <c r="C3545" s="5" t="s">
        <v>7652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t="s">
        <v>8270</v>
      </c>
      <c r="O3545" t="s">
        <v>8321</v>
      </c>
      <c r="P3545" t="s">
        <v>8322</v>
      </c>
      <c r="Q3545" s="8">
        <f t="shared" si="220"/>
        <v>1.0466666666666666</v>
      </c>
      <c r="R3545" s="20">
        <f t="shared" si="221"/>
        <v>54.137931034482762</v>
      </c>
      <c r="S3545" s="15">
        <f t="shared" si="222"/>
        <v>42150.755312499998</v>
      </c>
      <c r="T3545" s="15">
        <f t="shared" si="223"/>
        <v>42180.755312499998</v>
      </c>
    </row>
    <row r="3546" spans="1:20" ht="56.25" x14ac:dyDescent="0.3">
      <c r="A3546" s="4">
        <v>3544</v>
      </c>
      <c r="B3546" s="5" t="s">
        <v>3542</v>
      </c>
      <c r="C3546" s="5" t="s">
        <v>7653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t="s">
        <v>8270</v>
      </c>
      <c r="O3546" t="s">
        <v>8321</v>
      </c>
      <c r="P3546" t="s">
        <v>8322</v>
      </c>
      <c r="Q3546" s="8">
        <f t="shared" si="220"/>
        <v>1</v>
      </c>
      <c r="R3546" s="20">
        <f t="shared" si="221"/>
        <v>104.16666666666667</v>
      </c>
      <c r="S3546" s="15">
        <f t="shared" si="222"/>
        <v>42040.831678240742</v>
      </c>
      <c r="T3546" s="15">
        <f t="shared" si="223"/>
        <v>42070.831678240742</v>
      </c>
    </row>
    <row r="3547" spans="1:20" ht="93.75" x14ac:dyDescent="0.3">
      <c r="A3547" s="4">
        <v>3545</v>
      </c>
      <c r="B3547" s="5" t="s">
        <v>3543</v>
      </c>
      <c r="C3547" s="5" t="s">
        <v>7654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t="s">
        <v>8270</v>
      </c>
      <c r="O3547" t="s">
        <v>8321</v>
      </c>
      <c r="P3547" t="s">
        <v>8322</v>
      </c>
      <c r="Q3547" s="8">
        <f t="shared" si="220"/>
        <v>1.004</v>
      </c>
      <c r="R3547" s="20">
        <f t="shared" si="221"/>
        <v>31.375</v>
      </c>
      <c r="S3547" s="15">
        <f t="shared" si="222"/>
        <v>42075.807395833333</v>
      </c>
      <c r="T3547" s="15">
        <f t="shared" si="223"/>
        <v>42105.807395833333</v>
      </c>
    </row>
    <row r="3548" spans="1:20" ht="93.75" x14ac:dyDescent="0.3">
      <c r="A3548" s="4">
        <v>3546</v>
      </c>
      <c r="B3548" s="5" t="s">
        <v>3544</v>
      </c>
      <c r="C3548" s="5" t="s">
        <v>7655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t="s">
        <v>8270</v>
      </c>
      <c r="O3548" t="s">
        <v>8321</v>
      </c>
      <c r="P3548" t="s">
        <v>8322</v>
      </c>
      <c r="Q3548" s="8">
        <f t="shared" si="220"/>
        <v>1.0227272727272727</v>
      </c>
      <c r="R3548" s="20">
        <f t="shared" si="221"/>
        <v>59.210526315789473</v>
      </c>
      <c r="S3548" s="15">
        <f t="shared" si="222"/>
        <v>42073.660694444443</v>
      </c>
      <c r="T3548" s="15">
        <f t="shared" si="223"/>
        <v>42095.165972222225</v>
      </c>
    </row>
    <row r="3549" spans="1:20" ht="75" x14ac:dyDescent="0.3">
      <c r="A3549" s="4">
        <v>3547</v>
      </c>
      <c r="B3549" s="5" t="s">
        <v>3545</v>
      </c>
      <c r="C3549" s="5" t="s">
        <v>7656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t="s">
        <v>8270</v>
      </c>
      <c r="O3549" t="s">
        <v>8321</v>
      </c>
      <c r="P3549" t="s">
        <v>8322</v>
      </c>
      <c r="Q3549" s="8">
        <f t="shared" si="220"/>
        <v>1.1440928571428572</v>
      </c>
      <c r="R3549" s="20">
        <f t="shared" si="221"/>
        <v>119.17633928571429</v>
      </c>
      <c r="S3549" s="15">
        <f t="shared" si="222"/>
        <v>42480.078715277778</v>
      </c>
      <c r="T3549" s="15">
        <f t="shared" si="223"/>
        <v>42504.165972222225</v>
      </c>
    </row>
    <row r="3550" spans="1:20" ht="75" x14ac:dyDescent="0.3">
      <c r="A3550" s="4">
        <v>3548</v>
      </c>
      <c r="B3550" s="5" t="s">
        <v>3546</v>
      </c>
      <c r="C3550" s="5" t="s">
        <v>7657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t="s">
        <v>8270</v>
      </c>
      <c r="O3550" t="s">
        <v>8321</v>
      </c>
      <c r="P3550" t="s">
        <v>8322</v>
      </c>
      <c r="Q3550" s="8">
        <f t="shared" si="220"/>
        <v>1.019047619047619</v>
      </c>
      <c r="R3550" s="20">
        <f t="shared" si="221"/>
        <v>164.61538461538461</v>
      </c>
      <c r="S3550" s="15">
        <f t="shared" si="222"/>
        <v>42411.942291666666</v>
      </c>
      <c r="T3550" s="15">
        <f t="shared" si="223"/>
        <v>42434.041666666672</v>
      </c>
    </row>
    <row r="3551" spans="1:20" ht="75" x14ac:dyDescent="0.3">
      <c r="A3551" s="4">
        <v>3549</v>
      </c>
      <c r="B3551" s="5" t="s">
        <v>3547</v>
      </c>
      <c r="C3551" s="5" t="s">
        <v>7658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t="s">
        <v>8270</v>
      </c>
      <c r="O3551" t="s">
        <v>8321</v>
      </c>
      <c r="P3551" t="s">
        <v>8322</v>
      </c>
      <c r="Q3551" s="8">
        <f t="shared" si="220"/>
        <v>1.02</v>
      </c>
      <c r="R3551" s="20">
        <f t="shared" si="221"/>
        <v>24.285714285714285</v>
      </c>
      <c r="S3551" s="15">
        <f t="shared" si="222"/>
        <v>42223.394363425927</v>
      </c>
      <c r="T3551" s="15">
        <f t="shared" si="223"/>
        <v>42251.394363425927</v>
      </c>
    </row>
    <row r="3552" spans="1:20" ht="93.75" x14ac:dyDescent="0.3">
      <c r="A3552" s="4">
        <v>3550</v>
      </c>
      <c r="B3552" s="5" t="s">
        <v>3548</v>
      </c>
      <c r="C3552" s="5" t="s">
        <v>7659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t="s">
        <v>8270</v>
      </c>
      <c r="O3552" t="s">
        <v>8321</v>
      </c>
      <c r="P3552" t="s">
        <v>8322</v>
      </c>
      <c r="Q3552" s="8">
        <f t="shared" si="220"/>
        <v>1.048</v>
      </c>
      <c r="R3552" s="20">
        <f t="shared" si="221"/>
        <v>40.9375</v>
      </c>
      <c r="S3552" s="15">
        <f t="shared" si="222"/>
        <v>42462.893495370372</v>
      </c>
      <c r="T3552" s="15">
        <f t="shared" si="223"/>
        <v>42492.893495370372</v>
      </c>
    </row>
    <row r="3553" spans="1:20" ht="75" x14ac:dyDescent="0.3">
      <c r="A3553" s="4">
        <v>3551</v>
      </c>
      <c r="B3553" s="5" t="s">
        <v>3549</v>
      </c>
      <c r="C3553" s="5" t="s">
        <v>7660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t="s">
        <v>8270</v>
      </c>
      <c r="O3553" t="s">
        <v>8321</v>
      </c>
      <c r="P3553" t="s">
        <v>8322</v>
      </c>
      <c r="Q3553" s="8">
        <f t="shared" si="220"/>
        <v>1.0183333333333333</v>
      </c>
      <c r="R3553" s="20">
        <f t="shared" si="221"/>
        <v>61.1</v>
      </c>
      <c r="S3553" s="15">
        <f t="shared" si="222"/>
        <v>41753.515856481477</v>
      </c>
      <c r="T3553" s="15">
        <f t="shared" si="223"/>
        <v>41781.921527777777</v>
      </c>
    </row>
    <row r="3554" spans="1:20" ht="93.75" x14ac:dyDescent="0.3">
      <c r="A3554" s="4">
        <v>3552</v>
      </c>
      <c r="B3554" s="5" t="s">
        <v>3550</v>
      </c>
      <c r="C3554" s="5" t="s">
        <v>7661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t="s">
        <v>8270</v>
      </c>
      <c r="O3554" t="s">
        <v>8321</v>
      </c>
      <c r="P3554" t="s">
        <v>8322</v>
      </c>
      <c r="Q3554" s="8">
        <f t="shared" si="220"/>
        <v>1</v>
      </c>
      <c r="R3554" s="20">
        <f t="shared" si="221"/>
        <v>38.65</v>
      </c>
      <c r="S3554" s="15">
        <f t="shared" si="222"/>
        <v>41788.587083333332</v>
      </c>
      <c r="T3554" s="15">
        <f t="shared" si="223"/>
        <v>41818.587083333332</v>
      </c>
    </row>
    <row r="3555" spans="1:20" ht="93.75" x14ac:dyDescent="0.3">
      <c r="A3555" s="4">
        <v>3553</v>
      </c>
      <c r="B3555" s="5" t="s">
        <v>3551</v>
      </c>
      <c r="C3555" s="5" t="s">
        <v>7662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t="s">
        <v>8270</v>
      </c>
      <c r="O3555" t="s">
        <v>8321</v>
      </c>
      <c r="P3555" t="s">
        <v>8322</v>
      </c>
      <c r="Q3555" s="8">
        <f t="shared" si="220"/>
        <v>1.0627272727272727</v>
      </c>
      <c r="R3555" s="20">
        <f t="shared" si="221"/>
        <v>56.20192307692308</v>
      </c>
      <c r="S3555" s="15">
        <f t="shared" si="222"/>
        <v>42196.028703703705</v>
      </c>
      <c r="T3555" s="15">
        <f t="shared" si="223"/>
        <v>42228</v>
      </c>
    </row>
    <row r="3556" spans="1:20" ht="75" x14ac:dyDescent="0.3">
      <c r="A3556" s="4">
        <v>3554</v>
      </c>
      <c r="B3556" s="5" t="s">
        <v>3552</v>
      </c>
      <c r="C3556" s="5" t="s">
        <v>7663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t="s">
        <v>8270</v>
      </c>
      <c r="O3556" t="s">
        <v>8321</v>
      </c>
      <c r="P3556" t="s">
        <v>8322</v>
      </c>
      <c r="Q3556" s="8">
        <f t="shared" si="220"/>
        <v>1.1342219999999998</v>
      </c>
      <c r="R3556" s="20">
        <f t="shared" si="221"/>
        <v>107.00207547169811</v>
      </c>
      <c r="S3556" s="15">
        <f t="shared" si="222"/>
        <v>42016.050451388888</v>
      </c>
      <c r="T3556" s="15">
        <f t="shared" si="223"/>
        <v>42046.708333333328</v>
      </c>
    </row>
    <row r="3557" spans="1:20" ht="93.75" x14ac:dyDescent="0.3">
      <c r="A3557" s="4">
        <v>3555</v>
      </c>
      <c r="B3557" s="5" t="s">
        <v>3553</v>
      </c>
      <c r="C3557" s="5" t="s">
        <v>7664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t="s">
        <v>8270</v>
      </c>
      <c r="O3557" t="s">
        <v>8321</v>
      </c>
      <c r="P3557" t="s">
        <v>8322</v>
      </c>
      <c r="Q3557" s="8">
        <f t="shared" si="220"/>
        <v>1</v>
      </c>
      <c r="R3557" s="20">
        <f t="shared" si="221"/>
        <v>171.42857142857142</v>
      </c>
      <c r="S3557" s="15">
        <f t="shared" si="222"/>
        <v>42661.442060185189</v>
      </c>
      <c r="T3557" s="15">
        <f t="shared" si="223"/>
        <v>42691.483726851846</v>
      </c>
    </row>
    <row r="3558" spans="1:20" ht="93.75" x14ac:dyDescent="0.3">
      <c r="A3558" s="4">
        <v>3556</v>
      </c>
      <c r="B3558" s="5" t="s">
        <v>3554</v>
      </c>
      <c r="C3558" s="5" t="s">
        <v>7665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t="s">
        <v>8270</v>
      </c>
      <c r="O3558" t="s">
        <v>8321</v>
      </c>
      <c r="P3558" t="s">
        <v>8322</v>
      </c>
      <c r="Q3558" s="8">
        <f t="shared" si="220"/>
        <v>1.0045454545454546</v>
      </c>
      <c r="R3558" s="20">
        <f t="shared" si="221"/>
        <v>110.5</v>
      </c>
      <c r="S3558" s="15">
        <f t="shared" si="222"/>
        <v>41808.649583333332</v>
      </c>
      <c r="T3558" s="15">
        <f t="shared" si="223"/>
        <v>41868.649583333332</v>
      </c>
    </row>
    <row r="3559" spans="1:20" ht="93.75" x14ac:dyDescent="0.3">
      <c r="A3559" s="4">
        <v>3557</v>
      </c>
      <c r="B3559" s="5" t="s">
        <v>3555</v>
      </c>
      <c r="C3559" s="5" t="s">
        <v>7666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t="s">
        <v>8270</v>
      </c>
      <c r="O3559" t="s">
        <v>8321</v>
      </c>
      <c r="P3559" t="s">
        <v>8322</v>
      </c>
      <c r="Q3559" s="8">
        <f t="shared" si="220"/>
        <v>1.0003599999999999</v>
      </c>
      <c r="R3559" s="20">
        <f t="shared" si="221"/>
        <v>179.27598566308242</v>
      </c>
      <c r="S3559" s="15">
        <f t="shared" si="222"/>
        <v>41730.276747685188</v>
      </c>
      <c r="T3559" s="15">
        <f t="shared" si="223"/>
        <v>41764.276747685188</v>
      </c>
    </row>
    <row r="3560" spans="1:20" ht="75" x14ac:dyDescent="0.3">
      <c r="A3560" s="4">
        <v>3558</v>
      </c>
      <c r="B3560" s="5" t="s">
        <v>3556</v>
      </c>
      <c r="C3560" s="5" t="s">
        <v>7667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t="s">
        <v>8270</v>
      </c>
      <c r="O3560" t="s">
        <v>8321</v>
      </c>
      <c r="P3560" t="s">
        <v>8322</v>
      </c>
      <c r="Q3560" s="8">
        <f t="shared" si="220"/>
        <v>1.44</v>
      </c>
      <c r="R3560" s="20">
        <f t="shared" si="221"/>
        <v>22.90909090909091</v>
      </c>
      <c r="S3560" s="15">
        <f t="shared" si="222"/>
        <v>42139.816840277781</v>
      </c>
      <c r="T3560" s="15">
        <f t="shared" si="223"/>
        <v>42181.875</v>
      </c>
    </row>
    <row r="3561" spans="1:20" ht="93.75" x14ac:dyDescent="0.3">
      <c r="A3561" s="4">
        <v>3559</v>
      </c>
      <c r="B3561" s="5" t="s">
        <v>3557</v>
      </c>
      <c r="C3561" s="5" t="s">
        <v>7668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t="s">
        <v>8270</v>
      </c>
      <c r="O3561" t="s">
        <v>8321</v>
      </c>
      <c r="P3561" t="s">
        <v>8322</v>
      </c>
      <c r="Q3561" s="8">
        <f t="shared" si="220"/>
        <v>1.0349999999999999</v>
      </c>
      <c r="R3561" s="20">
        <f t="shared" si="221"/>
        <v>43.125</v>
      </c>
      <c r="S3561" s="15">
        <f t="shared" si="222"/>
        <v>42194.096157407403</v>
      </c>
      <c r="T3561" s="15">
        <f t="shared" si="223"/>
        <v>42216.373611111107</v>
      </c>
    </row>
    <row r="3562" spans="1:20" ht="93.75" x14ac:dyDescent="0.3">
      <c r="A3562" s="4">
        <v>3560</v>
      </c>
      <c r="B3562" s="5" t="s">
        <v>3558</v>
      </c>
      <c r="C3562" s="5" t="s">
        <v>7669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t="s">
        <v>8270</v>
      </c>
      <c r="O3562" t="s">
        <v>8321</v>
      </c>
      <c r="P3562" t="s">
        <v>8322</v>
      </c>
      <c r="Q3562" s="8">
        <f t="shared" si="220"/>
        <v>1.0843750000000001</v>
      </c>
      <c r="R3562" s="20">
        <f t="shared" si="221"/>
        <v>46.891891891891895</v>
      </c>
      <c r="S3562" s="15">
        <f t="shared" si="222"/>
        <v>42115.889652777783</v>
      </c>
      <c r="T3562" s="15">
        <f t="shared" si="223"/>
        <v>42151.114583333328</v>
      </c>
    </row>
    <row r="3563" spans="1:20" ht="150" x14ac:dyDescent="0.3">
      <c r="A3563" s="4">
        <v>3561</v>
      </c>
      <c r="B3563" s="5" t="s">
        <v>3559</v>
      </c>
      <c r="C3563" s="5" t="s">
        <v>7670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t="s">
        <v>8270</v>
      </c>
      <c r="O3563" t="s">
        <v>8321</v>
      </c>
      <c r="P3563" t="s">
        <v>8322</v>
      </c>
      <c r="Q3563" s="8">
        <f t="shared" si="220"/>
        <v>1.024</v>
      </c>
      <c r="R3563" s="20">
        <f t="shared" si="221"/>
        <v>47.407407407407405</v>
      </c>
      <c r="S3563" s="15">
        <f t="shared" si="222"/>
        <v>42203.680300925931</v>
      </c>
      <c r="T3563" s="15">
        <f t="shared" si="223"/>
        <v>42221.774999999994</v>
      </c>
    </row>
    <row r="3564" spans="1:20" ht="93.75" x14ac:dyDescent="0.3">
      <c r="A3564" s="4">
        <v>3562</v>
      </c>
      <c r="B3564" s="5" t="s">
        <v>3560</v>
      </c>
      <c r="C3564" s="5" t="s">
        <v>7671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t="s">
        <v>8270</v>
      </c>
      <c r="O3564" t="s">
        <v>8321</v>
      </c>
      <c r="P3564" t="s">
        <v>8322</v>
      </c>
      <c r="Q3564" s="8">
        <f t="shared" si="220"/>
        <v>1.4888888888888889</v>
      </c>
      <c r="R3564" s="20">
        <f t="shared" si="221"/>
        <v>15.129032258064516</v>
      </c>
      <c r="S3564" s="15">
        <f t="shared" si="222"/>
        <v>42433.761886574073</v>
      </c>
      <c r="T3564" s="15">
        <f t="shared" si="223"/>
        <v>42442.916666666672</v>
      </c>
    </row>
    <row r="3565" spans="1:20" ht="93.75" x14ac:dyDescent="0.3">
      <c r="A3565" s="4">
        <v>3563</v>
      </c>
      <c r="B3565" s="5" t="s">
        <v>3561</v>
      </c>
      <c r="C3565" s="5" t="s">
        <v>7672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t="s">
        <v>8270</v>
      </c>
      <c r="O3565" t="s">
        <v>8321</v>
      </c>
      <c r="P3565" t="s">
        <v>8322</v>
      </c>
      <c r="Q3565" s="8">
        <f t="shared" si="220"/>
        <v>1.0549000000000002</v>
      </c>
      <c r="R3565" s="20">
        <f t="shared" si="221"/>
        <v>21.098000000000003</v>
      </c>
      <c r="S3565" s="15">
        <f t="shared" si="222"/>
        <v>42555.671944444446</v>
      </c>
      <c r="T3565" s="15">
        <f t="shared" si="223"/>
        <v>42583.791666666672</v>
      </c>
    </row>
    <row r="3566" spans="1:20" ht="56.25" x14ac:dyDescent="0.3">
      <c r="A3566" s="4">
        <v>3564</v>
      </c>
      <c r="B3566" s="5" t="s">
        <v>3562</v>
      </c>
      <c r="C3566" s="5" t="s">
        <v>7673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t="s">
        <v>8270</v>
      </c>
      <c r="O3566" t="s">
        <v>8321</v>
      </c>
      <c r="P3566" t="s">
        <v>8322</v>
      </c>
      <c r="Q3566" s="8">
        <f t="shared" si="220"/>
        <v>1.0049999999999999</v>
      </c>
      <c r="R3566" s="20">
        <f t="shared" si="221"/>
        <v>59.117647058823529</v>
      </c>
      <c r="S3566" s="15">
        <f t="shared" si="222"/>
        <v>42236.623252314821</v>
      </c>
      <c r="T3566" s="15">
        <f t="shared" si="223"/>
        <v>42282.666666666672</v>
      </c>
    </row>
    <row r="3567" spans="1:20" ht="93.75" x14ac:dyDescent="0.3">
      <c r="A3567" s="4">
        <v>3565</v>
      </c>
      <c r="B3567" s="5" t="s">
        <v>3563</v>
      </c>
      <c r="C3567" s="5" t="s">
        <v>7674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t="s">
        <v>8270</v>
      </c>
      <c r="O3567" t="s">
        <v>8321</v>
      </c>
      <c r="P3567" t="s">
        <v>8322</v>
      </c>
      <c r="Q3567" s="8">
        <f t="shared" si="220"/>
        <v>1.3055555555555556</v>
      </c>
      <c r="R3567" s="20">
        <f t="shared" si="221"/>
        <v>97.916666666666671</v>
      </c>
      <c r="S3567" s="15">
        <f t="shared" si="222"/>
        <v>41974.743148148147</v>
      </c>
      <c r="T3567" s="15">
        <f t="shared" si="223"/>
        <v>42004.743148148147</v>
      </c>
    </row>
    <row r="3568" spans="1:20" ht="93.75" x14ac:dyDescent="0.3">
      <c r="A3568" s="4">
        <v>3566</v>
      </c>
      <c r="B3568" s="5" t="s">
        <v>3564</v>
      </c>
      <c r="C3568" s="5" t="s">
        <v>7675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t="s">
        <v>8270</v>
      </c>
      <c r="O3568" t="s">
        <v>8321</v>
      </c>
      <c r="P3568" t="s">
        <v>8322</v>
      </c>
      <c r="Q3568" s="8">
        <f t="shared" si="220"/>
        <v>1.0475000000000001</v>
      </c>
      <c r="R3568" s="20">
        <f t="shared" si="221"/>
        <v>55.131578947368418</v>
      </c>
      <c r="S3568" s="15">
        <f t="shared" si="222"/>
        <v>41997.507905092592</v>
      </c>
      <c r="T3568" s="15">
        <f t="shared" si="223"/>
        <v>42027.507905092592</v>
      </c>
    </row>
    <row r="3569" spans="1:20" ht="75" x14ac:dyDescent="0.3">
      <c r="A3569" s="4">
        <v>3567</v>
      </c>
      <c r="B3569" s="5" t="s">
        <v>3565</v>
      </c>
      <c r="C3569" s="5" t="s">
        <v>7676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t="s">
        <v>8270</v>
      </c>
      <c r="O3569" t="s">
        <v>8321</v>
      </c>
      <c r="P3569" t="s">
        <v>8322</v>
      </c>
      <c r="Q3569" s="8">
        <f t="shared" si="220"/>
        <v>1.0880000000000001</v>
      </c>
      <c r="R3569" s="20">
        <f t="shared" si="221"/>
        <v>26.536585365853657</v>
      </c>
      <c r="S3569" s="15">
        <f t="shared" si="222"/>
        <v>42135.810694444444</v>
      </c>
      <c r="T3569" s="15">
        <f t="shared" si="223"/>
        <v>42165.810694444444</v>
      </c>
    </row>
    <row r="3570" spans="1:20" ht="93.75" x14ac:dyDescent="0.3">
      <c r="A3570" s="4">
        <v>3568</v>
      </c>
      <c r="B3570" s="5" t="s">
        <v>3566</v>
      </c>
      <c r="C3570" s="5" t="s">
        <v>7677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t="s">
        <v>8270</v>
      </c>
      <c r="O3570" t="s">
        <v>8321</v>
      </c>
      <c r="P3570" t="s">
        <v>8322</v>
      </c>
      <c r="Q3570" s="8">
        <f t="shared" si="220"/>
        <v>1.1100000000000001</v>
      </c>
      <c r="R3570" s="20">
        <f t="shared" si="221"/>
        <v>58.421052631578945</v>
      </c>
      <c r="S3570" s="15">
        <f t="shared" si="222"/>
        <v>41869.740671296298</v>
      </c>
      <c r="T3570" s="15">
        <f t="shared" si="223"/>
        <v>41899.740671296298</v>
      </c>
    </row>
    <row r="3571" spans="1:20" ht="75" x14ac:dyDescent="0.3">
      <c r="A3571" s="4">
        <v>3569</v>
      </c>
      <c r="B3571" s="5" t="s">
        <v>3567</v>
      </c>
      <c r="C3571" s="5" t="s">
        <v>7678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t="s">
        <v>8270</v>
      </c>
      <c r="O3571" t="s">
        <v>8321</v>
      </c>
      <c r="P3571" t="s">
        <v>8322</v>
      </c>
      <c r="Q3571" s="8">
        <f t="shared" si="220"/>
        <v>1.0047999999999999</v>
      </c>
      <c r="R3571" s="20">
        <f t="shared" si="221"/>
        <v>122.53658536585365</v>
      </c>
      <c r="S3571" s="15">
        <f t="shared" si="222"/>
        <v>41982.688611111109</v>
      </c>
      <c r="T3571" s="15">
        <f t="shared" si="223"/>
        <v>42012.688611111109</v>
      </c>
    </row>
    <row r="3572" spans="1:20" ht="75" x14ac:dyDescent="0.3">
      <c r="A3572" s="4">
        <v>3570</v>
      </c>
      <c r="B3572" s="5" t="s">
        <v>3568</v>
      </c>
      <c r="C3572" s="5" t="s">
        <v>7679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t="s">
        <v>8270</v>
      </c>
      <c r="O3572" t="s">
        <v>8321</v>
      </c>
      <c r="P3572" t="s">
        <v>8322</v>
      </c>
      <c r="Q3572" s="8">
        <f t="shared" si="220"/>
        <v>1.1435</v>
      </c>
      <c r="R3572" s="20">
        <f t="shared" si="221"/>
        <v>87.961538461538467</v>
      </c>
      <c r="S3572" s="15">
        <f t="shared" si="222"/>
        <v>41976.331979166673</v>
      </c>
      <c r="T3572" s="15">
        <f t="shared" si="223"/>
        <v>42004.291666666672</v>
      </c>
    </row>
    <row r="3573" spans="1:20" ht="75" x14ac:dyDescent="0.3">
      <c r="A3573" s="4">
        <v>3571</v>
      </c>
      <c r="B3573" s="5" t="s">
        <v>3569</v>
      </c>
      <c r="C3573" s="5" t="s">
        <v>7680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t="s">
        <v>8270</v>
      </c>
      <c r="O3573" t="s">
        <v>8321</v>
      </c>
      <c r="P3573" t="s">
        <v>8322</v>
      </c>
      <c r="Q3573" s="8">
        <f t="shared" si="220"/>
        <v>1.2206666666666666</v>
      </c>
      <c r="R3573" s="20">
        <f t="shared" si="221"/>
        <v>73.239999999999995</v>
      </c>
      <c r="S3573" s="15">
        <f t="shared" si="222"/>
        <v>41912.858946759261</v>
      </c>
      <c r="T3573" s="15">
        <f t="shared" si="223"/>
        <v>41942.858946759261</v>
      </c>
    </row>
    <row r="3574" spans="1:20" ht="56.25" x14ac:dyDescent="0.3">
      <c r="A3574" s="4">
        <v>3572</v>
      </c>
      <c r="B3574" s="5" t="s">
        <v>3570</v>
      </c>
      <c r="C3574" s="5" t="s">
        <v>7681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t="s">
        <v>8270</v>
      </c>
      <c r="O3574" t="s">
        <v>8321</v>
      </c>
      <c r="P3574" t="s">
        <v>8322</v>
      </c>
      <c r="Q3574" s="8">
        <f t="shared" si="220"/>
        <v>1</v>
      </c>
      <c r="R3574" s="20">
        <f t="shared" si="221"/>
        <v>55.555555555555557</v>
      </c>
      <c r="S3574" s="15">
        <f t="shared" si="222"/>
        <v>42146.570393518516</v>
      </c>
      <c r="T3574" s="15">
        <f t="shared" si="223"/>
        <v>42176.570393518516</v>
      </c>
    </row>
    <row r="3575" spans="1:20" ht="56.25" x14ac:dyDescent="0.3">
      <c r="A3575" s="4">
        <v>3573</v>
      </c>
      <c r="B3575" s="5" t="s">
        <v>3571</v>
      </c>
      <c r="C3575" s="5" t="s">
        <v>7682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t="s">
        <v>8270</v>
      </c>
      <c r="O3575" t="s">
        <v>8321</v>
      </c>
      <c r="P3575" t="s">
        <v>8322</v>
      </c>
      <c r="Q3575" s="8">
        <f t="shared" si="220"/>
        <v>1.028</v>
      </c>
      <c r="R3575" s="20">
        <f t="shared" si="221"/>
        <v>39.53846153846154</v>
      </c>
      <c r="S3575" s="15">
        <f t="shared" si="222"/>
        <v>41921.375532407408</v>
      </c>
      <c r="T3575" s="15">
        <f t="shared" si="223"/>
        <v>41951.417199074072</v>
      </c>
    </row>
    <row r="3576" spans="1:20" ht="93.75" x14ac:dyDescent="0.3">
      <c r="A3576" s="4">
        <v>3574</v>
      </c>
      <c r="B3576" s="5" t="s">
        <v>3572</v>
      </c>
      <c r="C3576" s="5" t="s">
        <v>7683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t="s">
        <v>8270</v>
      </c>
      <c r="O3576" t="s">
        <v>8321</v>
      </c>
      <c r="P3576" t="s">
        <v>8322</v>
      </c>
      <c r="Q3576" s="8">
        <f t="shared" si="220"/>
        <v>1.0612068965517241</v>
      </c>
      <c r="R3576" s="20">
        <f t="shared" si="221"/>
        <v>136.77777777777777</v>
      </c>
      <c r="S3576" s="15">
        <f t="shared" si="222"/>
        <v>41926.942685185182</v>
      </c>
      <c r="T3576" s="15">
        <f t="shared" si="223"/>
        <v>41956.984351851846</v>
      </c>
    </row>
    <row r="3577" spans="1:20" ht="93.75" x14ac:dyDescent="0.3">
      <c r="A3577" s="4">
        <v>3575</v>
      </c>
      <c r="B3577" s="5" t="s">
        <v>3573</v>
      </c>
      <c r="C3577" s="5" t="s">
        <v>7684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t="s">
        <v>8270</v>
      </c>
      <c r="O3577" t="s">
        <v>8321</v>
      </c>
      <c r="P3577" t="s">
        <v>8322</v>
      </c>
      <c r="Q3577" s="8">
        <f t="shared" si="220"/>
        <v>1.0133000000000001</v>
      </c>
      <c r="R3577" s="20">
        <f t="shared" si="221"/>
        <v>99.343137254901961</v>
      </c>
      <c r="S3577" s="15">
        <f t="shared" si="222"/>
        <v>42561.783877314811</v>
      </c>
      <c r="T3577" s="15">
        <f t="shared" si="223"/>
        <v>42593.165972222225</v>
      </c>
    </row>
    <row r="3578" spans="1:20" ht="75" x14ac:dyDescent="0.3">
      <c r="A3578" s="4">
        <v>3576</v>
      </c>
      <c r="B3578" s="5" t="s">
        <v>3574</v>
      </c>
      <c r="C3578" s="5" t="s">
        <v>7685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t="s">
        <v>8270</v>
      </c>
      <c r="O3578" t="s">
        <v>8321</v>
      </c>
      <c r="P3578" t="s">
        <v>8322</v>
      </c>
      <c r="Q3578" s="8">
        <f t="shared" si="220"/>
        <v>1</v>
      </c>
      <c r="R3578" s="20">
        <f t="shared" si="221"/>
        <v>20</v>
      </c>
      <c r="S3578" s="15">
        <f t="shared" si="222"/>
        <v>42649.54923611111</v>
      </c>
      <c r="T3578" s="15">
        <f t="shared" si="223"/>
        <v>42709.590902777782</v>
      </c>
    </row>
    <row r="3579" spans="1:20" ht="75" x14ac:dyDescent="0.3">
      <c r="A3579" s="4">
        <v>3577</v>
      </c>
      <c r="B3579" s="5" t="s">
        <v>3575</v>
      </c>
      <c r="C3579" s="5" t="s">
        <v>7686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t="s">
        <v>8270</v>
      </c>
      <c r="O3579" t="s">
        <v>8321</v>
      </c>
      <c r="P3579" t="s">
        <v>8322</v>
      </c>
      <c r="Q3579" s="8">
        <f t="shared" si="220"/>
        <v>1.3</v>
      </c>
      <c r="R3579" s="20">
        <f t="shared" si="221"/>
        <v>28.888888888888889</v>
      </c>
      <c r="S3579" s="15">
        <f t="shared" si="222"/>
        <v>42093.786840277782</v>
      </c>
      <c r="T3579" s="15">
        <f t="shared" si="223"/>
        <v>42120.26944444445</v>
      </c>
    </row>
    <row r="3580" spans="1:20" ht="75" x14ac:dyDescent="0.3">
      <c r="A3580" s="4">
        <v>3578</v>
      </c>
      <c r="B3580" s="5" t="s">
        <v>3576</v>
      </c>
      <c r="C3580" s="5" t="s">
        <v>7687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t="s">
        <v>8270</v>
      </c>
      <c r="O3580" t="s">
        <v>8321</v>
      </c>
      <c r="P3580" t="s">
        <v>8322</v>
      </c>
      <c r="Q3580" s="8">
        <f t="shared" si="220"/>
        <v>1.0001333333333333</v>
      </c>
      <c r="R3580" s="20">
        <f t="shared" si="221"/>
        <v>40.545945945945945</v>
      </c>
      <c r="S3580" s="15">
        <f t="shared" si="222"/>
        <v>42460.733530092592</v>
      </c>
      <c r="T3580" s="15">
        <f t="shared" si="223"/>
        <v>42490.733530092592</v>
      </c>
    </row>
    <row r="3581" spans="1:20" ht="93.75" x14ac:dyDescent="0.3">
      <c r="A3581" s="4">
        <v>3579</v>
      </c>
      <c r="B3581" s="5" t="s">
        <v>3577</v>
      </c>
      <c r="C3581" s="5" t="s">
        <v>7688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t="s">
        <v>8270</v>
      </c>
      <c r="O3581" t="s">
        <v>8321</v>
      </c>
      <c r="P3581" t="s">
        <v>8322</v>
      </c>
      <c r="Q3581" s="8">
        <f t="shared" si="220"/>
        <v>1</v>
      </c>
      <c r="R3581" s="20">
        <f t="shared" si="221"/>
        <v>35.714285714285715</v>
      </c>
      <c r="S3581" s="15">
        <f t="shared" si="222"/>
        <v>42430.762222222227</v>
      </c>
      <c r="T3581" s="15">
        <f t="shared" si="223"/>
        <v>42460.720555555556</v>
      </c>
    </row>
    <row r="3582" spans="1:20" ht="75" x14ac:dyDescent="0.3">
      <c r="A3582" s="4">
        <v>3580</v>
      </c>
      <c r="B3582" s="5" t="s">
        <v>3578</v>
      </c>
      <c r="C3582" s="5" t="s">
        <v>7689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t="s">
        <v>8270</v>
      </c>
      <c r="O3582" t="s">
        <v>8321</v>
      </c>
      <c r="P3582" t="s">
        <v>8322</v>
      </c>
      <c r="Q3582" s="8">
        <f t="shared" si="220"/>
        <v>1.1388888888888888</v>
      </c>
      <c r="R3582" s="20">
        <f t="shared" si="221"/>
        <v>37.962962962962962</v>
      </c>
      <c r="S3582" s="15">
        <f t="shared" si="222"/>
        <v>42026.176180555558</v>
      </c>
      <c r="T3582" s="15">
        <f t="shared" si="223"/>
        <v>42064.207638888889</v>
      </c>
    </row>
    <row r="3583" spans="1:20" ht="93.75" x14ac:dyDescent="0.3">
      <c r="A3583" s="4">
        <v>3581</v>
      </c>
      <c r="B3583" s="5" t="s">
        <v>3579</v>
      </c>
      <c r="C3583" s="5" t="s">
        <v>7690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t="s">
        <v>8270</v>
      </c>
      <c r="O3583" t="s">
        <v>8321</v>
      </c>
      <c r="P3583" t="s">
        <v>8322</v>
      </c>
      <c r="Q3583" s="8">
        <f t="shared" si="220"/>
        <v>1</v>
      </c>
      <c r="R3583" s="20">
        <f t="shared" si="221"/>
        <v>33.333333333333336</v>
      </c>
      <c r="S3583" s="15">
        <f t="shared" si="222"/>
        <v>41836.471180555556</v>
      </c>
      <c r="T3583" s="15">
        <f t="shared" si="223"/>
        <v>41850.471180555556</v>
      </c>
    </row>
    <row r="3584" spans="1:20" ht="75" x14ac:dyDescent="0.3">
      <c r="A3584" s="4">
        <v>3582</v>
      </c>
      <c r="B3584" s="5" t="s">
        <v>3580</v>
      </c>
      <c r="C3584" s="5" t="s">
        <v>7691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t="s">
        <v>8270</v>
      </c>
      <c r="O3584" t="s">
        <v>8321</v>
      </c>
      <c r="P3584" t="s">
        <v>8322</v>
      </c>
      <c r="Q3584" s="8">
        <f t="shared" si="220"/>
        <v>2.87</v>
      </c>
      <c r="R3584" s="20">
        <f t="shared" si="221"/>
        <v>58.571428571428569</v>
      </c>
      <c r="S3584" s="15">
        <f t="shared" si="222"/>
        <v>42451.095856481479</v>
      </c>
      <c r="T3584" s="15">
        <f t="shared" si="223"/>
        <v>42465.095856481479</v>
      </c>
    </row>
    <row r="3585" spans="1:20" ht="93.75" x14ac:dyDescent="0.3">
      <c r="A3585" s="4">
        <v>3583</v>
      </c>
      <c r="B3585" s="5" t="s">
        <v>3581</v>
      </c>
      <c r="C3585" s="5" t="s">
        <v>7692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t="s">
        <v>8270</v>
      </c>
      <c r="O3585" t="s">
        <v>8321</v>
      </c>
      <c r="P3585" t="s">
        <v>8322</v>
      </c>
      <c r="Q3585" s="8">
        <f t="shared" si="220"/>
        <v>1.085</v>
      </c>
      <c r="R3585" s="20">
        <f t="shared" si="221"/>
        <v>135.625</v>
      </c>
      <c r="S3585" s="15">
        <f t="shared" si="222"/>
        <v>42418.425983796296</v>
      </c>
      <c r="T3585" s="15">
        <f t="shared" si="223"/>
        <v>42478.384317129632</v>
      </c>
    </row>
    <row r="3586" spans="1:20" ht="112.5" x14ac:dyDescent="0.3">
      <c r="A3586" s="4">
        <v>3584</v>
      </c>
      <c r="B3586" s="5" t="s">
        <v>3582</v>
      </c>
      <c r="C3586" s="5" t="s">
        <v>7693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t="s">
        <v>8270</v>
      </c>
      <c r="O3586" t="s">
        <v>8321</v>
      </c>
      <c r="P3586" t="s">
        <v>8322</v>
      </c>
      <c r="Q3586" s="8">
        <f t="shared" ref="Q3586:Q3649" si="224">E3586/D3586</f>
        <v>1.155</v>
      </c>
      <c r="R3586" s="20">
        <f t="shared" ref="R3586:R3649" si="225">E3586/L3586</f>
        <v>30.9375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75" x14ac:dyDescent="0.3">
      <c r="A3587" s="4">
        <v>3585</v>
      </c>
      <c r="B3587" s="5" t="s">
        <v>3583</v>
      </c>
      <c r="C3587" s="5" t="s">
        <v>7694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t="s">
        <v>8270</v>
      </c>
      <c r="O3587" t="s">
        <v>8321</v>
      </c>
      <c r="P3587" t="s">
        <v>8322</v>
      </c>
      <c r="Q3587" s="8">
        <f t="shared" si="224"/>
        <v>1.1911764705882353</v>
      </c>
      <c r="R3587" s="20">
        <f t="shared" si="225"/>
        <v>176.08695652173913</v>
      </c>
      <c r="S3587" s="15">
        <f t="shared" si="226"/>
        <v>41964.716319444444</v>
      </c>
      <c r="T3587" s="15">
        <f t="shared" si="227"/>
        <v>41994.716319444444</v>
      </c>
    </row>
    <row r="3588" spans="1:20" ht="37.5" x14ac:dyDescent="0.3">
      <c r="A3588" s="4">
        <v>3586</v>
      </c>
      <c r="B3588" s="5" t="s">
        <v>3584</v>
      </c>
      <c r="C3588" s="5" t="s">
        <v>7695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t="s">
        <v>8270</v>
      </c>
      <c r="O3588" t="s">
        <v>8321</v>
      </c>
      <c r="P3588" t="s">
        <v>8322</v>
      </c>
      <c r="Q3588" s="8">
        <f t="shared" si="224"/>
        <v>1.0942666666666667</v>
      </c>
      <c r="R3588" s="20">
        <f t="shared" si="225"/>
        <v>151.9814814814815</v>
      </c>
      <c r="S3588" s="15">
        <f t="shared" si="226"/>
        <v>42576.697569444441</v>
      </c>
      <c r="T3588" s="15">
        <f t="shared" si="227"/>
        <v>42636.697569444441</v>
      </c>
    </row>
    <row r="3589" spans="1:20" ht="75" x14ac:dyDescent="0.3">
      <c r="A3589" s="4">
        <v>3587</v>
      </c>
      <c r="B3589" s="5" t="s">
        <v>3585</v>
      </c>
      <c r="C3589" s="5" t="s">
        <v>7696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t="s">
        <v>8270</v>
      </c>
      <c r="O3589" t="s">
        <v>8321</v>
      </c>
      <c r="P3589" t="s">
        <v>8322</v>
      </c>
      <c r="Q3589" s="8">
        <f t="shared" si="224"/>
        <v>1.266</v>
      </c>
      <c r="R3589" s="20">
        <f t="shared" si="225"/>
        <v>22.607142857142858</v>
      </c>
      <c r="S3589" s="15">
        <f t="shared" si="226"/>
        <v>42503.539976851855</v>
      </c>
      <c r="T3589" s="15">
        <f t="shared" si="227"/>
        <v>42548.791666666672</v>
      </c>
    </row>
    <row r="3590" spans="1:20" ht="75" x14ac:dyDescent="0.3">
      <c r="A3590" s="4">
        <v>3588</v>
      </c>
      <c r="B3590" s="5" t="s">
        <v>3586</v>
      </c>
      <c r="C3590" s="5" t="s">
        <v>7697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t="s">
        <v>8270</v>
      </c>
      <c r="O3590" t="s">
        <v>8321</v>
      </c>
      <c r="P3590" t="s">
        <v>8322</v>
      </c>
      <c r="Q3590" s="8">
        <f t="shared" si="224"/>
        <v>1.0049999999999999</v>
      </c>
      <c r="R3590" s="20">
        <f t="shared" si="225"/>
        <v>18.272727272727273</v>
      </c>
      <c r="S3590" s="15">
        <f t="shared" si="226"/>
        <v>42101.828819444447</v>
      </c>
      <c r="T3590" s="15">
        <f t="shared" si="227"/>
        <v>42123.958333333328</v>
      </c>
    </row>
    <row r="3591" spans="1:20" ht="75" x14ac:dyDescent="0.3">
      <c r="A3591" s="4">
        <v>3589</v>
      </c>
      <c r="B3591" s="5" t="s">
        <v>3587</v>
      </c>
      <c r="C3591" s="5" t="s">
        <v>7698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t="s">
        <v>8270</v>
      </c>
      <c r="O3591" t="s">
        <v>8321</v>
      </c>
      <c r="P3591" t="s">
        <v>8322</v>
      </c>
      <c r="Q3591" s="8">
        <f t="shared" si="224"/>
        <v>1.2749999999999999</v>
      </c>
      <c r="R3591" s="20">
        <f t="shared" si="225"/>
        <v>82.258064516129039</v>
      </c>
      <c r="S3591" s="15">
        <f t="shared" si="226"/>
        <v>42125.647534722222</v>
      </c>
      <c r="T3591" s="15">
        <f t="shared" si="227"/>
        <v>42150.647534722222</v>
      </c>
    </row>
    <row r="3592" spans="1:20" ht="93.75" x14ac:dyDescent="0.3">
      <c r="A3592" s="4">
        <v>3590</v>
      </c>
      <c r="B3592" s="5" t="s">
        <v>3588</v>
      </c>
      <c r="C3592" s="5" t="s">
        <v>7699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t="s">
        <v>8270</v>
      </c>
      <c r="O3592" t="s">
        <v>8321</v>
      </c>
      <c r="P3592" t="s">
        <v>8322</v>
      </c>
      <c r="Q3592" s="8">
        <f t="shared" si="224"/>
        <v>1.0005999999999999</v>
      </c>
      <c r="R3592" s="20">
        <f t="shared" si="225"/>
        <v>68.534246575342465</v>
      </c>
      <c r="S3592" s="15">
        <f t="shared" si="226"/>
        <v>41902.333726851852</v>
      </c>
      <c r="T3592" s="15">
        <f t="shared" si="227"/>
        <v>41932.333726851852</v>
      </c>
    </row>
    <row r="3593" spans="1:20" ht="93.75" x14ac:dyDescent="0.3">
      <c r="A3593" s="4">
        <v>3591</v>
      </c>
      <c r="B3593" s="5" t="s">
        <v>3589</v>
      </c>
      <c r="C3593" s="5" t="s">
        <v>7700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t="s">
        <v>8270</v>
      </c>
      <c r="O3593" t="s">
        <v>8321</v>
      </c>
      <c r="P3593" t="s">
        <v>8322</v>
      </c>
      <c r="Q3593" s="8">
        <f t="shared" si="224"/>
        <v>1.75</v>
      </c>
      <c r="R3593" s="20">
        <f t="shared" si="225"/>
        <v>68.055555555555557</v>
      </c>
      <c r="S3593" s="15">
        <f t="shared" si="226"/>
        <v>42003.948425925926</v>
      </c>
      <c r="T3593" s="15">
        <f t="shared" si="227"/>
        <v>42028.207638888889</v>
      </c>
    </row>
    <row r="3594" spans="1:20" ht="75" x14ac:dyDescent="0.3">
      <c r="A3594" s="4">
        <v>3592</v>
      </c>
      <c r="B3594" s="5" t="s">
        <v>3590</v>
      </c>
      <c r="C3594" s="5" t="s">
        <v>7701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t="s">
        <v>8270</v>
      </c>
      <c r="O3594" t="s">
        <v>8321</v>
      </c>
      <c r="P3594" t="s">
        <v>8322</v>
      </c>
      <c r="Q3594" s="8">
        <f t="shared" si="224"/>
        <v>1.2725</v>
      </c>
      <c r="R3594" s="20">
        <f t="shared" si="225"/>
        <v>72.714285714285708</v>
      </c>
      <c r="S3594" s="15">
        <f t="shared" si="226"/>
        <v>41988.829942129625</v>
      </c>
      <c r="T3594" s="15">
        <f t="shared" si="227"/>
        <v>42046.207638888889</v>
      </c>
    </row>
    <row r="3595" spans="1:20" ht="75" x14ac:dyDescent="0.3">
      <c r="A3595" s="4">
        <v>3593</v>
      </c>
      <c r="B3595" s="5" t="s">
        <v>3591</v>
      </c>
      <c r="C3595" s="5" t="s">
        <v>7702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t="s">
        <v>8270</v>
      </c>
      <c r="O3595" t="s">
        <v>8321</v>
      </c>
      <c r="P3595" t="s">
        <v>8322</v>
      </c>
      <c r="Q3595" s="8">
        <f t="shared" si="224"/>
        <v>1.1063333333333334</v>
      </c>
      <c r="R3595" s="20">
        <f t="shared" si="225"/>
        <v>77.186046511627907</v>
      </c>
      <c r="S3595" s="15">
        <f t="shared" si="226"/>
        <v>41974.898599537039</v>
      </c>
      <c r="T3595" s="15">
        <f t="shared" si="227"/>
        <v>42009.851388888885</v>
      </c>
    </row>
    <row r="3596" spans="1:20" ht="93.75" x14ac:dyDescent="0.3">
      <c r="A3596" s="4">
        <v>3594</v>
      </c>
      <c r="B3596" s="5" t="s">
        <v>3592</v>
      </c>
      <c r="C3596" s="5" t="s">
        <v>7703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t="s">
        <v>8270</v>
      </c>
      <c r="O3596" t="s">
        <v>8321</v>
      </c>
      <c r="P3596" t="s">
        <v>8322</v>
      </c>
      <c r="Q3596" s="8">
        <f t="shared" si="224"/>
        <v>1.2593749999999999</v>
      </c>
      <c r="R3596" s="20">
        <f t="shared" si="225"/>
        <v>55.972222222222221</v>
      </c>
      <c r="S3596" s="15">
        <f t="shared" si="226"/>
        <v>42592.066921296297</v>
      </c>
      <c r="T3596" s="15">
        <f t="shared" si="227"/>
        <v>42617.066921296297</v>
      </c>
    </row>
    <row r="3597" spans="1:20" ht="37.5" x14ac:dyDescent="0.3">
      <c r="A3597" s="4">
        <v>3595</v>
      </c>
      <c r="B3597" s="5" t="s">
        <v>3593</v>
      </c>
      <c r="C3597" s="5" t="s">
        <v>7704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t="s">
        <v>8270</v>
      </c>
      <c r="O3597" t="s">
        <v>8321</v>
      </c>
      <c r="P3597" t="s">
        <v>8322</v>
      </c>
      <c r="Q3597" s="8">
        <f t="shared" si="224"/>
        <v>1.1850000000000001</v>
      </c>
      <c r="R3597" s="20">
        <f t="shared" si="225"/>
        <v>49.693548387096776</v>
      </c>
      <c r="S3597" s="15">
        <f t="shared" si="226"/>
        <v>42050.008368055554</v>
      </c>
      <c r="T3597" s="15">
        <f t="shared" si="227"/>
        <v>42076.290972222225</v>
      </c>
    </row>
    <row r="3598" spans="1:20" ht="75" x14ac:dyDescent="0.3">
      <c r="A3598" s="4">
        <v>3596</v>
      </c>
      <c r="B3598" s="5" t="s">
        <v>3594</v>
      </c>
      <c r="C3598" s="5" t="s">
        <v>7705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t="s">
        <v>8270</v>
      </c>
      <c r="O3598" t="s">
        <v>8321</v>
      </c>
      <c r="P3598" t="s">
        <v>8322</v>
      </c>
      <c r="Q3598" s="8">
        <f t="shared" si="224"/>
        <v>1.0772727272727274</v>
      </c>
      <c r="R3598" s="20">
        <f t="shared" si="225"/>
        <v>79</v>
      </c>
      <c r="S3598" s="15">
        <f t="shared" si="226"/>
        <v>41856.715069444443</v>
      </c>
      <c r="T3598" s="15">
        <f t="shared" si="227"/>
        <v>41877.715069444443</v>
      </c>
    </row>
    <row r="3599" spans="1:20" ht="56.25" x14ac:dyDescent="0.3">
      <c r="A3599" s="4">
        <v>3597</v>
      </c>
      <c r="B3599" s="5" t="s">
        <v>3595</v>
      </c>
      <c r="C3599" s="5" t="s">
        <v>7706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t="s">
        <v>8270</v>
      </c>
      <c r="O3599" t="s">
        <v>8321</v>
      </c>
      <c r="P3599" t="s">
        <v>8322</v>
      </c>
      <c r="Q3599" s="8">
        <f t="shared" si="224"/>
        <v>1.026</v>
      </c>
      <c r="R3599" s="20">
        <f t="shared" si="225"/>
        <v>77.727272727272734</v>
      </c>
      <c r="S3599" s="15">
        <f t="shared" si="226"/>
        <v>42417.585532407407</v>
      </c>
      <c r="T3599" s="15">
        <f t="shared" si="227"/>
        <v>42432.249305555553</v>
      </c>
    </row>
    <row r="3600" spans="1:20" ht="75" x14ac:dyDescent="0.3">
      <c r="A3600" s="4">
        <v>3598</v>
      </c>
      <c r="B3600" s="5" t="s">
        <v>3596</v>
      </c>
      <c r="C3600" s="5" t="s">
        <v>7707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t="s">
        <v>8270</v>
      </c>
      <c r="O3600" t="s">
        <v>8321</v>
      </c>
      <c r="P3600" t="s">
        <v>8322</v>
      </c>
      <c r="Q3600" s="8">
        <f t="shared" si="224"/>
        <v>1.101</v>
      </c>
      <c r="R3600" s="20">
        <f t="shared" si="225"/>
        <v>40.777777777777779</v>
      </c>
      <c r="S3600" s="15">
        <f t="shared" si="226"/>
        <v>41866.79886574074</v>
      </c>
      <c r="T3600" s="15">
        <f t="shared" si="227"/>
        <v>41885.207638888889</v>
      </c>
    </row>
    <row r="3601" spans="1:20" ht="75" x14ac:dyDescent="0.3">
      <c r="A3601" s="4">
        <v>3599</v>
      </c>
      <c r="B3601" s="5" t="s">
        <v>3597</v>
      </c>
      <c r="C3601" s="5" t="s">
        <v>7708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t="s">
        <v>8270</v>
      </c>
      <c r="O3601" t="s">
        <v>8321</v>
      </c>
      <c r="P3601" t="s">
        <v>8322</v>
      </c>
      <c r="Q3601" s="8">
        <f t="shared" si="224"/>
        <v>2.02</v>
      </c>
      <c r="R3601" s="20">
        <f t="shared" si="225"/>
        <v>59.411764705882355</v>
      </c>
      <c r="S3601" s="15">
        <f t="shared" si="226"/>
        <v>42220.79487268519</v>
      </c>
      <c r="T3601" s="15">
        <f t="shared" si="227"/>
        <v>42246</v>
      </c>
    </row>
    <row r="3602" spans="1:20" ht="56.25" x14ac:dyDescent="0.3">
      <c r="A3602" s="4">
        <v>3600</v>
      </c>
      <c r="B3602" s="5" t="s">
        <v>3598</v>
      </c>
      <c r="C3602" s="5" t="s">
        <v>7709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t="s">
        <v>8270</v>
      </c>
      <c r="O3602" t="s">
        <v>8321</v>
      </c>
      <c r="P3602" t="s">
        <v>8322</v>
      </c>
      <c r="Q3602" s="8">
        <f t="shared" si="224"/>
        <v>1.3</v>
      </c>
      <c r="R3602" s="20">
        <f t="shared" si="225"/>
        <v>3.25</v>
      </c>
      <c r="S3602" s="15">
        <f t="shared" si="226"/>
        <v>42628.849120370374</v>
      </c>
      <c r="T3602" s="15">
        <f t="shared" si="227"/>
        <v>42656.849120370374</v>
      </c>
    </row>
    <row r="3603" spans="1:20" ht="75" x14ac:dyDescent="0.3">
      <c r="A3603" s="4">
        <v>3601</v>
      </c>
      <c r="B3603" s="5" t="s">
        <v>3599</v>
      </c>
      <c r="C3603" s="5" t="s">
        <v>7710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t="s">
        <v>8270</v>
      </c>
      <c r="O3603" t="s">
        <v>8321</v>
      </c>
      <c r="P3603" t="s">
        <v>8322</v>
      </c>
      <c r="Q3603" s="8">
        <f t="shared" si="224"/>
        <v>1.0435000000000001</v>
      </c>
      <c r="R3603" s="20">
        <f t="shared" si="225"/>
        <v>39.377358490566039</v>
      </c>
      <c r="S3603" s="15">
        <f t="shared" si="226"/>
        <v>41990.99863425926</v>
      </c>
      <c r="T3603" s="15">
        <f t="shared" si="227"/>
        <v>42020.99863425926</v>
      </c>
    </row>
    <row r="3604" spans="1:20" ht="93.75" x14ac:dyDescent="0.3">
      <c r="A3604" s="4">
        <v>3602</v>
      </c>
      <c r="B3604" s="5" t="s">
        <v>3600</v>
      </c>
      <c r="C3604" s="5" t="s">
        <v>7711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t="s">
        <v>8270</v>
      </c>
      <c r="O3604" t="s">
        <v>8321</v>
      </c>
      <c r="P3604" t="s">
        <v>8322</v>
      </c>
      <c r="Q3604" s="8">
        <f t="shared" si="224"/>
        <v>1.0004999999999999</v>
      </c>
      <c r="R3604" s="20">
        <f t="shared" si="225"/>
        <v>81.673469387755105</v>
      </c>
      <c r="S3604" s="15">
        <f t="shared" si="226"/>
        <v>42447.894432870366</v>
      </c>
      <c r="T3604" s="15">
        <f t="shared" si="227"/>
        <v>42507.894432870366</v>
      </c>
    </row>
    <row r="3605" spans="1:20" ht="75" x14ac:dyDescent="0.3">
      <c r="A3605" s="4">
        <v>3603</v>
      </c>
      <c r="B3605" s="5" t="s">
        <v>3601</v>
      </c>
      <c r="C3605" s="5" t="s">
        <v>7712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t="s">
        <v>8270</v>
      </c>
      <c r="O3605" t="s">
        <v>8321</v>
      </c>
      <c r="P3605" t="s">
        <v>8322</v>
      </c>
      <c r="Q3605" s="8">
        <f t="shared" si="224"/>
        <v>1.7066666666666668</v>
      </c>
      <c r="R3605" s="20">
        <f t="shared" si="225"/>
        <v>44.912280701754383</v>
      </c>
      <c r="S3605" s="15">
        <f t="shared" si="226"/>
        <v>42283.864351851851</v>
      </c>
      <c r="T3605" s="15">
        <f t="shared" si="227"/>
        <v>42313.906018518523</v>
      </c>
    </row>
    <row r="3606" spans="1:20" ht="93.75" x14ac:dyDescent="0.3">
      <c r="A3606" s="4">
        <v>3604</v>
      </c>
      <c r="B3606" s="5" t="s">
        <v>3602</v>
      </c>
      <c r="C3606" s="5" t="s">
        <v>7713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t="s">
        <v>8270</v>
      </c>
      <c r="O3606" t="s">
        <v>8321</v>
      </c>
      <c r="P3606" t="s">
        <v>8322</v>
      </c>
      <c r="Q3606" s="8">
        <f t="shared" si="224"/>
        <v>1.1283333333333334</v>
      </c>
      <c r="R3606" s="20">
        <f t="shared" si="225"/>
        <v>49.05797101449275</v>
      </c>
      <c r="S3606" s="15">
        <f t="shared" si="226"/>
        <v>42483.015694444446</v>
      </c>
      <c r="T3606" s="15">
        <f t="shared" si="227"/>
        <v>42489.290972222225</v>
      </c>
    </row>
    <row r="3607" spans="1:20" ht="93.75" x14ac:dyDescent="0.3">
      <c r="A3607" s="4">
        <v>3605</v>
      </c>
      <c r="B3607" s="5" t="s">
        <v>3603</v>
      </c>
      <c r="C3607" s="5" t="s">
        <v>7714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t="s">
        <v>8270</v>
      </c>
      <c r="O3607" t="s">
        <v>8321</v>
      </c>
      <c r="P3607" t="s">
        <v>8322</v>
      </c>
      <c r="Q3607" s="8">
        <f t="shared" si="224"/>
        <v>1.84</v>
      </c>
      <c r="R3607" s="20">
        <f t="shared" si="225"/>
        <v>30.666666666666668</v>
      </c>
      <c r="S3607" s="15">
        <f t="shared" si="226"/>
        <v>42383.793124999997</v>
      </c>
      <c r="T3607" s="15">
        <f t="shared" si="227"/>
        <v>42413.793124999997</v>
      </c>
    </row>
    <row r="3608" spans="1:20" ht="93.75" x14ac:dyDescent="0.3">
      <c r="A3608" s="4">
        <v>3606</v>
      </c>
      <c r="B3608" s="5" t="s">
        <v>3604</v>
      </c>
      <c r="C3608" s="5" t="s">
        <v>7715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t="s">
        <v>8270</v>
      </c>
      <c r="O3608" t="s">
        <v>8321</v>
      </c>
      <c r="P3608" t="s">
        <v>8322</v>
      </c>
      <c r="Q3608" s="8">
        <f t="shared" si="224"/>
        <v>1.3026666666666666</v>
      </c>
      <c r="R3608" s="20">
        <f t="shared" si="225"/>
        <v>61.0625</v>
      </c>
      <c r="S3608" s="15">
        <f t="shared" si="226"/>
        <v>42566.604826388888</v>
      </c>
      <c r="T3608" s="15">
        <f t="shared" si="227"/>
        <v>42596.604826388888</v>
      </c>
    </row>
    <row r="3609" spans="1:20" ht="56.25" x14ac:dyDescent="0.3">
      <c r="A3609" s="4">
        <v>3607</v>
      </c>
      <c r="B3609" s="5" t="s">
        <v>3605</v>
      </c>
      <c r="C3609" s="5" t="s">
        <v>7716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t="s">
        <v>8270</v>
      </c>
      <c r="O3609" t="s">
        <v>8321</v>
      </c>
      <c r="P3609" t="s">
        <v>8322</v>
      </c>
      <c r="Q3609" s="8">
        <f t="shared" si="224"/>
        <v>1.0545454545454545</v>
      </c>
      <c r="R3609" s="20">
        <f t="shared" si="225"/>
        <v>29</v>
      </c>
      <c r="S3609" s="15">
        <f t="shared" si="226"/>
        <v>42338.963912037041</v>
      </c>
      <c r="T3609" s="15">
        <f t="shared" si="227"/>
        <v>42353</v>
      </c>
    </row>
    <row r="3610" spans="1:20" ht="75" x14ac:dyDescent="0.3">
      <c r="A3610" s="4">
        <v>3608</v>
      </c>
      <c r="B3610" s="5" t="s">
        <v>3606</v>
      </c>
      <c r="C3610" s="5" t="s">
        <v>7717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t="s">
        <v>8270</v>
      </c>
      <c r="O3610" t="s">
        <v>8321</v>
      </c>
      <c r="P3610" t="s">
        <v>8322</v>
      </c>
      <c r="Q3610" s="8">
        <f t="shared" si="224"/>
        <v>1</v>
      </c>
      <c r="R3610" s="20">
        <f t="shared" si="225"/>
        <v>29.62962962962963</v>
      </c>
      <c r="S3610" s="15">
        <f t="shared" si="226"/>
        <v>42506.709375000006</v>
      </c>
      <c r="T3610" s="15">
        <f t="shared" si="227"/>
        <v>42538.583333333328</v>
      </c>
    </row>
    <row r="3611" spans="1:20" ht="75" x14ac:dyDescent="0.3">
      <c r="A3611" s="4">
        <v>3609</v>
      </c>
      <c r="B3611" s="5" t="s">
        <v>3607</v>
      </c>
      <c r="C3611" s="5" t="s">
        <v>7718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t="s">
        <v>8270</v>
      </c>
      <c r="O3611" t="s">
        <v>8321</v>
      </c>
      <c r="P3611" t="s">
        <v>8322</v>
      </c>
      <c r="Q3611" s="8">
        <f t="shared" si="224"/>
        <v>1.5331632653061225</v>
      </c>
      <c r="R3611" s="20">
        <f t="shared" si="225"/>
        <v>143.0952380952381</v>
      </c>
      <c r="S3611" s="15">
        <f t="shared" si="226"/>
        <v>42429.991724537031</v>
      </c>
      <c r="T3611" s="15">
        <f t="shared" si="227"/>
        <v>42459.950057870374</v>
      </c>
    </row>
    <row r="3612" spans="1:20" ht="75" x14ac:dyDescent="0.3">
      <c r="A3612" s="4">
        <v>3610</v>
      </c>
      <c r="B3612" s="5" t="s">
        <v>3608</v>
      </c>
      <c r="C3612" s="5" t="s">
        <v>7719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t="s">
        <v>8270</v>
      </c>
      <c r="O3612" t="s">
        <v>8321</v>
      </c>
      <c r="P3612" t="s">
        <v>8322</v>
      </c>
      <c r="Q3612" s="8">
        <f t="shared" si="224"/>
        <v>1.623</v>
      </c>
      <c r="R3612" s="20">
        <f t="shared" si="225"/>
        <v>52.354838709677416</v>
      </c>
      <c r="S3612" s="15">
        <f t="shared" si="226"/>
        <v>42203.432129629626</v>
      </c>
      <c r="T3612" s="15">
        <f t="shared" si="227"/>
        <v>42233.432129629626</v>
      </c>
    </row>
    <row r="3613" spans="1:20" ht="93.75" x14ac:dyDescent="0.3">
      <c r="A3613" s="4">
        <v>3611</v>
      </c>
      <c r="B3613" s="5" t="s">
        <v>3609</v>
      </c>
      <c r="C3613" s="5" t="s">
        <v>7720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t="s">
        <v>8270</v>
      </c>
      <c r="O3613" t="s">
        <v>8321</v>
      </c>
      <c r="P3613" t="s">
        <v>8322</v>
      </c>
      <c r="Q3613" s="8">
        <f t="shared" si="224"/>
        <v>1.36</v>
      </c>
      <c r="R3613" s="20">
        <f t="shared" si="225"/>
        <v>66.666666666666671</v>
      </c>
      <c r="S3613" s="15">
        <f t="shared" si="226"/>
        <v>42072.370381944449</v>
      </c>
      <c r="T3613" s="15">
        <f t="shared" si="227"/>
        <v>42102.370381944449</v>
      </c>
    </row>
    <row r="3614" spans="1:20" ht="75" x14ac:dyDescent="0.3">
      <c r="A3614" s="4">
        <v>3612</v>
      </c>
      <c r="B3614" s="5" t="s">
        <v>3610</v>
      </c>
      <c r="C3614" s="5" t="s">
        <v>7721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t="s">
        <v>8270</v>
      </c>
      <c r="O3614" t="s">
        <v>8321</v>
      </c>
      <c r="P3614" t="s">
        <v>8322</v>
      </c>
      <c r="Q3614" s="8">
        <f t="shared" si="224"/>
        <v>1.444</v>
      </c>
      <c r="R3614" s="20">
        <f t="shared" si="225"/>
        <v>126.66666666666667</v>
      </c>
      <c r="S3614" s="15">
        <f t="shared" si="226"/>
        <v>41789.726979166669</v>
      </c>
      <c r="T3614" s="15">
        <f t="shared" si="227"/>
        <v>41799.726979166669</v>
      </c>
    </row>
    <row r="3615" spans="1:20" ht="56.25" x14ac:dyDescent="0.3">
      <c r="A3615" s="4">
        <v>3613</v>
      </c>
      <c r="B3615" s="5" t="s">
        <v>3611</v>
      </c>
      <c r="C3615" s="5" t="s">
        <v>7722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t="s">
        <v>8270</v>
      </c>
      <c r="O3615" t="s">
        <v>8321</v>
      </c>
      <c r="P3615" t="s">
        <v>8322</v>
      </c>
      <c r="Q3615" s="8">
        <f t="shared" si="224"/>
        <v>1</v>
      </c>
      <c r="R3615" s="20">
        <f t="shared" si="225"/>
        <v>62.5</v>
      </c>
      <c r="S3615" s="15">
        <f t="shared" si="226"/>
        <v>41788.58997685185</v>
      </c>
      <c r="T3615" s="15">
        <f t="shared" si="227"/>
        <v>41818.58997685185</v>
      </c>
    </row>
    <row r="3616" spans="1:20" ht="75" x14ac:dyDescent="0.3">
      <c r="A3616" s="4">
        <v>3614</v>
      </c>
      <c r="B3616" s="5" t="s">
        <v>3438</v>
      </c>
      <c r="C3616" s="5" t="s">
        <v>7723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t="s">
        <v>8270</v>
      </c>
      <c r="O3616" t="s">
        <v>8321</v>
      </c>
      <c r="P3616" t="s">
        <v>8322</v>
      </c>
      <c r="Q3616" s="8">
        <f t="shared" si="224"/>
        <v>1.008</v>
      </c>
      <c r="R3616" s="20">
        <f t="shared" si="225"/>
        <v>35.492957746478872</v>
      </c>
      <c r="S3616" s="15">
        <f t="shared" si="226"/>
        <v>42144.041851851856</v>
      </c>
      <c r="T3616" s="15">
        <f t="shared" si="227"/>
        <v>42174.041851851856</v>
      </c>
    </row>
    <row r="3617" spans="1:20" ht="75" x14ac:dyDescent="0.3">
      <c r="A3617" s="4">
        <v>3615</v>
      </c>
      <c r="B3617" s="5" t="s">
        <v>3612</v>
      </c>
      <c r="C3617" s="5" t="s">
        <v>7724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t="s">
        <v>8270</v>
      </c>
      <c r="O3617" t="s">
        <v>8321</v>
      </c>
      <c r="P3617" t="s">
        <v>8322</v>
      </c>
      <c r="Q3617" s="8">
        <f t="shared" si="224"/>
        <v>1.0680000000000001</v>
      </c>
      <c r="R3617" s="20">
        <f t="shared" si="225"/>
        <v>37.083333333333336</v>
      </c>
      <c r="S3617" s="15">
        <f t="shared" si="226"/>
        <v>42318.593703703707</v>
      </c>
      <c r="T3617" s="15">
        <f t="shared" si="227"/>
        <v>42348.593703703707</v>
      </c>
    </row>
    <row r="3618" spans="1:20" ht="93.75" x14ac:dyDescent="0.3">
      <c r="A3618" s="4">
        <v>3616</v>
      </c>
      <c r="B3618" s="5" t="s">
        <v>3613</v>
      </c>
      <c r="C3618" s="5" t="s">
        <v>7725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t="s">
        <v>8270</v>
      </c>
      <c r="O3618" t="s">
        <v>8321</v>
      </c>
      <c r="P3618" t="s">
        <v>8322</v>
      </c>
      <c r="Q3618" s="8">
        <f t="shared" si="224"/>
        <v>1.248</v>
      </c>
      <c r="R3618" s="20">
        <f t="shared" si="225"/>
        <v>69.333333333333329</v>
      </c>
      <c r="S3618" s="15">
        <f t="shared" si="226"/>
        <v>42052.949814814812</v>
      </c>
      <c r="T3618" s="15">
        <f t="shared" si="227"/>
        <v>42082.908148148148</v>
      </c>
    </row>
    <row r="3619" spans="1:20" ht="93.75" x14ac:dyDescent="0.3">
      <c r="A3619" s="4">
        <v>3617</v>
      </c>
      <c r="B3619" s="5" t="s">
        <v>3614</v>
      </c>
      <c r="C3619" s="5" t="s">
        <v>7726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t="s">
        <v>8270</v>
      </c>
      <c r="O3619" t="s">
        <v>8321</v>
      </c>
      <c r="P3619" t="s">
        <v>8322</v>
      </c>
      <c r="Q3619" s="8">
        <f t="shared" si="224"/>
        <v>1.1891891891891893</v>
      </c>
      <c r="R3619" s="20">
        <f t="shared" si="225"/>
        <v>17.254901960784313</v>
      </c>
      <c r="S3619" s="15">
        <f t="shared" si="226"/>
        <v>42779.610289351855</v>
      </c>
      <c r="T3619" s="15">
        <f t="shared" si="227"/>
        <v>42794</v>
      </c>
    </row>
    <row r="3620" spans="1:20" ht="93.75" x14ac:dyDescent="0.3">
      <c r="A3620" s="4">
        <v>3618</v>
      </c>
      <c r="B3620" s="5" t="s">
        <v>3615</v>
      </c>
      <c r="C3620" s="5" t="s">
        <v>7727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t="s">
        <v>8270</v>
      </c>
      <c r="O3620" t="s">
        <v>8321</v>
      </c>
      <c r="P3620" t="s">
        <v>8322</v>
      </c>
      <c r="Q3620" s="8">
        <f t="shared" si="224"/>
        <v>1.01</v>
      </c>
      <c r="R3620" s="20">
        <f t="shared" si="225"/>
        <v>36.071428571428569</v>
      </c>
      <c r="S3620" s="15">
        <f t="shared" si="226"/>
        <v>42128.627893518518</v>
      </c>
      <c r="T3620" s="15">
        <f t="shared" si="227"/>
        <v>42158.627893518518</v>
      </c>
    </row>
    <row r="3621" spans="1:20" ht="93.75" x14ac:dyDescent="0.3">
      <c r="A3621" s="4">
        <v>3619</v>
      </c>
      <c r="B3621" s="5" t="s">
        <v>3616</v>
      </c>
      <c r="C3621" s="5" t="s">
        <v>7728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t="s">
        <v>8270</v>
      </c>
      <c r="O3621" t="s">
        <v>8321</v>
      </c>
      <c r="P3621" t="s">
        <v>8322</v>
      </c>
      <c r="Q3621" s="8">
        <f t="shared" si="224"/>
        <v>1.1299999999999999</v>
      </c>
      <c r="R3621" s="20">
        <f t="shared" si="225"/>
        <v>66.470588235294116</v>
      </c>
      <c r="S3621" s="15">
        <f t="shared" si="226"/>
        <v>42661.132245370376</v>
      </c>
      <c r="T3621" s="15">
        <f t="shared" si="227"/>
        <v>42693.916666666672</v>
      </c>
    </row>
    <row r="3622" spans="1:20" ht="75" x14ac:dyDescent="0.3">
      <c r="A3622" s="4">
        <v>3620</v>
      </c>
      <c r="B3622" s="5" t="s">
        <v>3617</v>
      </c>
      <c r="C3622" s="5" t="s">
        <v>7729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t="s">
        <v>8270</v>
      </c>
      <c r="O3622" t="s">
        <v>8321</v>
      </c>
      <c r="P3622" t="s">
        <v>8322</v>
      </c>
      <c r="Q3622" s="8">
        <f t="shared" si="224"/>
        <v>1.0519047619047619</v>
      </c>
      <c r="R3622" s="20">
        <f t="shared" si="225"/>
        <v>56.065989847715734</v>
      </c>
      <c r="S3622" s="15">
        <f t="shared" si="226"/>
        <v>42037.938206018516</v>
      </c>
      <c r="T3622" s="15">
        <f t="shared" si="227"/>
        <v>42068.166666666672</v>
      </c>
    </row>
    <row r="3623" spans="1:20" ht="75" x14ac:dyDescent="0.3">
      <c r="A3623" s="4">
        <v>3621</v>
      </c>
      <c r="B3623" s="5" t="s">
        <v>3618</v>
      </c>
      <c r="C3623" s="5" t="s">
        <v>7730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t="s">
        <v>8270</v>
      </c>
      <c r="O3623" t="s">
        <v>8321</v>
      </c>
      <c r="P3623" t="s">
        <v>8322</v>
      </c>
      <c r="Q3623" s="8">
        <f t="shared" si="224"/>
        <v>1.0973333333333333</v>
      </c>
      <c r="R3623" s="20">
        <f t="shared" si="225"/>
        <v>47.028571428571432</v>
      </c>
      <c r="S3623" s="15">
        <f t="shared" si="226"/>
        <v>42619.935694444444</v>
      </c>
      <c r="T3623" s="15">
        <f t="shared" si="227"/>
        <v>42643.875</v>
      </c>
    </row>
    <row r="3624" spans="1:20" ht="56.25" x14ac:dyDescent="0.3">
      <c r="A3624" s="4">
        <v>3622</v>
      </c>
      <c r="B3624" s="5" t="s">
        <v>3619</v>
      </c>
      <c r="C3624" s="5" t="s">
        <v>7731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t="s">
        <v>8270</v>
      </c>
      <c r="O3624" t="s">
        <v>8321</v>
      </c>
      <c r="P3624" t="s">
        <v>8322</v>
      </c>
      <c r="Q3624" s="8">
        <f t="shared" si="224"/>
        <v>1.00099</v>
      </c>
      <c r="R3624" s="20">
        <f t="shared" si="225"/>
        <v>47.666190476190479</v>
      </c>
      <c r="S3624" s="15">
        <f t="shared" si="226"/>
        <v>41877.221886574072</v>
      </c>
      <c r="T3624" s="15">
        <f t="shared" si="227"/>
        <v>41910.140972222223</v>
      </c>
    </row>
    <row r="3625" spans="1:20" ht="56.25" x14ac:dyDescent="0.3">
      <c r="A3625" s="4">
        <v>3623</v>
      </c>
      <c r="B3625" s="5" t="s">
        <v>3620</v>
      </c>
      <c r="C3625" s="5" t="s">
        <v>7732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t="s">
        <v>8270</v>
      </c>
      <c r="O3625" t="s">
        <v>8321</v>
      </c>
      <c r="P3625" t="s">
        <v>8322</v>
      </c>
      <c r="Q3625" s="8">
        <f t="shared" si="224"/>
        <v>1.2</v>
      </c>
      <c r="R3625" s="20">
        <f t="shared" si="225"/>
        <v>88.235294117647058</v>
      </c>
      <c r="S3625" s="15">
        <f t="shared" si="226"/>
        <v>41828.736921296295</v>
      </c>
      <c r="T3625" s="15">
        <f t="shared" si="227"/>
        <v>41846.291666666664</v>
      </c>
    </row>
    <row r="3626" spans="1:20" ht="112.5" x14ac:dyDescent="0.3">
      <c r="A3626" s="4">
        <v>3624</v>
      </c>
      <c r="B3626" s="5" t="s">
        <v>3621</v>
      </c>
      <c r="C3626" s="5" t="s">
        <v>7733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t="s">
        <v>8270</v>
      </c>
      <c r="O3626" t="s">
        <v>8321</v>
      </c>
      <c r="P3626" t="s">
        <v>8322</v>
      </c>
      <c r="Q3626" s="8">
        <f t="shared" si="224"/>
        <v>1.0493333333333332</v>
      </c>
      <c r="R3626" s="20">
        <f t="shared" si="225"/>
        <v>80.717948717948715</v>
      </c>
      <c r="S3626" s="15">
        <f t="shared" si="226"/>
        <v>42545.774189814809</v>
      </c>
      <c r="T3626" s="15">
        <f t="shared" si="227"/>
        <v>42605.774189814809</v>
      </c>
    </row>
    <row r="3627" spans="1:20" ht="93.75" x14ac:dyDescent="0.3">
      <c r="A3627" s="4">
        <v>3625</v>
      </c>
      <c r="B3627" s="5" t="s">
        <v>3622</v>
      </c>
      <c r="C3627" s="5" t="s">
        <v>7734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t="s">
        <v>8270</v>
      </c>
      <c r="O3627" t="s">
        <v>8321</v>
      </c>
      <c r="P3627" t="s">
        <v>8322</v>
      </c>
      <c r="Q3627" s="8">
        <f t="shared" si="224"/>
        <v>1.0266666666666666</v>
      </c>
      <c r="R3627" s="20">
        <f t="shared" si="225"/>
        <v>39.487179487179489</v>
      </c>
      <c r="S3627" s="15">
        <f t="shared" si="226"/>
        <v>42157.652511574073</v>
      </c>
      <c r="T3627" s="15">
        <f t="shared" si="227"/>
        <v>42187.652511574073</v>
      </c>
    </row>
    <row r="3628" spans="1:20" ht="93.75" x14ac:dyDescent="0.3">
      <c r="A3628" s="4">
        <v>3626</v>
      </c>
      <c r="B3628" s="5" t="s">
        <v>3623</v>
      </c>
      <c r="C3628" s="5" t="s">
        <v>7735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t="s">
        <v>8270</v>
      </c>
      <c r="O3628" t="s">
        <v>8321</v>
      </c>
      <c r="P3628" t="s">
        <v>8322</v>
      </c>
      <c r="Q3628" s="8">
        <f t="shared" si="224"/>
        <v>1.0182500000000001</v>
      </c>
      <c r="R3628" s="20">
        <f t="shared" si="225"/>
        <v>84.854166666666671</v>
      </c>
      <c r="S3628" s="15">
        <f t="shared" si="226"/>
        <v>41846.667326388888</v>
      </c>
      <c r="T3628" s="15">
        <f t="shared" si="227"/>
        <v>41867.667326388888</v>
      </c>
    </row>
    <row r="3629" spans="1:20" ht="93.75" x14ac:dyDescent="0.3">
      <c r="A3629" s="4">
        <v>3627</v>
      </c>
      <c r="B3629" s="5" t="s">
        <v>3624</v>
      </c>
      <c r="C3629" s="5" t="s">
        <v>7736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t="s">
        <v>8270</v>
      </c>
      <c r="O3629" t="s">
        <v>8321</v>
      </c>
      <c r="P3629" t="s">
        <v>8322</v>
      </c>
      <c r="Q3629" s="8">
        <f t="shared" si="224"/>
        <v>1</v>
      </c>
      <c r="R3629" s="20">
        <f t="shared" si="225"/>
        <v>68.965517241379317</v>
      </c>
      <c r="S3629" s="15">
        <f t="shared" si="226"/>
        <v>42460.741747685184</v>
      </c>
      <c r="T3629" s="15">
        <f t="shared" si="227"/>
        <v>42511.165972222225</v>
      </c>
    </row>
    <row r="3630" spans="1:20" ht="93.75" x14ac:dyDescent="0.3">
      <c r="A3630" s="4">
        <v>3628</v>
      </c>
      <c r="B3630" s="5" t="s">
        <v>3625</v>
      </c>
      <c r="C3630" s="5" t="s">
        <v>7737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t="s">
        <v>8304</v>
      </c>
      <c r="O3630" t="s">
        <v>8321</v>
      </c>
      <c r="P3630" t="s">
        <v>8363</v>
      </c>
      <c r="Q3630" s="8">
        <f t="shared" si="224"/>
        <v>0</v>
      </c>
      <c r="R3630" s="20" t="e">
        <f t="shared" si="225"/>
        <v>#DIV/0!</v>
      </c>
      <c r="S3630" s="15">
        <f t="shared" si="226"/>
        <v>42291.833287037036</v>
      </c>
      <c r="T3630" s="15">
        <f t="shared" si="227"/>
        <v>42351.874953703707</v>
      </c>
    </row>
    <row r="3631" spans="1:20" ht="93.75" x14ac:dyDescent="0.3">
      <c r="A3631" s="4">
        <v>3629</v>
      </c>
      <c r="B3631" s="5" t="s">
        <v>3626</v>
      </c>
      <c r="C3631" s="5" t="s">
        <v>7738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t="s">
        <v>8304</v>
      </c>
      <c r="O3631" t="s">
        <v>8321</v>
      </c>
      <c r="P3631" t="s">
        <v>8363</v>
      </c>
      <c r="Q3631" s="8">
        <f t="shared" si="224"/>
        <v>1.9999999999999999E-6</v>
      </c>
      <c r="R3631" s="20">
        <f t="shared" si="225"/>
        <v>1</v>
      </c>
      <c r="S3631" s="15">
        <f t="shared" si="226"/>
        <v>42437.094490740739</v>
      </c>
      <c r="T3631" s="15">
        <f t="shared" si="227"/>
        <v>42495.708333333328</v>
      </c>
    </row>
    <row r="3632" spans="1:20" ht="75" x14ac:dyDescent="0.3">
      <c r="A3632" s="4">
        <v>3630</v>
      </c>
      <c r="B3632" s="5" t="s">
        <v>3627</v>
      </c>
      <c r="C3632" s="5" t="s">
        <v>7739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t="s">
        <v>8304</v>
      </c>
      <c r="O3632" t="s">
        <v>8321</v>
      </c>
      <c r="P3632" t="s">
        <v>8363</v>
      </c>
      <c r="Q3632" s="8">
        <f t="shared" si="224"/>
        <v>3.3333333333333332E-4</v>
      </c>
      <c r="R3632" s="20">
        <f t="shared" si="225"/>
        <v>1</v>
      </c>
      <c r="S3632" s="15">
        <f t="shared" si="226"/>
        <v>41942.84710648148</v>
      </c>
      <c r="T3632" s="15">
        <f t="shared" si="227"/>
        <v>41972.888773148152</v>
      </c>
    </row>
    <row r="3633" spans="1:20" ht="93.75" x14ac:dyDescent="0.3">
      <c r="A3633" s="4">
        <v>3631</v>
      </c>
      <c r="B3633" s="5" t="s">
        <v>3628</v>
      </c>
      <c r="C3633" s="5" t="s">
        <v>7740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t="s">
        <v>8304</v>
      </c>
      <c r="O3633" t="s">
        <v>8321</v>
      </c>
      <c r="P3633" t="s">
        <v>8363</v>
      </c>
      <c r="Q3633" s="8">
        <f t="shared" si="224"/>
        <v>0.51023391812865493</v>
      </c>
      <c r="R3633" s="20">
        <f t="shared" si="225"/>
        <v>147.88135593220338</v>
      </c>
      <c r="S3633" s="15">
        <f t="shared" si="226"/>
        <v>41880.753437499996</v>
      </c>
      <c r="T3633" s="15">
        <f t="shared" si="227"/>
        <v>41905.165972222225</v>
      </c>
    </row>
    <row r="3634" spans="1:20" ht="75" x14ac:dyDescent="0.3">
      <c r="A3634" s="4">
        <v>3632</v>
      </c>
      <c r="B3634" s="5" t="s">
        <v>3629</v>
      </c>
      <c r="C3634" s="5" t="s">
        <v>7741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t="s">
        <v>8304</v>
      </c>
      <c r="O3634" t="s">
        <v>8321</v>
      </c>
      <c r="P3634" t="s">
        <v>8363</v>
      </c>
      <c r="Q3634" s="8">
        <f t="shared" si="224"/>
        <v>0.2</v>
      </c>
      <c r="R3634" s="20">
        <f t="shared" si="225"/>
        <v>100</v>
      </c>
      <c r="S3634" s="15">
        <f t="shared" si="226"/>
        <v>41946.936909722222</v>
      </c>
      <c r="T3634" s="15">
        <f t="shared" si="227"/>
        <v>41966.936909722222</v>
      </c>
    </row>
    <row r="3635" spans="1:20" ht="75" x14ac:dyDescent="0.3">
      <c r="A3635" s="4">
        <v>3633</v>
      </c>
      <c r="B3635" s="5" t="s">
        <v>3630</v>
      </c>
      <c r="C3635" s="5" t="s">
        <v>7742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t="s">
        <v>8304</v>
      </c>
      <c r="O3635" t="s">
        <v>8321</v>
      </c>
      <c r="P3635" t="s">
        <v>8363</v>
      </c>
      <c r="Q3635" s="8">
        <f t="shared" si="224"/>
        <v>0.35239999999999999</v>
      </c>
      <c r="R3635" s="20">
        <f t="shared" si="225"/>
        <v>56.838709677419352</v>
      </c>
      <c r="S3635" s="15">
        <f t="shared" si="226"/>
        <v>42649.623460648145</v>
      </c>
      <c r="T3635" s="15">
        <f t="shared" si="227"/>
        <v>42693.041666666672</v>
      </c>
    </row>
    <row r="3636" spans="1:20" ht="93.75" x14ac:dyDescent="0.3">
      <c r="A3636" s="4">
        <v>3634</v>
      </c>
      <c r="B3636" s="5" t="s">
        <v>3631</v>
      </c>
      <c r="C3636" s="5" t="s">
        <v>7743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t="s">
        <v>8304</v>
      </c>
      <c r="O3636" t="s">
        <v>8321</v>
      </c>
      <c r="P3636" t="s">
        <v>8363</v>
      </c>
      <c r="Q3636" s="8">
        <f t="shared" si="224"/>
        <v>4.2466666666666666E-2</v>
      </c>
      <c r="R3636" s="20">
        <f t="shared" si="225"/>
        <v>176.94444444444446</v>
      </c>
      <c r="S3636" s="15">
        <f t="shared" si="226"/>
        <v>42701.166365740741</v>
      </c>
      <c r="T3636" s="15">
        <f t="shared" si="227"/>
        <v>42749.165972222225</v>
      </c>
    </row>
    <row r="3637" spans="1:20" ht="56.25" x14ac:dyDescent="0.3">
      <c r="A3637" s="4">
        <v>3635</v>
      </c>
      <c r="B3637" s="5" t="s">
        <v>3632</v>
      </c>
      <c r="C3637" s="5" t="s">
        <v>7744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t="s">
        <v>8304</v>
      </c>
      <c r="O3637" t="s">
        <v>8321</v>
      </c>
      <c r="P3637" t="s">
        <v>8363</v>
      </c>
      <c r="Q3637" s="8">
        <f t="shared" si="224"/>
        <v>0.36457142857142855</v>
      </c>
      <c r="R3637" s="20">
        <f t="shared" si="225"/>
        <v>127.6</v>
      </c>
      <c r="S3637" s="15">
        <f t="shared" si="226"/>
        <v>42450.88282407407</v>
      </c>
      <c r="T3637" s="15">
        <f t="shared" si="227"/>
        <v>42480.88282407407</v>
      </c>
    </row>
    <row r="3638" spans="1:20" ht="56.25" x14ac:dyDescent="0.3">
      <c r="A3638" s="4">
        <v>3636</v>
      </c>
      <c r="B3638" s="5" t="s">
        <v>3633</v>
      </c>
      <c r="C3638" s="5" t="s">
        <v>7745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t="s">
        <v>8304</v>
      </c>
      <c r="O3638" t="s">
        <v>8321</v>
      </c>
      <c r="P3638" t="s">
        <v>8363</v>
      </c>
      <c r="Q3638" s="8">
        <f t="shared" si="224"/>
        <v>0</v>
      </c>
      <c r="R3638" s="20" t="e">
        <f t="shared" si="225"/>
        <v>#DIV/0!</v>
      </c>
      <c r="S3638" s="15">
        <f t="shared" si="226"/>
        <v>42226.694780092599</v>
      </c>
      <c r="T3638" s="15">
        <f t="shared" si="227"/>
        <v>42261.694780092599</v>
      </c>
    </row>
    <row r="3639" spans="1:20" ht="93.75" x14ac:dyDescent="0.3">
      <c r="A3639" s="4">
        <v>3637</v>
      </c>
      <c r="B3639" s="5" t="s">
        <v>3634</v>
      </c>
      <c r="C3639" s="5" t="s">
        <v>7746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t="s">
        <v>8304</v>
      </c>
      <c r="O3639" t="s">
        <v>8321</v>
      </c>
      <c r="P3639" t="s">
        <v>8363</v>
      </c>
      <c r="Q3639" s="8">
        <f t="shared" si="224"/>
        <v>0.30866666666666664</v>
      </c>
      <c r="R3639" s="20">
        <f t="shared" si="225"/>
        <v>66.142857142857139</v>
      </c>
      <c r="S3639" s="15">
        <f t="shared" si="226"/>
        <v>41975.700636574074</v>
      </c>
      <c r="T3639" s="15">
        <f t="shared" si="227"/>
        <v>42005.700636574074</v>
      </c>
    </row>
    <row r="3640" spans="1:20" ht="56.25" x14ac:dyDescent="0.3">
      <c r="A3640" s="4">
        <v>3638</v>
      </c>
      <c r="B3640" s="5" t="s">
        <v>3635</v>
      </c>
      <c r="C3640" s="5" t="s">
        <v>7747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t="s">
        <v>8304</v>
      </c>
      <c r="O3640" t="s">
        <v>8321</v>
      </c>
      <c r="P3640" t="s">
        <v>8363</v>
      </c>
      <c r="Q3640" s="8">
        <f t="shared" si="224"/>
        <v>6.545454545454546E-2</v>
      </c>
      <c r="R3640" s="20">
        <f t="shared" si="225"/>
        <v>108</v>
      </c>
      <c r="S3640" s="15">
        <f t="shared" si="226"/>
        <v>42053.672824074078</v>
      </c>
      <c r="T3640" s="15">
        <f t="shared" si="227"/>
        <v>42113.631157407406</v>
      </c>
    </row>
    <row r="3641" spans="1:20" ht="75" x14ac:dyDescent="0.3">
      <c r="A3641" s="4">
        <v>3639</v>
      </c>
      <c r="B3641" s="5" t="s">
        <v>3636</v>
      </c>
      <c r="C3641" s="5" t="s">
        <v>7748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t="s">
        <v>8304</v>
      </c>
      <c r="O3641" t="s">
        <v>8321</v>
      </c>
      <c r="P3641" t="s">
        <v>8363</v>
      </c>
      <c r="Q3641" s="8">
        <f t="shared" si="224"/>
        <v>4.0000000000000003E-5</v>
      </c>
      <c r="R3641" s="20">
        <f t="shared" si="225"/>
        <v>1</v>
      </c>
      <c r="S3641" s="15">
        <f t="shared" si="226"/>
        <v>42590.677152777775</v>
      </c>
      <c r="T3641" s="15">
        <f t="shared" si="227"/>
        <v>42650.632638888885</v>
      </c>
    </row>
    <row r="3642" spans="1:20" ht="112.5" x14ac:dyDescent="0.3">
      <c r="A3642" s="4">
        <v>3640</v>
      </c>
      <c r="B3642" s="5" t="s">
        <v>3637</v>
      </c>
      <c r="C3642" s="5" t="s">
        <v>7749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t="s">
        <v>8304</v>
      </c>
      <c r="O3642" t="s">
        <v>8321</v>
      </c>
      <c r="P3642" t="s">
        <v>8363</v>
      </c>
      <c r="Q3642" s="8">
        <f t="shared" si="224"/>
        <v>5.5E-2</v>
      </c>
      <c r="R3642" s="20">
        <f t="shared" si="225"/>
        <v>18.333333333333332</v>
      </c>
      <c r="S3642" s="15">
        <f t="shared" si="226"/>
        <v>42104.781597222223</v>
      </c>
      <c r="T3642" s="15">
        <f t="shared" si="227"/>
        <v>42134.781597222223</v>
      </c>
    </row>
    <row r="3643" spans="1:20" ht="75" x14ac:dyDescent="0.3">
      <c r="A3643" s="4">
        <v>3641</v>
      </c>
      <c r="B3643" s="5" t="s">
        <v>3638</v>
      </c>
      <c r="C3643" s="5" t="s">
        <v>7750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t="s">
        <v>8304</v>
      </c>
      <c r="O3643" t="s">
        <v>8321</v>
      </c>
      <c r="P3643" t="s">
        <v>8363</v>
      </c>
      <c r="Q3643" s="8">
        <f t="shared" si="224"/>
        <v>0</v>
      </c>
      <c r="R3643" s="20" t="e">
        <f t="shared" si="225"/>
        <v>#DIV/0!</v>
      </c>
      <c r="S3643" s="15">
        <f t="shared" si="226"/>
        <v>41899.627071759263</v>
      </c>
      <c r="T3643" s="15">
        <f t="shared" si="227"/>
        <v>41917.208333333336</v>
      </c>
    </row>
    <row r="3644" spans="1:20" ht="75" x14ac:dyDescent="0.3">
      <c r="A3644" s="4">
        <v>3642</v>
      </c>
      <c r="B3644" s="5" t="s">
        <v>3639</v>
      </c>
      <c r="C3644" s="5" t="s">
        <v>7751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t="s">
        <v>8304</v>
      </c>
      <c r="O3644" t="s">
        <v>8321</v>
      </c>
      <c r="P3644" t="s">
        <v>8363</v>
      </c>
      <c r="Q3644" s="8">
        <f t="shared" si="224"/>
        <v>2.1428571428571429E-2</v>
      </c>
      <c r="R3644" s="20">
        <f t="shared" si="225"/>
        <v>7.5</v>
      </c>
      <c r="S3644" s="15">
        <f t="shared" si="226"/>
        <v>42297.816284722227</v>
      </c>
      <c r="T3644" s="15">
        <f t="shared" si="227"/>
        <v>42338.708333333328</v>
      </c>
    </row>
    <row r="3645" spans="1:20" ht="75" x14ac:dyDescent="0.3">
      <c r="A3645" s="4">
        <v>3643</v>
      </c>
      <c r="B3645" s="5" t="s">
        <v>3640</v>
      </c>
      <c r="C3645" s="5" t="s">
        <v>7752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t="s">
        <v>8304</v>
      </c>
      <c r="O3645" t="s">
        <v>8321</v>
      </c>
      <c r="P3645" t="s">
        <v>8363</v>
      </c>
      <c r="Q3645" s="8">
        <f t="shared" si="224"/>
        <v>0</v>
      </c>
      <c r="R3645" s="20" t="e">
        <f t="shared" si="225"/>
        <v>#DIV/0!</v>
      </c>
      <c r="S3645" s="15">
        <f t="shared" si="226"/>
        <v>42285.143969907411</v>
      </c>
      <c r="T3645" s="15">
        <f t="shared" si="227"/>
        <v>42325.185636574075</v>
      </c>
    </row>
    <row r="3646" spans="1:20" ht="56.25" x14ac:dyDescent="0.3">
      <c r="A3646" s="4">
        <v>3644</v>
      </c>
      <c r="B3646" s="5" t="s">
        <v>3641</v>
      </c>
      <c r="C3646" s="5" t="s">
        <v>7753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t="s">
        <v>8304</v>
      </c>
      <c r="O3646" t="s">
        <v>8321</v>
      </c>
      <c r="P3646" t="s">
        <v>8363</v>
      </c>
      <c r="Q3646" s="8">
        <f t="shared" si="224"/>
        <v>0.16420000000000001</v>
      </c>
      <c r="R3646" s="20">
        <f t="shared" si="225"/>
        <v>68.416666666666671</v>
      </c>
      <c r="S3646" s="15">
        <f t="shared" si="226"/>
        <v>42409.241747685184</v>
      </c>
      <c r="T3646" s="15">
        <f t="shared" si="227"/>
        <v>42437.207638888889</v>
      </c>
    </row>
    <row r="3647" spans="1:20" ht="93.75" x14ac:dyDescent="0.3">
      <c r="A3647" s="4">
        <v>3645</v>
      </c>
      <c r="B3647" s="5" t="s">
        <v>3642</v>
      </c>
      <c r="C3647" s="5" t="s">
        <v>7754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t="s">
        <v>8304</v>
      </c>
      <c r="O3647" t="s">
        <v>8321</v>
      </c>
      <c r="P3647" t="s">
        <v>8363</v>
      </c>
      <c r="Q3647" s="8">
        <f t="shared" si="224"/>
        <v>1E-3</v>
      </c>
      <c r="R3647" s="20">
        <f t="shared" si="225"/>
        <v>1</v>
      </c>
      <c r="S3647" s="15">
        <f t="shared" si="226"/>
        <v>42665.970347222217</v>
      </c>
      <c r="T3647" s="15">
        <f t="shared" si="227"/>
        <v>42696.012013888889</v>
      </c>
    </row>
    <row r="3648" spans="1:20" ht="75" x14ac:dyDescent="0.3">
      <c r="A3648" s="4">
        <v>3646</v>
      </c>
      <c r="B3648" s="5" t="s">
        <v>3643</v>
      </c>
      <c r="C3648" s="5" t="s">
        <v>7755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t="s">
        <v>8304</v>
      </c>
      <c r="O3648" t="s">
        <v>8321</v>
      </c>
      <c r="P3648" t="s">
        <v>8363</v>
      </c>
      <c r="Q3648" s="8">
        <f t="shared" si="224"/>
        <v>4.8099999999999997E-2</v>
      </c>
      <c r="R3648" s="20">
        <f t="shared" si="225"/>
        <v>60.125</v>
      </c>
      <c r="S3648" s="15">
        <f t="shared" si="226"/>
        <v>42140.421319444446</v>
      </c>
      <c r="T3648" s="15">
        <f t="shared" si="227"/>
        <v>42171.979166666672</v>
      </c>
    </row>
    <row r="3649" spans="1:20" ht="75" x14ac:dyDescent="0.3">
      <c r="A3649" s="4">
        <v>3647</v>
      </c>
      <c r="B3649" s="5" t="s">
        <v>3644</v>
      </c>
      <c r="C3649" s="5" t="s">
        <v>7756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t="s">
        <v>8304</v>
      </c>
      <c r="O3649" t="s">
        <v>8321</v>
      </c>
      <c r="P3649" t="s">
        <v>8363</v>
      </c>
      <c r="Q3649" s="8">
        <f t="shared" si="224"/>
        <v>0.06</v>
      </c>
      <c r="R3649" s="20">
        <f t="shared" si="225"/>
        <v>15</v>
      </c>
      <c r="S3649" s="15">
        <f t="shared" si="226"/>
        <v>42598.749155092592</v>
      </c>
      <c r="T3649" s="15">
        <f t="shared" si="227"/>
        <v>42643.749155092592</v>
      </c>
    </row>
    <row r="3650" spans="1:20" ht="56.25" x14ac:dyDescent="0.3">
      <c r="A3650" s="4">
        <v>3648</v>
      </c>
      <c r="B3650" s="5" t="s">
        <v>3645</v>
      </c>
      <c r="C3650" s="5" t="s">
        <v>7757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t="s">
        <v>8270</v>
      </c>
      <c r="O3650" t="s">
        <v>8321</v>
      </c>
      <c r="P3650" t="s">
        <v>8322</v>
      </c>
      <c r="Q3650" s="8">
        <f t="shared" ref="Q3650:Q3713" si="228">E3650/D3650</f>
        <v>1.003825</v>
      </c>
      <c r="R3650" s="20">
        <f t="shared" ref="R3650:R3713" si="229">E3650/L3650</f>
        <v>550.04109589041093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93.75" x14ac:dyDescent="0.3">
      <c r="A3651" s="4">
        <v>3649</v>
      </c>
      <c r="B3651" s="5" t="s">
        <v>3646</v>
      </c>
      <c r="C3651" s="5" t="s">
        <v>7758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t="s">
        <v>8270</v>
      </c>
      <c r="O3651" t="s">
        <v>8321</v>
      </c>
      <c r="P3651" t="s">
        <v>8322</v>
      </c>
      <c r="Q3651" s="8">
        <f t="shared" si="228"/>
        <v>1.04</v>
      </c>
      <c r="R3651" s="20">
        <f t="shared" si="229"/>
        <v>97.5</v>
      </c>
      <c r="S3651" s="15">
        <f t="shared" si="230"/>
        <v>41780.712893518517</v>
      </c>
      <c r="T3651" s="15">
        <f t="shared" si="231"/>
        <v>41806.712893518517</v>
      </c>
    </row>
    <row r="3652" spans="1:20" ht="93.75" x14ac:dyDescent="0.3">
      <c r="A3652" s="4">
        <v>3650</v>
      </c>
      <c r="B3652" s="5" t="s">
        <v>3647</v>
      </c>
      <c r="C3652" s="5" t="s">
        <v>7759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t="s">
        <v>8270</v>
      </c>
      <c r="O3652" t="s">
        <v>8321</v>
      </c>
      <c r="P3652" t="s">
        <v>8322</v>
      </c>
      <c r="Q3652" s="8">
        <f t="shared" si="228"/>
        <v>1</v>
      </c>
      <c r="R3652" s="20">
        <f t="shared" si="229"/>
        <v>29.411764705882351</v>
      </c>
      <c r="S3652" s="15">
        <f t="shared" si="230"/>
        <v>42381.478981481487</v>
      </c>
      <c r="T3652" s="15">
        <f t="shared" si="231"/>
        <v>42402.478981481487</v>
      </c>
    </row>
    <row r="3653" spans="1:20" ht="75" x14ac:dyDescent="0.3">
      <c r="A3653" s="4">
        <v>3651</v>
      </c>
      <c r="B3653" s="5" t="s">
        <v>3648</v>
      </c>
      <c r="C3653" s="5" t="s">
        <v>7760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t="s">
        <v>8270</v>
      </c>
      <c r="O3653" t="s">
        <v>8321</v>
      </c>
      <c r="P3653" t="s">
        <v>8322</v>
      </c>
      <c r="Q3653" s="8">
        <f t="shared" si="228"/>
        <v>1.04</v>
      </c>
      <c r="R3653" s="20">
        <f t="shared" si="229"/>
        <v>57.777777777777779</v>
      </c>
      <c r="S3653" s="15">
        <f t="shared" si="230"/>
        <v>41828.646319444444</v>
      </c>
      <c r="T3653" s="15">
        <f t="shared" si="231"/>
        <v>41861.665972222225</v>
      </c>
    </row>
    <row r="3654" spans="1:20" ht="75" x14ac:dyDescent="0.3">
      <c r="A3654" s="4">
        <v>3652</v>
      </c>
      <c r="B3654" s="5" t="s">
        <v>2866</v>
      </c>
      <c r="C3654" s="5" t="s">
        <v>7761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t="s">
        <v>8270</v>
      </c>
      <c r="O3654" t="s">
        <v>8321</v>
      </c>
      <c r="P3654" t="s">
        <v>8322</v>
      </c>
      <c r="Q3654" s="8">
        <f t="shared" si="228"/>
        <v>2.5066666666666668</v>
      </c>
      <c r="R3654" s="20">
        <f t="shared" si="229"/>
        <v>44.235294117647058</v>
      </c>
      <c r="S3654" s="15">
        <f t="shared" si="230"/>
        <v>42596.644699074073</v>
      </c>
      <c r="T3654" s="15">
        <f t="shared" si="231"/>
        <v>42607.165972222225</v>
      </c>
    </row>
    <row r="3655" spans="1:20" ht="93.75" x14ac:dyDescent="0.3">
      <c r="A3655" s="4">
        <v>3653</v>
      </c>
      <c r="B3655" s="5" t="s">
        <v>3649</v>
      </c>
      <c r="C3655" s="5" t="s">
        <v>7762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t="s">
        <v>8270</v>
      </c>
      <c r="O3655" t="s">
        <v>8321</v>
      </c>
      <c r="P3655" t="s">
        <v>8322</v>
      </c>
      <c r="Q3655" s="8">
        <f t="shared" si="228"/>
        <v>1.0049999999999999</v>
      </c>
      <c r="R3655" s="20">
        <f t="shared" si="229"/>
        <v>60.909090909090907</v>
      </c>
      <c r="S3655" s="15">
        <f t="shared" si="230"/>
        <v>42191.363506944443</v>
      </c>
      <c r="T3655" s="15">
        <f t="shared" si="231"/>
        <v>42221.363506944443</v>
      </c>
    </row>
    <row r="3656" spans="1:20" ht="93.75" x14ac:dyDescent="0.3">
      <c r="A3656" s="4">
        <v>3654</v>
      </c>
      <c r="B3656" s="5" t="s">
        <v>3650</v>
      </c>
      <c r="C3656" s="5" t="s">
        <v>7763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t="s">
        <v>8270</v>
      </c>
      <c r="O3656" t="s">
        <v>8321</v>
      </c>
      <c r="P3656" t="s">
        <v>8322</v>
      </c>
      <c r="Q3656" s="8">
        <f t="shared" si="228"/>
        <v>1.744</v>
      </c>
      <c r="R3656" s="20">
        <f t="shared" si="229"/>
        <v>68.84210526315789</v>
      </c>
      <c r="S3656" s="15">
        <f t="shared" si="230"/>
        <v>42440.416504629626</v>
      </c>
      <c r="T3656" s="15">
        <f t="shared" si="231"/>
        <v>42463.708333333328</v>
      </c>
    </row>
    <row r="3657" spans="1:20" ht="75" x14ac:dyDescent="0.3">
      <c r="A3657" s="4">
        <v>3655</v>
      </c>
      <c r="B3657" s="5" t="s">
        <v>3651</v>
      </c>
      <c r="C3657" s="5" t="s">
        <v>7764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t="s">
        <v>8270</v>
      </c>
      <c r="O3657" t="s">
        <v>8321</v>
      </c>
      <c r="P3657" t="s">
        <v>8322</v>
      </c>
      <c r="Q3657" s="8">
        <f t="shared" si="228"/>
        <v>1.1626000000000001</v>
      </c>
      <c r="R3657" s="20">
        <f t="shared" si="229"/>
        <v>73.582278481012665</v>
      </c>
      <c r="S3657" s="15">
        <f t="shared" si="230"/>
        <v>42173.803217592591</v>
      </c>
      <c r="T3657" s="15">
        <f t="shared" si="231"/>
        <v>42203.290972222225</v>
      </c>
    </row>
    <row r="3658" spans="1:20" ht="75" x14ac:dyDescent="0.3">
      <c r="A3658" s="4">
        <v>3656</v>
      </c>
      <c r="B3658" s="5" t="s">
        <v>3652</v>
      </c>
      <c r="C3658" s="5" t="s">
        <v>7765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t="s">
        <v>8270</v>
      </c>
      <c r="O3658" t="s">
        <v>8321</v>
      </c>
      <c r="P3658" t="s">
        <v>8322</v>
      </c>
      <c r="Q3658" s="8">
        <f t="shared" si="228"/>
        <v>1.0582</v>
      </c>
      <c r="R3658" s="20">
        <f t="shared" si="229"/>
        <v>115.02173913043478</v>
      </c>
      <c r="S3658" s="15">
        <f t="shared" si="230"/>
        <v>42737.910138888896</v>
      </c>
      <c r="T3658" s="15">
        <f t="shared" si="231"/>
        <v>42767.957638888889</v>
      </c>
    </row>
    <row r="3659" spans="1:20" ht="93.75" x14ac:dyDescent="0.3">
      <c r="A3659" s="4">
        <v>3657</v>
      </c>
      <c r="B3659" s="5" t="s">
        <v>3653</v>
      </c>
      <c r="C3659" s="5" t="s">
        <v>7766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t="s">
        <v>8270</v>
      </c>
      <c r="O3659" t="s">
        <v>8321</v>
      </c>
      <c r="P3659" t="s">
        <v>8322</v>
      </c>
      <c r="Q3659" s="8">
        <f t="shared" si="228"/>
        <v>1.1074999999999999</v>
      </c>
      <c r="R3659" s="20">
        <f t="shared" si="229"/>
        <v>110.75</v>
      </c>
      <c r="S3659" s="15">
        <f t="shared" si="230"/>
        <v>42499.629849537043</v>
      </c>
      <c r="T3659" s="15">
        <f t="shared" si="231"/>
        <v>42522.904166666667</v>
      </c>
    </row>
    <row r="3660" spans="1:20" ht="56.25" x14ac:dyDescent="0.3">
      <c r="A3660" s="4">
        <v>3658</v>
      </c>
      <c r="B3660" s="5" t="s">
        <v>3654</v>
      </c>
      <c r="C3660" s="5" t="s">
        <v>7767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t="s">
        <v>8270</v>
      </c>
      <c r="O3660" t="s">
        <v>8321</v>
      </c>
      <c r="P3660" t="s">
        <v>8322</v>
      </c>
      <c r="Q3660" s="8">
        <f t="shared" si="228"/>
        <v>1.0066666666666666</v>
      </c>
      <c r="R3660" s="20">
        <f t="shared" si="229"/>
        <v>75.5</v>
      </c>
      <c r="S3660" s="15">
        <f t="shared" si="230"/>
        <v>41775.858564814815</v>
      </c>
      <c r="T3660" s="15">
        <f t="shared" si="231"/>
        <v>41822.165972222225</v>
      </c>
    </row>
    <row r="3661" spans="1:20" ht="75" x14ac:dyDescent="0.3">
      <c r="A3661" s="4">
        <v>3659</v>
      </c>
      <c r="B3661" s="5" t="s">
        <v>3655</v>
      </c>
      <c r="C3661" s="5" t="s">
        <v>7768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t="s">
        <v>8270</v>
      </c>
      <c r="O3661" t="s">
        <v>8321</v>
      </c>
      <c r="P3661" t="s">
        <v>8322</v>
      </c>
      <c r="Q3661" s="8">
        <f t="shared" si="228"/>
        <v>1.0203333333333333</v>
      </c>
      <c r="R3661" s="20">
        <f t="shared" si="229"/>
        <v>235.46153846153845</v>
      </c>
      <c r="S3661" s="15">
        <f t="shared" si="230"/>
        <v>42055.277199074073</v>
      </c>
      <c r="T3661" s="15">
        <f t="shared" si="231"/>
        <v>42082.610416666663</v>
      </c>
    </row>
    <row r="3662" spans="1:20" ht="93.75" x14ac:dyDescent="0.3">
      <c r="A3662" s="4">
        <v>3660</v>
      </c>
      <c r="B3662" s="5" t="s">
        <v>3656</v>
      </c>
      <c r="C3662" s="5" t="s">
        <v>7769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t="s">
        <v>8270</v>
      </c>
      <c r="O3662" t="s">
        <v>8321</v>
      </c>
      <c r="P3662" t="s">
        <v>8322</v>
      </c>
      <c r="Q3662" s="8">
        <f t="shared" si="228"/>
        <v>1</v>
      </c>
      <c r="R3662" s="20">
        <f t="shared" si="229"/>
        <v>11.363636363636363</v>
      </c>
      <c r="S3662" s="15">
        <f t="shared" si="230"/>
        <v>41971.881076388891</v>
      </c>
      <c r="T3662" s="15">
        <f t="shared" si="231"/>
        <v>41996.881076388891</v>
      </c>
    </row>
    <row r="3663" spans="1:20" ht="75" x14ac:dyDescent="0.3">
      <c r="A3663" s="4">
        <v>3661</v>
      </c>
      <c r="B3663" s="5" t="s">
        <v>3657</v>
      </c>
      <c r="C3663" s="5" t="s">
        <v>7770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t="s">
        <v>8270</v>
      </c>
      <c r="O3663" t="s">
        <v>8321</v>
      </c>
      <c r="P3663" t="s">
        <v>8322</v>
      </c>
      <c r="Q3663" s="8">
        <f t="shared" si="228"/>
        <v>1.1100000000000001</v>
      </c>
      <c r="R3663" s="20">
        <f t="shared" si="229"/>
        <v>92.5</v>
      </c>
      <c r="S3663" s="15">
        <f t="shared" si="230"/>
        <v>42447.896666666667</v>
      </c>
      <c r="T3663" s="15">
        <f t="shared" si="231"/>
        <v>42470.166666666672</v>
      </c>
    </row>
    <row r="3664" spans="1:20" ht="93.75" x14ac:dyDescent="0.3">
      <c r="A3664" s="4">
        <v>3662</v>
      </c>
      <c r="B3664" s="5" t="s">
        <v>3658</v>
      </c>
      <c r="C3664" s="5" t="s">
        <v>7771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t="s">
        <v>8270</v>
      </c>
      <c r="O3664" t="s">
        <v>8321</v>
      </c>
      <c r="P3664" t="s">
        <v>8322</v>
      </c>
      <c r="Q3664" s="8">
        <f t="shared" si="228"/>
        <v>1.0142500000000001</v>
      </c>
      <c r="R3664" s="20">
        <f t="shared" si="229"/>
        <v>202.85</v>
      </c>
      <c r="S3664" s="15">
        <f t="shared" si="230"/>
        <v>42064.220069444447</v>
      </c>
      <c r="T3664" s="15">
        <f t="shared" si="231"/>
        <v>42094.178402777776</v>
      </c>
    </row>
    <row r="3665" spans="1:20" ht="75" x14ac:dyDescent="0.3">
      <c r="A3665" s="4">
        <v>3663</v>
      </c>
      <c r="B3665" s="5" t="s">
        <v>3659</v>
      </c>
      <c r="C3665" s="5" t="s">
        <v>7772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t="s">
        <v>8270</v>
      </c>
      <c r="O3665" t="s">
        <v>8321</v>
      </c>
      <c r="P3665" t="s">
        <v>8322</v>
      </c>
      <c r="Q3665" s="8">
        <f t="shared" si="228"/>
        <v>1.04</v>
      </c>
      <c r="R3665" s="20">
        <f t="shared" si="229"/>
        <v>26</v>
      </c>
      <c r="S3665" s="15">
        <f t="shared" si="230"/>
        <v>42665.451736111107</v>
      </c>
      <c r="T3665" s="15">
        <f t="shared" si="231"/>
        <v>42725.493402777778</v>
      </c>
    </row>
    <row r="3666" spans="1:20" ht="75" x14ac:dyDescent="0.3">
      <c r="A3666" s="4">
        <v>3664</v>
      </c>
      <c r="B3666" s="5" t="s">
        <v>3660</v>
      </c>
      <c r="C3666" s="5" t="s">
        <v>7773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t="s">
        <v>8270</v>
      </c>
      <c r="O3666" t="s">
        <v>8321</v>
      </c>
      <c r="P3666" t="s">
        <v>8322</v>
      </c>
      <c r="Q3666" s="8">
        <f t="shared" si="228"/>
        <v>1.09375</v>
      </c>
      <c r="R3666" s="20">
        <f t="shared" si="229"/>
        <v>46.05263157894737</v>
      </c>
      <c r="S3666" s="15">
        <f t="shared" si="230"/>
        <v>42523.248715277776</v>
      </c>
      <c r="T3666" s="15">
        <f t="shared" si="231"/>
        <v>42537.248715277776</v>
      </c>
    </row>
    <row r="3667" spans="1:20" ht="93.75" x14ac:dyDescent="0.3">
      <c r="A3667" s="4">
        <v>3665</v>
      </c>
      <c r="B3667" s="5" t="s">
        <v>3661</v>
      </c>
      <c r="C3667" s="5" t="s">
        <v>7774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t="s">
        <v>8270</v>
      </c>
      <c r="O3667" t="s">
        <v>8321</v>
      </c>
      <c r="P3667" t="s">
        <v>8322</v>
      </c>
      <c r="Q3667" s="8">
        <f t="shared" si="228"/>
        <v>1.1516129032258065</v>
      </c>
      <c r="R3667" s="20">
        <f t="shared" si="229"/>
        <v>51</v>
      </c>
      <c r="S3667" s="15">
        <f t="shared" si="230"/>
        <v>42294.808124999996</v>
      </c>
      <c r="T3667" s="15">
        <f t="shared" si="231"/>
        <v>42305.829166666663</v>
      </c>
    </row>
    <row r="3668" spans="1:20" ht="37.5" x14ac:dyDescent="0.3">
      <c r="A3668" s="4">
        <v>3666</v>
      </c>
      <c r="B3668" s="5" t="s">
        <v>3662</v>
      </c>
      <c r="C3668" s="5" t="s">
        <v>7775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t="s">
        <v>8270</v>
      </c>
      <c r="O3668" t="s">
        <v>8321</v>
      </c>
      <c r="P3668" t="s">
        <v>8322</v>
      </c>
      <c r="Q3668" s="8">
        <f t="shared" si="228"/>
        <v>1</v>
      </c>
      <c r="R3668" s="20">
        <f t="shared" si="229"/>
        <v>31.578947368421051</v>
      </c>
      <c r="S3668" s="15">
        <f t="shared" si="230"/>
        <v>41822.90488425926</v>
      </c>
      <c r="T3668" s="15">
        <f t="shared" si="231"/>
        <v>41844.291666666664</v>
      </c>
    </row>
    <row r="3669" spans="1:20" ht="75" x14ac:dyDescent="0.3">
      <c r="A3669" s="4">
        <v>3667</v>
      </c>
      <c r="B3669" s="5" t="s">
        <v>3663</v>
      </c>
      <c r="C3669" s="5" t="s">
        <v>7776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t="s">
        <v>8270</v>
      </c>
      <c r="O3669" t="s">
        <v>8321</v>
      </c>
      <c r="P3669" t="s">
        <v>8322</v>
      </c>
      <c r="Q3669" s="8">
        <f t="shared" si="228"/>
        <v>1.0317033333333334</v>
      </c>
      <c r="R3669" s="20">
        <f t="shared" si="229"/>
        <v>53.363965517241382</v>
      </c>
      <c r="S3669" s="15">
        <f t="shared" si="230"/>
        <v>42173.970127314817</v>
      </c>
      <c r="T3669" s="15">
        <f t="shared" si="231"/>
        <v>42203.970127314817</v>
      </c>
    </row>
    <row r="3670" spans="1:20" ht="75" x14ac:dyDescent="0.3">
      <c r="A3670" s="4">
        <v>3668</v>
      </c>
      <c r="B3670" s="5" t="s">
        <v>3664</v>
      </c>
      <c r="C3670" s="5" t="s">
        <v>7777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t="s">
        <v>8270</v>
      </c>
      <c r="O3670" t="s">
        <v>8321</v>
      </c>
      <c r="P3670" t="s">
        <v>8322</v>
      </c>
      <c r="Q3670" s="8">
        <f t="shared" si="228"/>
        <v>1.0349999999999999</v>
      </c>
      <c r="R3670" s="20">
        <f t="shared" si="229"/>
        <v>36.964285714285715</v>
      </c>
      <c r="S3670" s="15">
        <f t="shared" si="230"/>
        <v>42185.556157407409</v>
      </c>
      <c r="T3670" s="15">
        <f t="shared" si="231"/>
        <v>42208.772916666669</v>
      </c>
    </row>
    <row r="3671" spans="1:20" ht="75" x14ac:dyDescent="0.3">
      <c r="A3671" s="4">
        <v>3669</v>
      </c>
      <c r="B3671" s="5" t="s">
        <v>3665</v>
      </c>
      <c r="C3671" s="5" t="s">
        <v>7778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t="s">
        <v>8270</v>
      </c>
      <c r="O3671" t="s">
        <v>8321</v>
      </c>
      <c r="P3671" t="s">
        <v>8322</v>
      </c>
      <c r="Q3671" s="8">
        <f t="shared" si="228"/>
        <v>1.3819999999999999</v>
      </c>
      <c r="R3671" s="20">
        <f t="shared" si="229"/>
        <v>81.294117647058826</v>
      </c>
      <c r="S3671" s="15">
        <f t="shared" si="230"/>
        <v>42136.675196759257</v>
      </c>
      <c r="T3671" s="15">
        <f t="shared" si="231"/>
        <v>42166.675196759257</v>
      </c>
    </row>
    <row r="3672" spans="1:20" ht="75" x14ac:dyDescent="0.3">
      <c r="A3672" s="4">
        <v>3670</v>
      </c>
      <c r="B3672" s="5" t="s">
        <v>3666</v>
      </c>
      <c r="C3672" s="5" t="s">
        <v>7779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t="s">
        <v>8270</v>
      </c>
      <c r="O3672" t="s">
        <v>8321</v>
      </c>
      <c r="P3672" t="s">
        <v>8322</v>
      </c>
      <c r="Q3672" s="8">
        <f t="shared" si="228"/>
        <v>1.0954545454545455</v>
      </c>
      <c r="R3672" s="20">
        <f t="shared" si="229"/>
        <v>20.083333333333332</v>
      </c>
      <c r="S3672" s="15">
        <f t="shared" si="230"/>
        <v>42142.514016203699</v>
      </c>
      <c r="T3672" s="15">
        <f t="shared" si="231"/>
        <v>42155.958333333328</v>
      </c>
    </row>
    <row r="3673" spans="1:20" ht="93.75" x14ac:dyDescent="0.3">
      <c r="A3673" s="4">
        <v>3671</v>
      </c>
      <c r="B3673" s="5" t="s">
        <v>3667</v>
      </c>
      <c r="C3673" s="5" t="s">
        <v>7780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t="s">
        <v>8270</v>
      </c>
      <c r="O3673" t="s">
        <v>8321</v>
      </c>
      <c r="P3673" t="s">
        <v>8322</v>
      </c>
      <c r="Q3673" s="8">
        <f t="shared" si="228"/>
        <v>1.0085714285714287</v>
      </c>
      <c r="R3673" s="20">
        <f t="shared" si="229"/>
        <v>88.25</v>
      </c>
      <c r="S3673" s="15">
        <f t="shared" si="230"/>
        <v>41820.62809027778</v>
      </c>
      <c r="T3673" s="15">
        <f t="shared" si="231"/>
        <v>41841.165972222225</v>
      </c>
    </row>
    <row r="3674" spans="1:20" ht="93.75" x14ac:dyDescent="0.3">
      <c r="A3674" s="4">
        <v>3672</v>
      </c>
      <c r="B3674" s="5" t="s">
        <v>3668</v>
      </c>
      <c r="C3674" s="5" t="s">
        <v>7781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t="s">
        <v>8270</v>
      </c>
      <c r="O3674" t="s">
        <v>8321</v>
      </c>
      <c r="P3674" t="s">
        <v>8322</v>
      </c>
      <c r="Q3674" s="8">
        <f t="shared" si="228"/>
        <v>1.0153333333333334</v>
      </c>
      <c r="R3674" s="20">
        <f t="shared" si="229"/>
        <v>53.438596491228068</v>
      </c>
      <c r="S3674" s="15">
        <f t="shared" si="230"/>
        <v>41878.946574074071</v>
      </c>
      <c r="T3674" s="15">
        <f t="shared" si="231"/>
        <v>41908.946574074071</v>
      </c>
    </row>
    <row r="3675" spans="1:20" ht="75" x14ac:dyDescent="0.3">
      <c r="A3675" s="4">
        <v>3673</v>
      </c>
      <c r="B3675" s="5" t="s">
        <v>3669</v>
      </c>
      <c r="C3675" s="5" t="s">
        <v>7782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t="s">
        <v>8270</v>
      </c>
      <c r="O3675" t="s">
        <v>8321</v>
      </c>
      <c r="P3675" t="s">
        <v>8322</v>
      </c>
      <c r="Q3675" s="8">
        <f t="shared" si="228"/>
        <v>1.13625</v>
      </c>
      <c r="R3675" s="20">
        <f t="shared" si="229"/>
        <v>39.868421052631582</v>
      </c>
      <c r="S3675" s="15">
        <f t="shared" si="230"/>
        <v>41914.295104166667</v>
      </c>
      <c r="T3675" s="15">
        <f t="shared" si="231"/>
        <v>41948.536111111112</v>
      </c>
    </row>
    <row r="3676" spans="1:20" ht="93.75" x14ac:dyDescent="0.3">
      <c r="A3676" s="4">
        <v>3674</v>
      </c>
      <c r="B3676" s="5" t="s">
        <v>3670</v>
      </c>
      <c r="C3676" s="5" t="s">
        <v>7783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t="s">
        <v>8270</v>
      </c>
      <c r="O3676" t="s">
        <v>8321</v>
      </c>
      <c r="P3676" t="s">
        <v>8322</v>
      </c>
      <c r="Q3676" s="8">
        <f t="shared" si="228"/>
        <v>1</v>
      </c>
      <c r="R3676" s="20">
        <f t="shared" si="229"/>
        <v>145.16129032258064</v>
      </c>
      <c r="S3676" s="15">
        <f t="shared" si="230"/>
        <v>42556.873020833329</v>
      </c>
      <c r="T3676" s="15">
        <f t="shared" si="231"/>
        <v>42616.873020833329</v>
      </c>
    </row>
    <row r="3677" spans="1:20" ht="93.75" x14ac:dyDescent="0.3">
      <c r="A3677" s="4">
        <v>3675</v>
      </c>
      <c r="B3677" s="5" t="s">
        <v>3671</v>
      </c>
      <c r="C3677" s="5" t="s">
        <v>7784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t="s">
        <v>8270</v>
      </c>
      <c r="O3677" t="s">
        <v>8321</v>
      </c>
      <c r="P3677" t="s">
        <v>8322</v>
      </c>
      <c r="Q3677" s="8">
        <f t="shared" si="228"/>
        <v>1.4</v>
      </c>
      <c r="R3677" s="20">
        <f t="shared" si="229"/>
        <v>23.333333333333332</v>
      </c>
      <c r="S3677" s="15">
        <f t="shared" si="230"/>
        <v>42493.597013888888</v>
      </c>
      <c r="T3677" s="15">
        <f t="shared" si="231"/>
        <v>42505.958333333328</v>
      </c>
    </row>
    <row r="3678" spans="1:20" ht="93.75" x14ac:dyDescent="0.3">
      <c r="A3678" s="4">
        <v>3676</v>
      </c>
      <c r="B3678" s="5" t="s">
        <v>3672</v>
      </c>
      <c r="C3678" s="5" t="s">
        <v>7785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t="s">
        <v>8270</v>
      </c>
      <c r="O3678" t="s">
        <v>8321</v>
      </c>
      <c r="P3678" t="s">
        <v>8322</v>
      </c>
      <c r="Q3678" s="8">
        <f t="shared" si="228"/>
        <v>1.2875000000000001</v>
      </c>
      <c r="R3678" s="20">
        <f t="shared" si="229"/>
        <v>64.375</v>
      </c>
      <c r="S3678" s="15">
        <f t="shared" si="230"/>
        <v>41876.815787037034</v>
      </c>
      <c r="T3678" s="15">
        <f t="shared" si="231"/>
        <v>41894.815787037034</v>
      </c>
    </row>
    <row r="3679" spans="1:20" ht="56.25" x14ac:dyDescent="0.3">
      <c r="A3679" s="4">
        <v>3677</v>
      </c>
      <c r="B3679" s="5" t="s">
        <v>3673</v>
      </c>
      <c r="C3679" s="5" t="s">
        <v>7786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t="s">
        <v>8270</v>
      </c>
      <c r="O3679" t="s">
        <v>8321</v>
      </c>
      <c r="P3679" t="s">
        <v>8322</v>
      </c>
      <c r="Q3679" s="8">
        <f t="shared" si="228"/>
        <v>1.0290416666666666</v>
      </c>
      <c r="R3679" s="20">
        <f t="shared" si="229"/>
        <v>62.052763819095475</v>
      </c>
      <c r="S3679" s="15">
        <f t="shared" si="230"/>
        <v>41802.574282407404</v>
      </c>
      <c r="T3679" s="15">
        <f t="shared" si="231"/>
        <v>41823.165972222225</v>
      </c>
    </row>
    <row r="3680" spans="1:20" ht="56.25" x14ac:dyDescent="0.3">
      <c r="A3680" s="4">
        <v>3678</v>
      </c>
      <c r="B3680" s="5" t="s">
        <v>3674</v>
      </c>
      <c r="C3680" s="5" t="s">
        <v>7787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t="s">
        <v>8270</v>
      </c>
      <c r="O3680" t="s">
        <v>8321</v>
      </c>
      <c r="P3680" t="s">
        <v>8322</v>
      </c>
      <c r="Q3680" s="8">
        <f t="shared" si="228"/>
        <v>1.0249999999999999</v>
      </c>
      <c r="R3680" s="20">
        <f t="shared" si="229"/>
        <v>66.129032258064512</v>
      </c>
      <c r="S3680" s="15">
        <f t="shared" si="230"/>
        <v>42120.531226851846</v>
      </c>
      <c r="T3680" s="15">
        <f t="shared" si="231"/>
        <v>42155.531226851846</v>
      </c>
    </row>
    <row r="3681" spans="1:20" ht="75" x14ac:dyDescent="0.3">
      <c r="A3681" s="4">
        <v>3679</v>
      </c>
      <c r="B3681" s="5" t="s">
        <v>3675</v>
      </c>
      <c r="C3681" s="5" t="s">
        <v>7788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t="s">
        <v>8270</v>
      </c>
      <c r="O3681" t="s">
        <v>8321</v>
      </c>
      <c r="P3681" t="s">
        <v>8322</v>
      </c>
      <c r="Q3681" s="8">
        <f t="shared" si="228"/>
        <v>1.101</v>
      </c>
      <c r="R3681" s="20">
        <f t="shared" si="229"/>
        <v>73.400000000000006</v>
      </c>
      <c r="S3681" s="15">
        <f t="shared" si="230"/>
        <v>41786.761354166665</v>
      </c>
      <c r="T3681" s="15">
        <f t="shared" si="231"/>
        <v>41821.207638888889</v>
      </c>
    </row>
    <row r="3682" spans="1:20" ht="75" x14ac:dyDescent="0.3">
      <c r="A3682" s="4">
        <v>3680</v>
      </c>
      <c r="B3682" s="5" t="s">
        <v>3676</v>
      </c>
      <c r="C3682" s="5" t="s">
        <v>7789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t="s">
        <v>8270</v>
      </c>
      <c r="O3682" t="s">
        <v>8321</v>
      </c>
      <c r="P3682" t="s">
        <v>8322</v>
      </c>
      <c r="Q3682" s="8">
        <f t="shared" si="228"/>
        <v>1.1276666666666666</v>
      </c>
      <c r="R3682" s="20">
        <f t="shared" si="229"/>
        <v>99.5</v>
      </c>
      <c r="S3682" s="15">
        <f t="shared" si="230"/>
        <v>42627.454097222217</v>
      </c>
      <c r="T3682" s="15">
        <f t="shared" si="231"/>
        <v>42648.454097222217</v>
      </c>
    </row>
    <row r="3683" spans="1:20" ht="93.75" x14ac:dyDescent="0.3">
      <c r="A3683" s="4">
        <v>3681</v>
      </c>
      <c r="B3683" s="5" t="s">
        <v>3677</v>
      </c>
      <c r="C3683" s="5" t="s">
        <v>7790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t="s">
        <v>8270</v>
      </c>
      <c r="O3683" t="s">
        <v>8321</v>
      </c>
      <c r="P3683" t="s">
        <v>8322</v>
      </c>
      <c r="Q3683" s="8">
        <f t="shared" si="228"/>
        <v>1.119</v>
      </c>
      <c r="R3683" s="20">
        <f t="shared" si="229"/>
        <v>62.166666666666664</v>
      </c>
      <c r="S3683" s="15">
        <f t="shared" si="230"/>
        <v>42374.651504629626</v>
      </c>
      <c r="T3683" s="15">
        <f t="shared" si="231"/>
        <v>42384.651504629626</v>
      </c>
    </row>
    <row r="3684" spans="1:20" ht="93.75" x14ac:dyDescent="0.3">
      <c r="A3684" s="4">
        <v>3682</v>
      </c>
      <c r="B3684" s="5" t="s">
        <v>3678</v>
      </c>
      <c r="C3684" s="5" t="s">
        <v>7791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t="s">
        <v>8270</v>
      </c>
      <c r="O3684" t="s">
        <v>8321</v>
      </c>
      <c r="P3684" t="s">
        <v>8322</v>
      </c>
      <c r="Q3684" s="8">
        <f t="shared" si="228"/>
        <v>1.3919999999999999</v>
      </c>
      <c r="R3684" s="20">
        <f t="shared" si="229"/>
        <v>62.328358208955223</v>
      </c>
      <c r="S3684" s="15">
        <f t="shared" si="230"/>
        <v>41772.685393518521</v>
      </c>
      <c r="T3684" s="15">
        <f t="shared" si="231"/>
        <v>41806.290972222225</v>
      </c>
    </row>
    <row r="3685" spans="1:20" ht="75" x14ac:dyDescent="0.3">
      <c r="A3685" s="4">
        <v>3683</v>
      </c>
      <c r="B3685" s="5" t="s">
        <v>3679</v>
      </c>
      <c r="C3685" s="5" t="s">
        <v>7792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t="s">
        <v>8270</v>
      </c>
      <c r="O3685" t="s">
        <v>8321</v>
      </c>
      <c r="P3685" t="s">
        <v>8322</v>
      </c>
      <c r="Q3685" s="8">
        <f t="shared" si="228"/>
        <v>1.1085714285714285</v>
      </c>
      <c r="R3685" s="20">
        <f t="shared" si="229"/>
        <v>58.787878787878789</v>
      </c>
      <c r="S3685" s="15">
        <f t="shared" si="230"/>
        <v>42633.116851851853</v>
      </c>
      <c r="T3685" s="15">
        <f t="shared" si="231"/>
        <v>42663.116851851853</v>
      </c>
    </row>
    <row r="3686" spans="1:20" ht="93.75" x14ac:dyDescent="0.3">
      <c r="A3686" s="4">
        <v>3684</v>
      </c>
      <c r="B3686" s="5" t="s">
        <v>3680</v>
      </c>
      <c r="C3686" s="5" t="s">
        <v>7793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t="s">
        <v>8270</v>
      </c>
      <c r="O3686" t="s">
        <v>8321</v>
      </c>
      <c r="P3686" t="s">
        <v>8322</v>
      </c>
      <c r="Q3686" s="8">
        <f t="shared" si="228"/>
        <v>1.3906666666666667</v>
      </c>
      <c r="R3686" s="20">
        <f t="shared" si="229"/>
        <v>45.347826086956523</v>
      </c>
      <c r="S3686" s="15">
        <f t="shared" si="230"/>
        <v>42219.180393518516</v>
      </c>
      <c r="T3686" s="15">
        <f t="shared" si="231"/>
        <v>42249.180393518516</v>
      </c>
    </row>
    <row r="3687" spans="1:20" ht="93.75" x14ac:dyDescent="0.3">
      <c r="A3687" s="4">
        <v>3685</v>
      </c>
      <c r="B3687" s="5" t="s">
        <v>3681</v>
      </c>
      <c r="C3687" s="5" t="s">
        <v>7794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t="s">
        <v>8270</v>
      </c>
      <c r="O3687" t="s">
        <v>8321</v>
      </c>
      <c r="P3687" t="s">
        <v>8322</v>
      </c>
      <c r="Q3687" s="8">
        <f t="shared" si="228"/>
        <v>1.0569999999999999</v>
      </c>
      <c r="R3687" s="20">
        <f t="shared" si="229"/>
        <v>41.944444444444443</v>
      </c>
      <c r="S3687" s="15">
        <f t="shared" si="230"/>
        <v>41753.593275462961</v>
      </c>
      <c r="T3687" s="15">
        <f t="shared" si="231"/>
        <v>41778.875</v>
      </c>
    </row>
    <row r="3688" spans="1:20" ht="75" x14ac:dyDescent="0.3">
      <c r="A3688" s="4">
        <v>3686</v>
      </c>
      <c r="B3688" s="5" t="s">
        <v>3682</v>
      </c>
      <c r="C3688" s="5" t="s">
        <v>7795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t="s">
        <v>8270</v>
      </c>
      <c r="O3688" t="s">
        <v>8321</v>
      </c>
      <c r="P3688" t="s">
        <v>8322</v>
      </c>
      <c r="Q3688" s="8">
        <f t="shared" si="228"/>
        <v>1.0142857142857142</v>
      </c>
      <c r="R3688" s="20">
        <f t="shared" si="229"/>
        <v>59.166666666666664</v>
      </c>
      <c r="S3688" s="15">
        <f t="shared" si="230"/>
        <v>42230.662731481483</v>
      </c>
      <c r="T3688" s="15">
        <f t="shared" si="231"/>
        <v>42245.165972222225</v>
      </c>
    </row>
    <row r="3689" spans="1:20" ht="93.75" x14ac:dyDescent="0.3">
      <c r="A3689" s="4">
        <v>3687</v>
      </c>
      <c r="B3689" s="5" t="s">
        <v>3683</v>
      </c>
      <c r="C3689" s="5" t="s">
        <v>7796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t="s">
        <v>8270</v>
      </c>
      <c r="O3689" t="s">
        <v>8321</v>
      </c>
      <c r="P3689" t="s">
        <v>8322</v>
      </c>
      <c r="Q3689" s="8">
        <f t="shared" si="228"/>
        <v>1.0024500000000001</v>
      </c>
      <c r="R3689" s="20">
        <f t="shared" si="229"/>
        <v>200.49</v>
      </c>
      <c r="S3689" s="15">
        <f t="shared" si="230"/>
        <v>41787.218229166669</v>
      </c>
      <c r="T3689" s="15">
        <f t="shared" si="231"/>
        <v>41817.218229166669</v>
      </c>
    </row>
    <row r="3690" spans="1:20" ht="75" x14ac:dyDescent="0.3">
      <c r="A3690" s="4">
        <v>3688</v>
      </c>
      <c r="B3690" s="5" t="s">
        <v>3684</v>
      </c>
      <c r="C3690" s="5" t="s">
        <v>7797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t="s">
        <v>8270</v>
      </c>
      <c r="O3690" t="s">
        <v>8321</v>
      </c>
      <c r="P3690" t="s">
        <v>8322</v>
      </c>
      <c r="Q3690" s="8">
        <f t="shared" si="228"/>
        <v>1.0916666666666666</v>
      </c>
      <c r="R3690" s="20">
        <f t="shared" si="229"/>
        <v>83.974358974358978</v>
      </c>
      <c r="S3690" s="15">
        <f t="shared" si="230"/>
        <v>41829.787083333329</v>
      </c>
      <c r="T3690" s="15">
        <f t="shared" si="231"/>
        <v>41859.787083333329</v>
      </c>
    </row>
    <row r="3691" spans="1:20" ht="93.75" x14ac:dyDescent="0.3">
      <c r="A3691" s="4">
        <v>3689</v>
      </c>
      <c r="B3691" s="5" t="s">
        <v>3685</v>
      </c>
      <c r="C3691" s="5" t="s">
        <v>7798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t="s">
        <v>8270</v>
      </c>
      <c r="O3691" t="s">
        <v>8321</v>
      </c>
      <c r="P3691" t="s">
        <v>8322</v>
      </c>
      <c r="Q3691" s="8">
        <f t="shared" si="228"/>
        <v>1.1833333333333333</v>
      </c>
      <c r="R3691" s="20">
        <f t="shared" si="229"/>
        <v>57.258064516129032</v>
      </c>
      <c r="S3691" s="15">
        <f t="shared" si="230"/>
        <v>42147.826840277776</v>
      </c>
      <c r="T3691" s="15">
        <f t="shared" si="231"/>
        <v>42176.934027777781</v>
      </c>
    </row>
    <row r="3692" spans="1:20" ht="75" x14ac:dyDescent="0.3">
      <c r="A3692" s="4">
        <v>3690</v>
      </c>
      <c r="B3692" s="5" t="s">
        <v>3686</v>
      </c>
      <c r="C3692" s="5" t="s">
        <v>7799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t="s">
        <v>8270</v>
      </c>
      <c r="O3692" t="s">
        <v>8321</v>
      </c>
      <c r="P3692" t="s">
        <v>8322</v>
      </c>
      <c r="Q3692" s="8">
        <f t="shared" si="228"/>
        <v>1.2</v>
      </c>
      <c r="R3692" s="20">
        <f t="shared" si="229"/>
        <v>58.064516129032256</v>
      </c>
      <c r="S3692" s="15">
        <f t="shared" si="230"/>
        <v>41940.598182870373</v>
      </c>
      <c r="T3692" s="15">
        <f t="shared" si="231"/>
        <v>41970.639849537038</v>
      </c>
    </row>
    <row r="3693" spans="1:20" ht="37.5" x14ac:dyDescent="0.3">
      <c r="A3693" s="4">
        <v>3691</v>
      </c>
      <c r="B3693" s="5" t="s">
        <v>3687</v>
      </c>
      <c r="C3693" s="5" t="s">
        <v>7800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t="s">
        <v>8270</v>
      </c>
      <c r="O3693" t="s">
        <v>8321</v>
      </c>
      <c r="P3693" t="s">
        <v>8322</v>
      </c>
      <c r="Q3693" s="8">
        <f t="shared" si="228"/>
        <v>1.2796000000000001</v>
      </c>
      <c r="R3693" s="20">
        <f t="shared" si="229"/>
        <v>186.80291970802921</v>
      </c>
      <c r="S3693" s="15">
        <f t="shared" si="230"/>
        <v>42020.700567129628</v>
      </c>
      <c r="T3693" s="15">
        <f t="shared" si="231"/>
        <v>42065.207638888889</v>
      </c>
    </row>
    <row r="3694" spans="1:20" ht="56.25" x14ac:dyDescent="0.3">
      <c r="A3694" s="4">
        <v>3692</v>
      </c>
      <c r="B3694" s="5" t="s">
        <v>3688</v>
      </c>
      <c r="C3694" s="5" t="s">
        <v>7801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t="s">
        <v>8270</v>
      </c>
      <c r="O3694" t="s">
        <v>8321</v>
      </c>
      <c r="P3694" t="s">
        <v>8322</v>
      </c>
      <c r="Q3694" s="8">
        <f t="shared" si="228"/>
        <v>1.26</v>
      </c>
      <c r="R3694" s="20">
        <f t="shared" si="229"/>
        <v>74.117647058823536</v>
      </c>
      <c r="S3694" s="15">
        <f t="shared" si="230"/>
        <v>41891.96503472222</v>
      </c>
      <c r="T3694" s="15">
        <f t="shared" si="231"/>
        <v>41901</v>
      </c>
    </row>
    <row r="3695" spans="1:20" ht="93.75" x14ac:dyDescent="0.3">
      <c r="A3695" s="4">
        <v>3693</v>
      </c>
      <c r="B3695" s="5" t="s">
        <v>3689</v>
      </c>
      <c r="C3695" s="5" t="s">
        <v>7802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t="s">
        <v>8270</v>
      </c>
      <c r="O3695" t="s">
        <v>8321</v>
      </c>
      <c r="P3695" t="s">
        <v>8322</v>
      </c>
      <c r="Q3695" s="8">
        <f t="shared" si="228"/>
        <v>1.2912912912912913</v>
      </c>
      <c r="R3695" s="20">
        <f t="shared" si="229"/>
        <v>30.714285714285715</v>
      </c>
      <c r="S3695" s="15">
        <f t="shared" si="230"/>
        <v>42309.191307870366</v>
      </c>
      <c r="T3695" s="15">
        <f t="shared" si="231"/>
        <v>42338.9375</v>
      </c>
    </row>
    <row r="3696" spans="1:20" ht="75" x14ac:dyDescent="0.3">
      <c r="A3696" s="4">
        <v>3694</v>
      </c>
      <c r="B3696" s="5" t="s">
        <v>3690</v>
      </c>
      <c r="C3696" s="5" t="s">
        <v>7803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t="s">
        <v>8270</v>
      </c>
      <c r="O3696" t="s">
        <v>8321</v>
      </c>
      <c r="P3696" t="s">
        <v>8322</v>
      </c>
      <c r="Q3696" s="8">
        <f t="shared" si="228"/>
        <v>1.0742857142857143</v>
      </c>
      <c r="R3696" s="20">
        <f t="shared" si="229"/>
        <v>62.666666666666664</v>
      </c>
      <c r="S3696" s="15">
        <f t="shared" si="230"/>
        <v>42490.133877314816</v>
      </c>
      <c r="T3696" s="15">
        <f t="shared" si="231"/>
        <v>42527.083333333328</v>
      </c>
    </row>
    <row r="3697" spans="1:20" ht="93.75" x14ac:dyDescent="0.3">
      <c r="A3697" s="4">
        <v>3695</v>
      </c>
      <c r="B3697" s="5" t="s">
        <v>3691</v>
      </c>
      <c r="C3697" s="5" t="s">
        <v>7804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t="s">
        <v>8270</v>
      </c>
      <c r="O3697" t="s">
        <v>8321</v>
      </c>
      <c r="P3697" t="s">
        <v>8322</v>
      </c>
      <c r="Q3697" s="8">
        <f t="shared" si="228"/>
        <v>1.00125</v>
      </c>
      <c r="R3697" s="20">
        <f t="shared" si="229"/>
        <v>121.36363636363636</v>
      </c>
      <c r="S3697" s="15">
        <f t="shared" si="230"/>
        <v>41995.870486111111</v>
      </c>
      <c r="T3697" s="15">
        <f t="shared" si="231"/>
        <v>42015.870486111111</v>
      </c>
    </row>
    <row r="3698" spans="1:20" ht="75" x14ac:dyDescent="0.3">
      <c r="A3698" s="4">
        <v>3696</v>
      </c>
      <c r="B3698" s="5" t="s">
        <v>3692</v>
      </c>
      <c r="C3698" s="5" t="s">
        <v>7805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t="s">
        <v>8270</v>
      </c>
      <c r="O3698" t="s">
        <v>8321</v>
      </c>
      <c r="P3698" t="s">
        <v>8322</v>
      </c>
      <c r="Q3698" s="8">
        <f t="shared" si="228"/>
        <v>1.55</v>
      </c>
      <c r="R3698" s="20">
        <f t="shared" si="229"/>
        <v>39.743589743589745</v>
      </c>
      <c r="S3698" s="15">
        <f t="shared" si="230"/>
        <v>41988.617083333331</v>
      </c>
      <c r="T3698" s="15">
        <f t="shared" si="231"/>
        <v>42048.617083333331</v>
      </c>
    </row>
    <row r="3699" spans="1:20" ht="93.75" x14ac:dyDescent="0.3">
      <c r="A3699" s="4">
        <v>3697</v>
      </c>
      <c r="B3699" s="5" t="s">
        <v>3693</v>
      </c>
      <c r="C3699" s="5" t="s">
        <v>7806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t="s">
        <v>8270</v>
      </c>
      <c r="O3699" t="s">
        <v>8321</v>
      </c>
      <c r="P3699" t="s">
        <v>8322</v>
      </c>
      <c r="Q3699" s="8">
        <f t="shared" si="228"/>
        <v>1.08</v>
      </c>
      <c r="R3699" s="20">
        <f t="shared" si="229"/>
        <v>72</v>
      </c>
      <c r="S3699" s="15">
        <f t="shared" si="230"/>
        <v>42479.465833333335</v>
      </c>
      <c r="T3699" s="15">
        <f t="shared" si="231"/>
        <v>42500.465833333335</v>
      </c>
    </row>
    <row r="3700" spans="1:20" ht="75" x14ac:dyDescent="0.3">
      <c r="A3700" s="4">
        <v>3698</v>
      </c>
      <c r="B3700" s="5" t="s">
        <v>3694</v>
      </c>
      <c r="C3700" s="5" t="s">
        <v>7807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t="s">
        <v>8270</v>
      </c>
      <c r="O3700" t="s">
        <v>8321</v>
      </c>
      <c r="P3700" t="s">
        <v>8322</v>
      </c>
      <c r="Q3700" s="8">
        <f t="shared" si="228"/>
        <v>1.1052</v>
      </c>
      <c r="R3700" s="20">
        <f t="shared" si="229"/>
        <v>40.632352941176471</v>
      </c>
      <c r="S3700" s="15">
        <f t="shared" si="230"/>
        <v>42401.806562500002</v>
      </c>
      <c r="T3700" s="15">
        <f t="shared" si="231"/>
        <v>42431.806562500002</v>
      </c>
    </row>
    <row r="3701" spans="1:20" ht="75" x14ac:dyDescent="0.3">
      <c r="A3701" s="4">
        <v>3699</v>
      </c>
      <c r="B3701" s="5" t="s">
        <v>3695</v>
      </c>
      <c r="C3701" s="5" t="s">
        <v>7808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t="s">
        <v>8270</v>
      </c>
      <c r="O3701" t="s">
        <v>8321</v>
      </c>
      <c r="P3701" t="s">
        <v>8322</v>
      </c>
      <c r="Q3701" s="8">
        <f t="shared" si="228"/>
        <v>1.008</v>
      </c>
      <c r="R3701" s="20">
        <f t="shared" si="229"/>
        <v>63</v>
      </c>
      <c r="S3701" s="15">
        <f t="shared" si="230"/>
        <v>41897.602037037039</v>
      </c>
      <c r="T3701" s="15">
        <f t="shared" si="231"/>
        <v>41927.602037037039</v>
      </c>
    </row>
    <row r="3702" spans="1:20" ht="37.5" x14ac:dyDescent="0.3">
      <c r="A3702" s="4">
        <v>3700</v>
      </c>
      <c r="B3702" s="5" t="s">
        <v>3696</v>
      </c>
      <c r="C3702" s="5" t="s">
        <v>7809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t="s">
        <v>8270</v>
      </c>
      <c r="O3702" t="s">
        <v>8321</v>
      </c>
      <c r="P3702" t="s">
        <v>8322</v>
      </c>
      <c r="Q3702" s="8">
        <f t="shared" si="228"/>
        <v>1.212</v>
      </c>
      <c r="R3702" s="20">
        <f t="shared" si="229"/>
        <v>33.666666666666664</v>
      </c>
      <c r="S3702" s="15">
        <f t="shared" si="230"/>
        <v>41882.585648148146</v>
      </c>
      <c r="T3702" s="15">
        <f t="shared" si="231"/>
        <v>41912.666666666664</v>
      </c>
    </row>
    <row r="3703" spans="1:20" ht="93.75" x14ac:dyDescent="0.3">
      <c r="A3703" s="4">
        <v>3701</v>
      </c>
      <c r="B3703" s="5" t="s">
        <v>3697</v>
      </c>
      <c r="C3703" s="5" t="s">
        <v>7810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t="s">
        <v>8270</v>
      </c>
      <c r="O3703" t="s">
        <v>8321</v>
      </c>
      <c r="P3703" t="s">
        <v>8322</v>
      </c>
      <c r="Q3703" s="8">
        <f t="shared" si="228"/>
        <v>1.0033333333333334</v>
      </c>
      <c r="R3703" s="20">
        <f t="shared" si="229"/>
        <v>38.589743589743591</v>
      </c>
      <c r="S3703" s="15">
        <f t="shared" si="230"/>
        <v>42129.541585648149</v>
      </c>
      <c r="T3703" s="15">
        <f t="shared" si="231"/>
        <v>42159.541585648149</v>
      </c>
    </row>
    <row r="3704" spans="1:20" ht="93.75" x14ac:dyDescent="0.3">
      <c r="A3704" s="4">
        <v>3702</v>
      </c>
      <c r="B3704" s="5" t="s">
        <v>3698</v>
      </c>
      <c r="C3704" s="5" t="s">
        <v>7811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t="s">
        <v>8270</v>
      </c>
      <c r="O3704" t="s">
        <v>8321</v>
      </c>
      <c r="P3704" t="s">
        <v>8322</v>
      </c>
      <c r="Q3704" s="8">
        <f t="shared" si="228"/>
        <v>1.0916666666666666</v>
      </c>
      <c r="R3704" s="20">
        <f t="shared" si="229"/>
        <v>155.95238095238096</v>
      </c>
      <c r="S3704" s="15">
        <f t="shared" si="230"/>
        <v>42524.53800925926</v>
      </c>
      <c r="T3704" s="15">
        <f t="shared" si="231"/>
        <v>42561.957638888889</v>
      </c>
    </row>
    <row r="3705" spans="1:20" ht="93.75" x14ac:dyDescent="0.3">
      <c r="A3705" s="4">
        <v>3703</v>
      </c>
      <c r="B3705" s="5" t="s">
        <v>3699</v>
      </c>
      <c r="C3705" s="5" t="s">
        <v>7812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t="s">
        <v>8270</v>
      </c>
      <c r="O3705" t="s">
        <v>8321</v>
      </c>
      <c r="P3705" t="s">
        <v>8322</v>
      </c>
      <c r="Q3705" s="8">
        <f t="shared" si="228"/>
        <v>1.2342857142857142</v>
      </c>
      <c r="R3705" s="20">
        <f t="shared" si="229"/>
        <v>43.2</v>
      </c>
      <c r="S3705" s="15">
        <f t="shared" si="230"/>
        <v>42556.504490740743</v>
      </c>
      <c r="T3705" s="15">
        <f t="shared" si="231"/>
        <v>42595.290972222225</v>
      </c>
    </row>
    <row r="3706" spans="1:20" ht="75" x14ac:dyDescent="0.3">
      <c r="A3706" s="4">
        <v>3704</v>
      </c>
      <c r="B3706" s="5" t="s">
        <v>3700</v>
      </c>
      <c r="C3706" s="5" t="s">
        <v>7813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t="s">
        <v>8270</v>
      </c>
      <c r="O3706" t="s">
        <v>8321</v>
      </c>
      <c r="P3706" t="s">
        <v>8322</v>
      </c>
      <c r="Q3706" s="8">
        <f t="shared" si="228"/>
        <v>1.3633666666666666</v>
      </c>
      <c r="R3706" s="20">
        <f t="shared" si="229"/>
        <v>15.148518518518518</v>
      </c>
      <c r="S3706" s="15">
        <f t="shared" si="230"/>
        <v>42461.689745370371</v>
      </c>
      <c r="T3706" s="15">
        <f t="shared" si="231"/>
        <v>42521.689745370371</v>
      </c>
    </row>
    <row r="3707" spans="1:20" ht="75" x14ac:dyDescent="0.3">
      <c r="A3707" s="4">
        <v>3705</v>
      </c>
      <c r="B3707" s="5" t="s">
        <v>3701</v>
      </c>
      <c r="C3707" s="5" t="s">
        <v>7814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t="s">
        <v>8270</v>
      </c>
      <c r="O3707" t="s">
        <v>8321</v>
      </c>
      <c r="P3707" t="s">
        <v>8322</v>
      </c>
      <c r="Q3707" s="8">
        <f t="shared" si="228"/>
        <v>1.0346657233816767</v>
      </c>
      <c r="R3707" s="20">
        <f t="shared" si="229"/>
        <v>83.571428571428569</v>
      </c>
      <c r="S3707" s="15">
        <f t="shared" si="230"/>
        <v>41792.542986111112</v>
      </c>
      <c r="T3707" s="15">
        <f t="shared" si="231"/>
        <v>41813.75</v>
      </c>
    </row>
    <row r="3708" spans="1:20" ht="75" x14ac:dyDescent="0.3">
      <c r="A3708" s="4">
        <v>3706</v>
      </c>
      <c r="B3708" s="5" t="s">
        <v>3702</v>
      </c>
      <c r="C3708" s="5" t="s">
        <v>7815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t="s">
        <v>8270</v>
      </c>
      <c r="O3708" t="s">
        <v>8321</v>
      </c>
      <c r="P3708" t="s">
        <v>8322</v>
      </c>
      <c r="Q3708" s="8">
        <f t="shared" si="228"/>
        <v>1.2133333333333334</v>
      </c>
      <c r="R3708" s="20">
        <f t="shared" si="229"/>
        <v>140</v>
      </c>
      <c r="S3708" s="15">
        <f t="shared" si="230"/>
        <v>41879.913761574076</v>
      </c>
      <c r="T3708" s="15">
        <f t="shared" si="231"/>
        <v>41894.913761574076</v>
      </c>
    </row>
    <row r="3709" spans="1:20" ht="75" x14ac:dyDescent="0.3">
      <c r="A3709" s="4">
        <v>3707</v>
      </c>
      <c r="B3709" s="5" t="s">
        <v>3703</v>
      </c>
      <c r="C3709" s="5" t="s">
        <v>7816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t="s">
        <v>8270</v>
      </c>
      <c r="O3709" t="s">
        <v>8321</v>
      </c>
      <c r="P3709" t="s">
        <v>8322</v>
      </c>
      <c r="Q3709" s="8">
        <f t="shared" si="228"/>
        <v>1.86</v>
      </c>
      <c r="R3709" s="20">
        <f t="shared" si="229"/>
        <v>80.869565217391298</v>
      </c>
      <c r="S3709" s="15">
        <f t="shared" si="230"/>
        <v>42552.048356481479</v>
      </c>
      <c r="T3709" s="15">
        <f t="shared" si="231"/>
        <v>42573.226388888885</v>
      </c>
    </row>
    <row r="3710" spans="1:20" ht="93.75" x14ac:dyDescent="0.3">
      <c r="A3710" s="4">
        <v>3708</v>
      </c>
      <c r="B3710" s="5" t="s">
        <v>3704</v>
      </c>
      <c r="C3710" s="5" t="s">
        <v>7817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t="s">
        <v>8270</v>
      </c>
      <c r="O3710" t="s">
        <v>8321</v>
      </c>
      <c r="P3710" t="s">
        <v>8322</v>
      </c>
      <c r="Q3710" s="8">
        <f t="shared" si="228"/>
        <v>3</v>
      </c>
      <c r="R3710" s="20">
        <f t="shared" si="229"/>
        <v>53.846153846153847</v>
      </c>
      <c r="S3710" s="15">
        <f t="shared" si="230"/>
        <v>41810.142199074071</v>
      </c>
      <c r="T3710" s="15">
        <f t="shared" si="231"/>
        <v>41824.142199074071</v>
      </c>
    </row>
    <row r="3711" spans="1:20" ht="75" x14ac:dyDescent="0.3">
      <c r="A3711" s="4">
        <v>3709</v>
      </c>
      <c r="B3711" s="5" t="s">
        <v>3705</v>
      </c>
      <c r="C3711" s="5" t="s">
        <v>7818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t="s">
        <v>8270</v>
      </c>
      <c r="O3711" t="s">
        <v>8321</v>
      </c>
      <c r="P3711" t="s">
        <v>8322</v>
      </c>
      <c r="Q3711" s="8">
        <f t="shared" si="228"/>
        <v>1.0825</v>
      </c>
      <c r="R3711" s="20">
        <f t="shared" si="229"/>
        <v>30.928571428571427</v>
      </c>
      <c r="S3711" s="15">
        <f t="shared" si="230"/>
        <v>41785.707708333335</v>
      </c>
      <c r="T3711" s="15">
        <f t="shared" si="231"/>
        <v>41815.707708333335</v>
      </c>
    </row>
    <row r="3712" spans="1:20" ht="56.25" x14ac:dyDescent="0.3">
      <c r="A3712" s="4">
        <v>3710</v>
      </c>
      <c r="B3712" s="5" t="s">
        <v>3706</v>
      </c>
      <c r="C3712" s="5" t="s">
        <v>7819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t="s">
        <v>8270</v>
      </c>
      <c r="O3712" t="s">
        <v>8321</v>
      </c>
      <c r="P3712" t="s">
        <v>8322</v>
      </c>
      <c r="Q3712" s="8">
        <f t="shared" si="228"/>
        <v>1.4115384615384616</v>
      </c>
      <c r="R3712" s="20">
        <f t="shared" si="229"/>
        <v>67.962962962962962</v>
      </c>
      <c r="S3712" s="15">
        <f t="shared" si="230"/>
        <v>42072.576249999998</v>
      </c>
      <c r="T3712" s="15">
        <f t="shared" si="231"/>
        <v>42097.576249999998</v>
      </c>
    </row>
    <row r="3713" spans="1:20" ht="56.25" x14ac:dyDescent="0.3">
      <c r="A3713" s="4">
        <v>3711</v>
      </c>
      <c r="B3713" s="5" t="s">
        <v>3707</v>
      </c>
      <c r="C3713" s="5" t="s">
        <v>7820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t="s">
        <v>8270</v>
      </c>
      <c r="O3713" t="s">
        <v>8321</v>
      </c>
      <c r="P3713" t="s">
        <v>8322</v>
      </c>
      <c r="Q3713" s="8">
        <f t="shared" si="228"/>
        <v>1.1399999999999999</v>
      </c>
      <c r="R3713" s="20">
        <f t="shared" si="229"/>
        <v>27.142857142857142</v>
      </c>
      <c r="S3713" s="15">
        <f t="shared" si="230"/>
        <v>41779.724224537036</v>
      </c>
      <c r="T3713" s="15">
        <f t="shared" si="231"/>
        <v>41805.666666666664</v>
      </c>
    </row>
    <row r="3714" spans="1:20" ht="93.75" x14ac:dyDescent="0.3">
      <c r="A3714" s="4">
        <v>3712</v>
      </c>
      <c r="B3714" s="5" t="s">
        <v>3708</v>
      </c>
      <c r="C3714" s="5" t="s">
        <v>7821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t="s">
        <v>8270</v>
      </c>
      <c r="O3714" t="s">
        <v>8321</v>
      </c>
      <c r="P3714" t="s">
        <v>8322</v>
      </c>
      <c r="Q3714" s="8">
        <f t="shared" ref="Q3714:Q3777" si="232">E3714/D3714</f>
        <v>1.5373333333333334</v>
      </c>
      <c r="R3714" s="20">
        <f t="shared" ref="R3714:R3777" si="233">E3714/L3714</f>
        <v>110.86538461538461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75" x14ac:dyDescent="0.3">
      <c r="A3715" s="4">
        <v>3713</v>
      </c>
      <c r="B3715" s="5" t="s">
        <v>3709</v>
      </c>
      <c r="C3715" s="5" t="s">
        <v>7822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t="s">
        <v>8270</v>
      </c>
      <c r="O3715" t="s">
        <v>8321</v>
      </c>
      <c r="P3715" t="s">
        <v>8322</v>
      </c>
      <c r="Q3715" s="8">
        <f t="shared" si="232"/>
        <v>1.0149999999999999</v>
      </c>
      <c r="R3715" s="20">
        <f t="shared" si="233"/>
        <v>106.84210526315789</v>
      </c>
      <c r="S3715" s="15">
        <f t="shared" si="234"/>
        <v>42505.738032407404</v>
      </c>
      <c r="T3715" s="15">
        <f t="shared" si="235"/>
        <v>42525.738032407404</v>
      </c>
    </row>
    <row r="3716" spans="1:20" ht="75" x14ac:dyDescent="0.3">
      <c r="A3716" s="4">
        <v>3714</v>
      </c>
      <c r="B3716" s="5" t="s">
        <v>3710</v>
      </c>
      <c r="C3716" s="5" t="s">
        <v>7823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t="s">
        <v>8270</v>
      </c>
      <c r="O3716" t="s">
        <v>8321</v>
      </c>
      <c r="P3716" t="s">
        <v>8322</v>
      </c>
      <c r="Q3716" s="8">
        <f t="shared" si="232"/>
        <v>1.0235000000000001</v>
      </c>
      <c r="R3716" s="20">
        <f t="shared" si="233"/>
        <v>105.51546391752578</v>
      </c>
      <c r="S3716" s="15">
        <f t="shared" si="234"/>
        <v>42118.556331018524</v>
      </c>
      <c r="T3716" s="15">
        <f t="shared" si="235"/>
        <v>42150.165972222225</v>
      </c>
    </row>
    <row r="3717" spans="1:20" ht="75" x14ac:dyDescent="0.3">
      <c r="A3717" s="4">
        <v>3715</v>
      </c>
      <c r="B3717" s="5" t="s">
        <v>3711</v>
      </c>
      <c r="C3717" s="5" t="s">
        <v>7824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t="s">
        <v>8270</v>
      </c>
      <c r="O3717" t="s">
        <v>8321</v>
      </c>
      <c r="P3717" t="s">
        <v>8322</v>
      </c>
      <c r="Q3717" s="8">
        <f t="shared" si="232"/>
        <v>1.0257142857142858</v>
      </c>
      <c r="R3717" s="20">
        <f t="shared" si="233"/>
        <v>132.96296296296296</v>
      </c>
      <c r="S3717" s="15">
        <f t="shared" si="234"/>
        <v>42036.995590277773</v>
      </c>
      <c r="T3717" s="15">
        <f t="shared" si="235"/>
        <v>42094.536111111112</v>
      </c>
    </row>
    <row r="3718" spans="1:20" ht="75" x14ac:dyDescent="0.3">
      <c r="A3718" s="4">
        <v>3716</v>
      </c>
      <c r="B3718" s="5" t="s">
        <v>3712</v>
      </c>
      <c r="C3718" s="5" t="s">
        <v>7825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t="s">
        <v>8270</v>
      </c>
      <c r="O3718" t="s">
        <v>8321</v>
      </c>
      <c r="P3718" t="s">
        <v>8322</v>
      </c>
      <c r="Q3718" s="8">
        <f t="shared" si="232"/>
        <v>1.5575000000000001</v>
      </c>
      <c r="R3718" s="20">
        <f t="shared" si="233"/>
        <v>51.916666666666664</v>
      </c>
      <c r="S3718" s="15">
        <f t="shared" si="234"/>
        <v>42360.887835648144</v>
      </c>
      <c r="T3718" s="15">
        <f t="shared" si="235"/>
        <v>42390.887835648144</v>
      </c>
    </row>
    <row r="3719" spans="1:20" ht="75" x14ac:dyDescent="0.3">
      <c r="A3719" s="4">
        <v>3717</v>
      </c>
      <c r="B3719" s="5" t="s">
        <v>3713</v>
      </c>
      <c r="C3719" s="5" t="s">
        <v>7826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t="s">
        <v>8270</v>
      </c>
      <c r="O3719" t="s">
        <v>8321</v>
      </c>
      <c r="P3719" t="s">
        <v>8322</v>
      </c>
      <c r="Q3719" s="8">
        <f t="shared" si="232"/>
        <v>1.0075000000000001</v>
      </c>
      <c r="R3719" s="20">
        <f t="shared" si="233"/>
        <v>310</v>
      </c>
      <c r="S3719" s="15">
        <f t="shared" si="234"/>
        <v>42102.866307870368</v>
      </c>
      <c r="T3719" s="15">
        <f t="shared" si="235"/>
        <v>42133.866307870368</v>
      </c>
    </row>
    <row r="3720" spans="1:20" ht="75" x14ac:dyDescent="0.3">
      <c r="A3720" s="4">
        <v>3718</v>
      </c>
      <c r="B3720" s="5" t="s">
        <v>3714</v>
      </c>
      <c r="C3720" s="5" t="s">
        <v>7827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t="s">
        <v>8270</v>
      </c>
      <c r="O3720" t="s">
        <v>8321</v>
      </c>
      <c r="P3720" t="s">
        <v>8322</v>
      </c>
      <c r="Q3720" s="8">
        <f t="shared" si="232"/>
        <v>2.3940000000000001</v>
      </c>
      <c r="R3720" s="20">
        <f t="shared" si="233"/>
        <v>26.021739130434781</v>
      </c>
      <c r="S3720" s="15">
        <f t="shared" si="234"/>
        <v>42032.716145833328</v>
      </c>
      <c r="T3720" s="15">
        <f t="shared" si="235"/>
        <v>42062.716145833328</v>
      </c>
    </row>
    <row r="3721" spans="1:20" ht="37.5" x14ac:dyDescent="0.3">
      <c r="A3721" s="4">
        <v>3719</v>
      </c>
      <c r="B3721" s="5" t="s">
        <v>3715</v>
      </c>
      <c r="C3721" s="5" t="s">
        <v>7828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t="s">
        <v>8270</v>
      </c>
      <c r="O3721" t="s">
        <v>8321</v>
      </c>
      <c r="P3721" t="s">
        <v>8322</v>
      </c>
      <c r="Q3721" s="8">
        <f t="shared" si="232"/>
        <v>2.1</v>
      </c>
      <c r="R3721" s="20">
        <f t="shared" si="233"/>
        <v>105</v>
      </c>
      <c r="S3721" s="15">
        <f t="shared" si="234"/>
        <v>42147.729930555557</v>
      </c>
      <c r="T3721" s="15">
        <f t="shared" si="235"/>
        <v>42177.729930555557</v>
      </c>
    </row>
    <row r="3722" spans="1:20" ht="56.25" x14ac:dyDescent="0.3">
      <c r="A3722" s="4">
        <v>3720</v>
      </c>
      <c r="B3722" s="5" t="s">
        <v>3716</v>
      </c>
      <c r="C3722" s="5" t="s">
        <v>7829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t="s">
        <v>8270</v>
      </c>
      <c r="O3722" t="s">
        <v>8321</v>
      </c>
      <c r="P3722" t="s">
        <v>8322</v>
      </c>
      <c r="Q3722" s="8">
        <f t="shared" si="232"/>
        <v>1.0451515151515152</v>
      </c>
      <c r="R3722" s="20">
        <f t="shared" si="233"/>
        <v>86.224999999999994</v>
      </c>
      <c r="S3722" s="15">
        <f t="shared" si="234"/>
        <v>42165.993125000001</v>
      </c>
      <c r="T3722" s="15">
        <f t="shared" si="235"/>
        <v>42187.993125000001</v>
      </c>
    </row>
    <row r="3723" spans="1:20" ht="93.75" x14ac:dyDescent="0.3">
      <c r="A3723" s="4">
        <v>3721</v>
      </c>
      <c r="B3723" s="5" t="s">
        <v>3717</v>
      </c>
      <c r="C3723" s="5" t="s">
        <v>7830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t="s">
        <v>8270</v>
      </c>
      <c r="O3723" t="s">
        <v>8321</v>
      </c>
      <c r="P3723" t="s">
        <v>8322</v>
      </c>
      <c r="Q3723" s="8">
        <f t="shared" si="232"/>
        <v>1.008</v>
      </c>
      <c r="R3723" s="20">
        <f t="shared" si="233"/>
        <v>114.54545454545455</v>
      </c>
      <c r="S3723" s="15">
        <f t="shared" si="234"/>
        <v>41927.936157407406</v>
      </c>
      <c r="T3723" s="15">
        <f t="shared" si="235"/>
        <v>41948.977824074071</v>
      </c>
    </row>
    <row r="3724" spans="1:20" ht="93.75" x14ac:dyDescent="0.3">
      <c r="A3724" s="4">
        <v>3722</v>
      </c>
      <c r="B3724" s="5" t="s">
        <v>3718</v>
      </c>
      <c r="C3724" s="5" t="s">
        <v>7831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t="s">
        <v>8270</v>
      </c>
      <c r="O3724" t="s">
        <v>8321</v>
      </c>
      <c r="P3724" t="s">
        <v>8322</v>
      </c>
      <c r="Q3724" s="8">
        <f t="shared" si="232"/>
        <v>1.1120000000000001</v>
      </c>
      <c r="R3724" s="20">
        <f t="shared" si="233"/>
        <v>47.657142857142858</v>
      </c>
      <c r="S3724" s="15">
        <f t="shared" si="234"/>
        <v>42381.671840277777</v>
      </c>
      <c r="T3724" s="15">
        <f t="shared" si="235"/>
        <v>42411.957638888889</v>
      </c>
    </row>
    <row r="3725" spans="1:20" ht="37.5" x14ac:dyDescent="0.3">
      <c r="A3725" s="4">
        <v>3723</v>
      </c>
      <c r="B3725" s="5" t="s">
        <v>3719</v>
      </c>
      <c r="C3725" s="5" t="s">
        <v>7832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t="s">
        <v>8270</v>
      </c>
      <c r="O3725" t="s">
        <v>8321</v>
      </c>
      <c r="P3725" t="s">
        <v>8322</v>
      </c>
      <c r="Q3725" s="8">
        <f t="shared" si="232"/>
        <v>1.0204444444444445</v>
      </c>
      <c r="R3725" s="20">
        <f t="shared" si="233"/>
        <v>72.888888888888886</v>
      </c>
      <c r="S3725" s="15">
        <f t="shared" si="234"/>
        <v>41943.753032407411</v>
      </c>
      <c r="T3725" s="15">
        <f t="shared" si="235"/>
        <v>41973.794699074075</v>
      </c>
    </row>
    <row r="3726" spans="1:20" ht="93.75" x14ac:dyDescent="0.3">
      <c r="A3726" s="4">
        <v>3724</v>
      </c>
      <c r="B3726" s="5" t="s">
        <v>3720</v>
      </c>
      <c r="C3726" s="5" t="s">
        <v>7833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t="s">
        <v>8270</v>
      </c>
      <c r="O3726" t="s">
        <v>8321</v>
      </c>
      <c r="P3726" t="s">
        <v>8322</v>
      </c>
      <c r="Q3726" s="8">
        <f t="shared" si="232"/>
        <v>1.0254767441860466</v>
      </c>
      <c r="R3726" s="20">
        <f t="shared" si="233"/>
        <v>49.545505617977533</v>
      </c>
      <c r="S3726" s="15">
        <f t="shared" si="234"/>
        <v>42465.491435185191</v>
      </c>
      <c r="T3726" s="15">
        <f t="shared" si="235"/>
        <v>42494.958333333328</v>
      </c>
    </row>
    <row r="3727" spans="1:20" ht="93.75" x14ac:dyDescent="0.3">
      <c r="A3727" s="4">
        <v>3725</v>
      </c>
      <c r="B3727" s="5" t="s">
        <v>3721</v>
      </c>
      <c r="C3727" s="5" t="s">
        <v>7834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t="s">
        <v>8270</v>
      </c>
      <c r="O3727" t="s">
        <v>8321</v>
      </c>
      <c r="P3727" t="s">
        <v>8322</v>
      </c>
      <c r="Q3727" s="8">
        <f t="shared" si="232"/>
        <v>1.27</v>
      </c>
      <c r="R3727" s="20">
        <f t="shared" si="233"/>
        <v>25.4</v>
      </c>
      <c r="S3727" s="15">
        <f t="shared" si="234"/>
        <v>42401.945219907408</v>
      </c>
      <c r="T3727" s="15">
        <f t="shared" si="235"/>
        <v>42418.895833333328</v>
      </c>
    </row>
    <row r="3728" spans="1:20" ht="75" x14ac:dyDescent="0.3">
      <c r="A3728" s="4">
        <v>3726</v>
      </c>
      <c r="B3728" s="5" t="s">
        <v>3722</v>
      </c>
      <c r="C3728" s="5" t="s">
        <v>7835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t="s">
        <v>8270</v>
      </c>
      <c r="O3728" t="s">
        <v>8321</v>
      </c>
      <c r="P3728" t="s">
        <v>8322</v>
      </c>
      <c r="Q3728" s="8">
        <f t="shared" si="232"/>
        <v>3.3870588235294119</v>
      </c>
      <c r="R3728" s="20">
        <f t="shared" si="233"/>
        <v>62.586956521739133</v>
      </c>
      <c r="S3728" s="15">
        <f t="shared" si="234"/>
        <v>42462.140868055561</v>
      </c>
      <c r="T3728" s="15">
        <f t="shared" si="235"/>
        <v>42489.875</v>
      </c>
    </row>
    <row r="3729" spans="1:20" ht="75" x14ac:dyDescent="0.3">
      <c r="A3729" s="4">
        <v>3727</v>
      </c>
      <c r="B3729" s="5" t="s">
        <v>3723</v>
      </c>
      <c r="C3729" s="5" t="s">
        <v>7836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t="s">
        <v>8270</v>
      </c>
      <c r="O3729" t="s">
        <v>8321</v>
      </c>
      <c r="P3729" t="s">
        <v>8322</v>
      </c>
      <c r="Q3729" s="8">
        <f t="shared" si="232"/>
        <v>1.0075000000000001</v>
      </c>
      <c r="R3729" s="20">
        <f t="shared" si="233"/>
        <v>61.060606060606062</v>
      </c>
      <c r="S3729" s="15">
        <f t="shared" si="234"/>
        <v>42632.348310185189</v>
      </c>
      <c r="T3729" s="15">
        <f t="shared" si="235"/>
        <v>42663.204861111109</v>
      </c>
    </row>
    <row r="3730" spans="1:20" ht="75" x14ac:dyDescent="0.3">
      <c r="A3730" s="4">
        <v>3728</v>
      </c>
      <c r="B3730" s="5" t="s">
        <v>3724</v>
      </c>
      <c r="C3730" s="5" t="s">
        <v>7837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t="s">
        <v>8270</v>
      </c>
      <c r="O3730" t="s">
        <v>8321</v>
      </c>
      <c r="P3730" t="s">
        <v>8322</v>
      </c>
      <c r="Q3730" s="8">
        <f t="shared" si="232"/>
        <v>9.3100000000000002E-2</v>
      </c>
      <c r="R3730" s="20">
        <f t="shared" si="233"/>
        <v>60.064516129032256</v>
      </c>
      <c r="S3730" s="15">
        <f t="shared" si="234"/>
        <v>42205.171018518522</v>
      </c>
      <c r="T3730" s="15">
        <f t="shared" si="235"/>
        <v>42235.171018518522</v>
      </c>
    </row>
    <row r="3731" spans="1:20" ht="75" x14ac:dyDescent="0.3">
      <c r="A3731" s="4">
        <v>3729</v>
      </c>
      <c r="B3731" s="5" t="s">
        <v>3725</v>
      </c>
      <c r="C3731" s="5" t="s">
        <v>7838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t="s">
        <v>8270</v>
      </c>
      <c r="O3731" t="s">
        <v>8321</v>
      </c>
      <c r="P3731" t="s">
        <v>8322</v>
      </c>
      <c r="Q3731" s="8">
        <f t="shared" si="232"/>
        <v>7.2400000000000006E-2</v>
      </c>
      <c r="R3731" s="20">
        <f t="shared" si="233"/>
        <v>72.400000000000006</v>
      </c>
      <c r="S3731" s="15">
        <f t="shared" si="234"/>
        <v>42041.205000000002</v>
      </c>
      <c r="T3731" s="15">
        <f t="shared" si="235"/>
        <v>42086.16333333333</v>
      </c>
    </row>
    <row r="3732" spans="1:20" ht="75" x14ac:dyDescent="0.3">
      <c r="A3732" s="4">
        <v>3730</v>
      </c>
      <c r="B3732" s="5" t="s">
        <v>3726</v>
      </c>
      <c r="C3732" s="5" t="s">
        <v>7839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t="s">
        <v>8270</v>
      </c>
      <c r="O3732" t="s">
        <v>8321</v>
      </c>
      <c r="P3732" t="s">
        <v>8322</v>
      </c>
      <c r="Q3732" s="8">
        <f t="shared" si="232"/>
        <v>0.1</v>
      </c>
      <c r="R3732" s="20">
        <f t="shared" si="233"/>
        <v>100</v>
      </c>
      <c r="S3732" s="15">
        <f t="shared" si="234"/>
        <v>42203.677766203706</v>
      </c>
      <c r="T3732" s="15">
        <f t="shared" si="235"/>
        <v>42233.677766203706</v>
      </c>
    </row>
    <row r="3733" spans="1:20" ht="75" x14ac:dyDescent="0.3">
      <c r="A3733" s="4">
        <v>3731</v>
      </c>
      <c r="B3733" s="5" t="s">
        <v>3727</v>
      </c>
      <c r="C3733" s="5" t="s">
        <v>7840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t="s">
        <v>8270</v>
      </c>
      <c r="O3733" t="s">
        <v>8321</v>
      </c>
      <c r="P3733" t="s">
        <v>8322</v>
      </c>
      <c r="Q3733" s="8">
        <f t="shared" si="232"/>
        <v>0.11272727272727273</v>
      </c>
      <c r="R3733" s="20">
        <f t="shared" si="233"/>
        <v>51.666666666666664</v>
      </c>
      <c r="S3733" s="15">
        <f t="shared" si="234"/>
        <v>41983.752847222218</v>
      </c>
      <c r="T3733" s="15">
        <f t="shared" si="235"/>
        <v>42014.140972222223</v>
      </c>
    </row>
    <row r="3734" spans="1:20" ht="75" x14ac:dyDescent="0.3">
      <c r="A3734" s="4">
        <v>3732</v>
      </c>
      <c r="B3734" s="5" t="s">
        <v>3728</v>
      </c>
      <c r="C3734" s="5" t="s">
        <v>7841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t="s">
        <v>8270</v>
      </c>
      <c r="O3734" t="s">
        <v>8321</v>
      </c>
      <c r="P3734" t="s">
        <v>8322</v>
      </c>
      <c r="Q3734" s="8">
        <f t="shared" si="232"/>
        <v>0.15411764705882353</v>
      </c>
      <c r="R3734" s="20">
        <f t="shared" si="233"/>
        <v>32.75</v>
      </c>
      <c r="S3734" s="15">
        <f t="shared" si="234"/>
        <v>41968.677465277782</v>
      </c>
      <c r="T3734" s="15">
        <f t="shared" si="235"/>
        <v>42028.5</v>
      </c>
    </row>
    <row r="3735" spans="1:20" ht="75" x14ac:dyDescent="0.3">
      <c r="A3735" s="4">
        <v>3733</v>
      </c>
      <c r="B3735" s="5" t="s">
        <v>3729</v>
      </c>
      <c r="C3735" s="5" t="s">
        <v>7842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t="s">
        <v>8270</v>
      </c>
      <c r="O3735" t="s">
        <v>8321</v>
      </c>
      <c r="P3735" t="s">
        <v>8322</v>
      </c>
      <c r="Q3735" s="8">
        <f t="shared" si="232"/>
        <v>0</v>
      </c>
      <c r="R3735" s="20" t="e">
        <f t="shared" si="233"/>
        <v>#DIV/0!</v>
      </c>
      <c r="S3735" s="15">
        <f t="shared" si="234"/>
        <v>42103.024398148147</v>
      </c>
      <c r="T3735" s="15">
        <f t="shared" si="235"/>
        <v>42112.9375</v>
      </c>
    </row>
    <row r="3736" spans="1:20" ht="93.75" x14ac:dyDescent="0.3">
      <c r="A3736" s="4">
        <v>3734</v>
      </c>
      <c r="B3736" s="5" t="s">
        <v>3730</v>
      </c>
      <c r="C3736" s="5" t="s">
        <v>7843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t="s">
        <v>8270</v>
      </c>
      <c r="O3736" t="s">
        <v>8321</v>
      </c>
      <c r="P3736" t="s">
        <v>8322</v>
      </c>
      <c r="Q3736" s="8">
        <f t="shared" si="232"/>
        <v>0.28466666666666668</v>
      </c>
      <c r="R3736" s="20">
        <f t="shared" si="233"/>
        <v>61</v>
      </c>
      <c r="S3736" s="15">
        <f t="shared" si="234"/>
        <v>42089.901574074072</v>
      </c>
      <c r="T3736" s="15">
        <f t="shared" si="235"/>
        <v>42149.901574074072</v>
      </c>
    </row>
    <row r="3737" spans="1:20" ht="56.25" x14ac:dyDescent="0.3">
      <c r="A3737" s="4">
        <v>3735</v>
      </c>
      <c r="B3737" s="5" t="s">
        <v>3731</v>
      </c>
      <c r="C3737" s="5" t="s">
        <v>7844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t="s">
        <v>8270</v>
      </c>
      <c r="O3737" t="s">
        <v>8321</v>
      </c>
      <c r="P3737" t="s">
        <v>8322</v>
      </c>
      <c r="Q3737" s="8">
        <f t="shared" si="232"/>
        <v>0.13333333333333333</v>
      </c>
      <c r="R3737" s="20">
        <f t="shared" si="233"/>
        <v>10</v>
      </c>
      <c r="S3737" s="15">
        <f t="shared" si="234"/>
        <v>42122.693159722221</v>
      </c>
      <c r="T3737" s="15">
        <f t="shared" si="235"/>
        <v>42152.693159722221</v>
      </c>
    </row>
    <row r="3738" spans="1:20" ht="75" x14ac:dyDescent="0.3">
      <c r="A3738" s="4">
        <v>3736</v>
      </c>
      <c r="B3738" s="5" t="s">
        <v>3732</v>
      </c>
      <c r="C3738" s="5" t="s">
        <v>7845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t="s">
        <v>8270</v>
      </c>
      <c r="O3738" t="s">
        <v>8321</v>
      </c>
      <c r="P3738" t="s">
        <v>8322</v>
      </c>
      <c r="Q3738" s="8">
        <f t="shared" si="232"/>
        <v>6.6666666666666671E-3</v>
      </c>
      <c r="R3738" s="20">
        <f t="shared" si="233"/>
        <v>10</v>
      </c>
      <c r="S3738" s="15">
        <f t="shared" si="234"/>
        <v>42048.711724537032</v>
      </c>
      <c r="T3738" s="15">
        <f t="shared" si="235"/>
        <v>42086.75</v>
      </c>
    </row>
    <row r="3739" spans="1:20" ht="75" x14ac:dyDescent="0.3">
      <c r="A3739" s="4">
        <v>3737</v>
      </c>
      <c r="B3739" s="5" t="s">
        <v>3733</v>
      </c>
      <c r="C3739" s="5" t="s">
        <v>7846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t="s">
        <v>8270</v>
      </c>
      <c r="O3739" t="s">
        <v>8321</v>
      </c>
      <c r="P3739" t="s">
        <v>8322</v>
      </c>
      <c r="Q3739" s="8">
        <f t="shared" si="232"/>
        <v>0.21428571428571427</v>
      </c>
      <c r="R3739" s="20">
        <f t="shared" si="233"/>
        <v>37.5</v>
      </c>
      <c r="S3739" s="15">
        <f t="shared" si="234"/>
        <v>42297.691006944442</v>
      </c>
      <c r="T3739" s="15">
        <f t="shared" si="235"/>
        <v>42320.290972222225</v>
      </c>
    </row>
    <row r="3740" spans="1:20" ht="56.25" x14ac:dyDescent="0.3">
      <c r="A3740" s="4">
        <v>3738</v>
      </c>
      <c r="B3740" s="5" t="s">
        <v>3734</v>
      </c>
      <c r="C3740" s="5" t="s">
        <v>7847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t="s">
        <v>8270</v>
      </c>
      <c r="O3740" t="s">
        <v>8321</v>
      </c>
      <c r="P3740" t="s">
        <v>8322</v>
      </c>
      <c r="Q3740" s="8">
        <f t="shared" si="232"/>
        <v>0.18</v>
      </c>
      <c r="R3740" s="20">
        <f t="shared" si="233"/>
        <v>45</v>
      </c>
      <c r="S3740" s="15">
        <f t="shared" si="234"/>
        <v>41813.938715277778</v>
      </c>
      <c r="T3740" s="15">
        <f t="shared" si="235"/>
        <v>41835.916666666664</v>
      </c>
    </row>
    <row r="3741" spans="1:20" ht="93.75" x14ac:dyDescent="0.3">
      <c r="A3741" s="4">
        <v>3739</v>
      </c>
      <c r="B3741" s="5" t="s">
        <v>3735</v>
      </c>
      <c r="C3741" s="5" t="s">
        <v>7848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t="s">
        <v>8270</v>
      </c>
      <c r="O3741" t="s">
        <v>8321</v>
      </c>
      <c r="P3741" t="s">
        <v>8322</v>
      </c>
      <c r="Q3741" s="8">
        <f t="shared" si="232"/>
        <v>0.20125000000000001</v>
      </c>
      <c r="R3741" s="20">
        <f t="shared" si="233"/>
        <v>100.625</v>
      </c>
      <c r="S3741" s="15">
        <f t="shared" si="234"/>
        <v>42548.449861111112</v>
      </c>
      <c r="T3741" s="15">
        <f t="shared" si="235"/>
        <v>42568.449861111112</v>
      </c>
    </row>
    <row r="3742" spans="1:20" ht="93.75" x14ac:dyDescent="0.3">
      <c r="A3742" s="4">
        <v>3740</v>
      </c>
      <c r="B3742" s="5" t="s">
        <v>3736</v>
      </c>
      <c r="C3742" s="5" t="s">
        <v>7849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t="s">
        <v>8270</v>
      </c>
      <c r="O3742" t="s">
        <v>8321</v>
      </c>
      <c r="P3742" t="s">
        <v>8322</v>
      </c>
      <c r="Q3742" s="8">
        <f t="shared" si="232"/>
        <v>0.17899999999999999</v>
      </c>
      <c r="R3742" s="20">
        <f t="shared" si="233"/>
        <v>25.571428571428573</v>
      </c>
      <c r="S3742" s="15">
        <f t="shared" si="234"/>
        <v>41833.089756944442</v>
      </c>
      <c r="T3742" s="15">
        <f t="shared" si="235"/>
        <v>41863.079143518517</v>
      </c>
    </row>
    <row r="3743" spans="1:20" ht="75" x14ac:dyDescent="0.3">
      <c r="A3743" s="4">
        <v>3741</v>
      </c>
      <c r="B3743" s="5" t="s">
        <v>3737</v>
      </c>
      <c r="C3743" s="5" t="s">
        <v>7850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t="s">
        <v>8270</v>
      </c>
      <c r="O3743" t="s">
        <v>8321</v>
      </c>
      <c r="P3743" t="s">
        <v>8322</v>
      </c>
      <c r="Q3743" s="8">
        <f t="shared" si="232"/>
        <v>0</v>
      </c>
      <c r="R3743" s="20" t="e">
        <f t="shared" si="233"/>
        <v>#DIV/0!</v>
      </c>
      <c r="S3743" s="15">
        <f t="shared" si="234"/>
        <v>42325.920717592591</v>
      </c>
      <c r="T3743" s="15">
        <f t="shared" si="235"/>
        <v>42355.920717592591</v>
      </c>
    </row>
    <row r="3744" spans="1:20" ht="93.75" x14ac:dyDescent="0.3">
      <c r="A3744" s="4">
        <v>3742</v>
      </c>
      <c r="B3744" s="5" t="s">
        <v>3738</v>
      </c>
      <c r="C3744" s="5" t="s">
        <v>7851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t="s">
        <v>8270</v>
      </c>
      <c r="O3744" t="s">
        <v>8321</v>
      </c>
      <c r="P3744" t="s">
        <v>8322</v>
      </c>
      <c r="Q3744" s="8">
        <f t="shared" si="232"/>
        <v>0.02</v>
      </c>
      <c r="R3744" s="20">
        <f t="shared" si="233"/>
        <v>25</v>
      </c>
      <c r="S3744" s="15">
        <f t="shared" si="234"/>
        <v>41858.214629629627</v>
      </c>
      <c r="T3744" s="15">
        <f t="shared" si="235"/>
        <v>41888.214629629627</v>
      </c>
    </row>
    <row r="3745" spans="1:20" ht="56.25" x14ac:dyDescent="0.3">
      <c r="A3745" s="4">
        <v>3743</v>
      </c>
      <c r="B3745" s="5" t="s">
        <v>3739</v>
      </c>
      <c r="C3745" s="5" t="s">
        <v>7852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t="s">
        <v>8270</v>
      </c>
      <c r="O3745" t="s">
        <v>8321</v>
      </c>
      <c r="P3745" t="s">
        <v>8322</v>
      </c>
      <c r="Q3745" s="8">
        <f t="shared" si="232"/>
        <v>0</v>
      </c>
      <c r="R3745" s="20" t="e">
        <f t="shared" si="233"/>
        <v>#DIV/0!</v>
      </c>
      <c r="S3745" s="15">
        <f t="shared" si="234"/>
        <v>41793.710231481484</v>
      </c>
      <c r="T3745" s="15">
        <f t="shared" si="235"/>
        <v>41823.710231481484</v>
      </c>
    </row>
    <row r="3746" spans="1:20" ht="75" x14ac:dyDescent="0.3">
      <c r="A3746" s="4">
        <v>3744</v>
      </c>
      <c r="B3746" s="5" t="s">
        <v>3740</v>
      </c>
      <c r="C3746" s="5" t="s">
        <v>7853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t="s">
        <v>8270</v>
      </c>
      <c r="O3746" t="s">
        <v>8321</v>
      </c>
      <c r="P3746" t="s">
        <v>8322</v>
      </c>
      <c r="Q3746" s="8">
        <f t="shared" si="232"/>
        <v>0</v>
      </c>
      <c r="R3746" s="20" t="e">
        <f t="shared" si="233"/>
        <v>#DIV/0!</v>
      </c>
      <c r="S3746" s="15">
        <f t="shared" si="234"/>
        <v>41793.814259259263</v>
      </c>
      <c r="T3746" s="15">
        <f t="shared" si="235"/>
        <v>41825.165972222225</v>
      </c>
    </row>
    <row r="3747" spans="1:20" ht="75" x14ac:dyDescent="0.3">
      <c r="A3747" s="4">
        <v>3745</v>
      </c>
      <c r="B3747" s="5" t="s">
        <v>3741</v>
      </c>
      <c r="C3747" s="5" t="s">
        <v>7854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t="s">
        <v>8270</v>
      </c>
      <c r="O3747" t="s">
        <v>8321</v>
      </c>
      <c r="P3747" t="s">
        <v>8322</v>
      </c>
      <c r="Q3747" s="8">
        <f t="shared" si="232"/>
        <v>0.1</v>
      </c>
      <c r="R3747" s="20">
        <f t="shared" si="233"/>
        <v>10</v>
      </c>
      <c r="S3747" s="15">
        <f t="shared" si="234"/>
        <v>41831.697939814818</v>
      </c>
      <c r="T3747" s="15">
        <f t="shared" si="235"/>
        <v>41861.697939814818</v>
      </c>
    </row>
    <row r="3748" spans="1:20" ht="37.5" x14ac:dyDescent="0.3">
      <c r="A3748" s="4">
        <v>3746</v>
      </c>
      <c r="B3748" s="5" t="s">
        <v>3742</v>
      </c>
      <c r="C3748" s="5" t="s">
        <v>7855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t="s">
        <v>8270</v>
      </c>
      <c r="O3748" t="s">
        <v>8321</v>
      </c>
      <c r="P3748" t="s">
        <v>8322</v>
      </c>
      <c r="Q3748" s="8">
        <f t="shared" si="232"/>
        <v>2.3764705882352941E-2</v>
      </c>
      <c r="R3748" s="20">
        <f t="shared" si="233"/>
        <v>202</v>
      </c>
      <c r="S3748" s="15">
        <f t="shared" si="234"/>
        <v>42621.389340277776</v>
      </c>
      <c r="T3748" s="15">
        <f t="shared" si="235"/>
        <v>42651.389340277776</v>
      </c>
    </row>
    <row r="3749" spans="1:20" ht="56.25" x14ac:dyDescent="0.3">
      <c r="A3749" s="4">
        <v>3747</v>
      </c>
      <c r="B3749" s="5" t="s">
        <v>3743</v>
      </c>
      <c r="C3749" s="5" t="s">
        <v>7856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t="s">
        <v>8270</v>
      </c>
      <c r="O3749" t="s">
        <v>8321</v>
      </c>
      <c r="P3749" t="s">
        <v>8322</v>
      </c>
      <c r="Q3749" s="8">
        <f t="shared" si="232"/>
        <v>0.01</v>
      </c>
      <c r="R3749" s="20">
        <f t="shared" si="233"/>
        <v>25</v>
      </c>
      <c r="S3749" s="15">
        <f t="shared" si="234"/>
        <v>42164.299722222218</v>
      </c>
      <c r="T3749" s="15">
        <f t="shared" si="235"/>
        <v>42190.957638888889</v>
      </c>
    </row>
    <row r="3750" spans="1:20" ht="75" x14ac:dyDescent="0.3">
      <c r="A3750" s="4">
        <v>3748</v>
      </c>
      <c r="B3750" s="5" t="s">
        <v>3744</v>
      </c>
      <c r="C3750" s="5" t="s">
        <v>7857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t="s">
        <v>8304</v>
      </c>
      <c r="O3750" t="s">
        <v>8321</v>
      </c>
      <c r="P3750" t="s">
        <v>8363</v>
      </c>
      <c r="Q3750" s="8">
        <f t="shared" si="232"/>
        <v>1.0351999999999999</v>
      </c>
      <c r="R3750" s="20">
        <f t="shared" si="233"/>
        <v>99.538461538461533</v>
      </c>
      <c r="S3750" s="15">
        <f t="shared" si="234"/>
        <v>42395.706435185188</v>
      </c>
      <c r="T3750" s="15">
        <f t="shared" si="235"/>
        <v>42416.249305555553</v>
      </c>
    </row>
    <row r="3751" spans="1:20" ht="75" x14ac:dyDescent="0.3">
      <c r="A3751" s="4">
        <v>3749</v>
      </c>
      <c r="B3751" s="5" t="s">
        <v>3745</v>
      </c>
      <c r="C3751" s="5" t="s">
        <v>7858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t="s">
        <v>8304</v>
      </c>
      <c r="O3751" t="s">
        <v>8321</v>
      </c>
      <c r="P3751" t="s">
        <v>8363</v>
      </c>
      <c r="Q3751" s="8">
        <f t="shared" si="232"/>
        <v>1.05</v>
      </c>
      <c r="R3751" s="20">
        <f t="shared" si="233"/>
        <v>75</v>
      </c>
      <c r="S3751" s="15">
        <f t="shared" si="234"/>
        <v>42458.127175925925</v>
      </c>
      <c r="T3751" s="15">
        <f t="shared" si="235"/>
        <v>42489.165972222225</v>
      </c>
    </row>
    <row r="3752" spans="1:20" ht="131.25" x14ac:dyDescent="0.3">
      <c r="A3752" s="4">
        <v>3750</v>
      </c>
      <c r="B3752" s="5" t="s">
        <v>3746</v>
      </c>
      <c r="C3752" s="5" t="s">
        <v>7859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t="s">
        <v>8304</v>
      </c>
      <c r="O3752" t="s">
        <v>8321</v>
      </c>
      <c r="P3752" t="s">
        <v>8363</v>
      </c>
      <c r="Q3752" s="8">
        <f t="shared" si="232"/>
        <v>1.0044999999999999</v>
      </c>
      <c r="R3752" s="20">
        <f t="shared" si="233"/>
        <v>215.25</v>
      </c>
      <c r="S3752" s="15">
        <f t="shared" si="234"/>
        <v>42016.981574074074</v>
      </c>
      <c r="T3752" s="15">
        <f t="shared" si="235"/>
        <v>42045.332638888889</v>
      </c>
    </row>
    <row r="3753" spans="1:20" ht="75" x14ac:dyDescent="0.3">
      <c r="A3753" s="4">
        <v>3751</v>
      </c>
      <c r="B3753" s="5" t="s">
        <v>3747</v>
      </c>
      <c r="C3753" s="5" t="s">
        <v>7860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t="s">
        <v>8304</v>
      </c>
      <c r="O3753" t="s">
        <v>8321</v>
      </c>
      <c r="P3753" t="s">
        <v>8363</v>
      </c>
      <c r="Q3753" s="8">
        <f t="shared" si="232"/>
        <v>1.3260000000000001</v>
      </c>
      <c r="R3753" s="20">
        <f t="shared" si="233"/>
        <v>120.54545454545455</v>
      </c>
      <c r="S3753" s="15">
        <f t="shared" si="234"/>
        <v>42403.035567129627</v>
      </c>
      <c r="T3753" s="15">
        <f t="shared" si="235"/>
        <v>42462.993900462956</v>
      </c>
    </row>
    <row r="3754" spans="1:20" ht="93.75" x14ac:dyDescent="0.3">
      <c r="A3754" s="4">
        <v>3752</v>
      </c>
      <c r="B3754" s="5" t="s">
        <v>3748</v>
      </c>
      <c r="C3754" s="5" t="s">
        <v>7861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t="s">
        <v>8304</v>
      </c>
      <c r="O3754" t="s">
        <v>8321</v>
      </c>
      <c r="P3754" t="s">
        <v>8363</v>
      </c>
      <c r="Q3754" s="8">
        <f t="shared" si="232"/>
        <v>1.1299999999999999</v>
      </c>
      <c r="R3754" s="20">
        <f t="shared" si="233"/>
        <v>37.666666666666664</v>
      </c>
      <c r="S3754" s="15">
        <f t="shared" si="234"/>
        <v>42619.802488425921</v>
      </c>
      <c r="T3754" s="15">
        <f t="shared" si="235"/>
        <v>42659.875</v>
      </c>
    </row>
    <row r="3755" spans="1:20" ht="93.75" x14ac:dyDescent="0.3">
      <c r="A3755" s="4">
        <v>3753</v>
      </c>
      <c r="B3755" s="5" t="s">
        <v>3749</v>
      </c>
      <c r="C3755" s="5" t="s">
        <v>7862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t="s">
        <v>8304</v>
      </c>
      <c r="O3755" t="s">
        <v>8321</v>
      </c>
      <c r="P3755" t="s">
        <v>8363</v>
      </c>
      <c r="Q3755" s="8">
        <f t="shared" si="232"/>
        <v>1.0334000000000001</v>
      </c>
      <c r="R3755" s="20">
        <f t="shared" si="233"/>
        <v>172.23333333333332</v>
      </c>
      <c r="S3755" s="15">
        <f t="shared" si="234"/>
        <v>42128.824074074073</v>
      </c>
      <c r="T3755" s="15">
        <f t="shared" si="235"/>
        <v>42158</v>
      </c>
    </row>
    <row r="3756" spans="1:20" ht="75" x14ac:dyDescent="0.3">
      <c r="A3756" s="4">
        <v>3754</v>
      </c>
      <c r="B3756" s="5" t="s">
        <v>3750</v>
      </c>
      <c r="C3756" s="5" t="s">
        <v>7863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t="s">
        <v>8304</v>
      </c>
      <c r="O3756" t="s">
        <v>8321</v>
      </c>
      <c r="P3756" t="s">
        <v>8363</v>
      </c>
      <c r="Q3756" s="8">
        <f t="shared" si="232"/>
        <v>1.2</v>
      </c>
      <c r="R3756" s="20">
        <f t="shared" si="233"/>
        <v>111.11111111111111</v>
      </c>
      <c r="S3756" s="15">
        <f t="shared" si="234"/>
        <v>41808.881215277775</v>
      </c>
      <c r="T3756" s="15">
        <f t="shared" si="235"/>
        <v>41846.207638888889</v>
      </c>
    </row>
    <row r="3757" spans="1:20" ht="75" x14ac:dyDescent="0.3">
      <c r="A3757" s="4">
        <v>3755</v>
      </c>
      <c r="B3757" s="5" t="s">
        <v>3751</v>
      </c>
      <c r="C3757" s="5" t="s">
        <v>7864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t="s">
        <v>8304</v>
      </c>
      <c r="O3757" t="s">
        <v>8321</v>
      </c>
      <c r="P3757" t="s">
        <v>8363</v>
      </c>
      <c r="Q3757" s="8">
        <f t="shared" si="232"/>
        <v>1.2963636363636364</v>
      </c>
      <c r="R3757" s="20">
        <f t="shared" si="233"/>
        <v>25.464285714285715</v>
      </c>
      <c r="S3757" s="15">
        <f t="shared" si="234"/>
        <v>42445.866979166662</v>
      </c>
      <c r="T3757" s="15">
        <f t="shared" si="235"/>
        <v>42475.866979166662</v>
      </c>
    </row>
    <row r="3758" spans="1:20" ht="75" x14ac:dyDescent="0.3">
      <c r="A3758" s="4">
        <v>3756</v>
      </c>
      <c r="B3758" s="5" t="s">
        <v>3752</v>
      </c>
      <c r="C3758" s="5" t="s">
        <v>7865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t="s">
        <v>8304</v>
      </c>
      <c r="O3758" t="s">
        <v>8321</v>
      </c>
      <c r="P3758" t="s">
        <v>8363</v>
      </c>
      <c r="Q3758" s="8">
        <f t="shared" si="232"/>
        <v>1.0111111111111111</v>
      </c>
      <c r="R3758" s="20">
        <f t="shared" si="233"/>
        <v>267.64705882352939</v>
      </c>
      <c r="S3758" s="15">
        <f t="shared" si="234"/>
        <v>41771.814791666664</v>
      </c>
      <c r="T3758" s="15">
        <f t="shared" si="235"/>
        <v>41801.814791666664</v>
      </c>
    </row>
    <row r="3759" spans="1:20" ht="75" x14ac:dyDescent="0.3">
      <c r="A3759" s="4">
        <v>3757</v>
      </c>
      <c r="B3759" s="5" t="s">
        <v>3753</v>
      </c>
      <c r="C3759" s="5" t="s">
        <v>7866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t="s">
        <v>8304</v>
      </c>
      <c r="O3759" t="s">
        <v>8321</v>
      </c>
      <c r="P3759" t="s">
        <v>8363</v>
      </c>
      <c r="Q3759" s="8">
        <f t="shared" si="232"/>
        <v>1.0851428571428572</v>
      </c>
      <c r="R3759" s="20">
        <f t="shared" si="233"/>
        <v>75.959999999999994</v>
      </c>
      <c r="S3759" s="15">
        <f t="shared" si="234"/>
        <v>41954.850868055553</v>
      </c>
      <c r="T3759" s="15">
        <f t="shared" si="235"/>
        <v>41974.850868055553</v>
      </c>
    </row>
    <row r="3760" spans="1:20" ht="37.5" x14ac:dyDescent="0.3">
      <c r="A3760" s="4">
        <v>3758</v>
      </c>
      <c r="B3760" s="5" t="s">
        <v>3754</v>
      </c>
      <c r="C3760" s="5" t="s">
        <v>7867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t="s">
        <v>8304</v>
      </c>
      <c r="O3760" t="s">
        <v>8321</v>
      </c>
      <c r="P3760" t="s">
        <v>8363</v>
      </c>
      <c r="Q3760" s="8">
        <f t="shared" si="232"/>
        <v>1.0233333333333334</v>
      </c>
      <c r="R3760" s="20">
        <f t="shared" si="233"/>
        <v>59.03846153846154</v>
      </c>
      <c r="S3760" s="15">
        <f t="shared" si="234"/>
        <v>41747.471504629626</v>
      </c>
      <c r="T3760" s="15">
        <f t="shared" si="235"/>
        <v>41778.208333333336</v>
      </c>
    </row>
    <row r="3761" spans="1:20" ht="37.5" x14ac:dyDescent="0.3">
      <c r="A3761" s="4">
        <v>3759</v>
      </c>
      <c r="B3761" s="5" t="s">
        <v>3755</v>
      </c>
      <c r="C3761" s="5" t="s">
        <v>7868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t="s">
        <v>8304</v>
      </c>
      <c r="O3761" t="s">
        <v>8321</v>
      </c>
      <c r="P3761" t="s">
        <v>8363</v>
      </c>
      <c r="Q3761" s="8">
        <f t="shared" si="232"/>
        <v>1.1024425000000002</v>
      </c>
      <c r="R3761" s="20">
        <f t="shared" si="233"/>
        <v>50.111022727272733</v>
      </c>
      <c r="S3761" s="15">
        <f t="shared" si="234"/>
        <v>42182.108252314814</v>
      </c>
      <c r="T3761" s="15">
        <f t="shared" si="235"/>
        <v>42242.108252314814</v>
      </c>
    </row>
    <row r="3762" spans="1:20" ht="75" x14ac:dyDescent="0.3">
      <c r="A3762" s="4">
        <v>3760</v>
      </c>
      <c r="B3762" s="5" t="s">
        <v>3756</v>
      </c>
      <c r="C3762" s="5" t="s">
        <v>7869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t="s">
        <v>8304</v>
      </c>
      <c r="O3762" t="s">
        <v>8321</v>
      </c>
      <c r="P3762" t="s">
        <v>8363</v>
      </c>
      <c r="Q3762" s="8">
        <f t="shared" si="232"/>
        <v>1.010154</v>
      </c>
      <c r="R3762" s="20">
        <f t="shared" si="233"/>
        <v>55.502967032967035</v>
      </c>
      <c r="S3762" s="15">
        <f t="shared" si="234"/>
        <v>41739.525300925925</v>
      </c>
      <c r="T3762" s="15">
        <f t="shared" si="235"/>
        <v>41764.525300925925</v>
      </c>
    </row>
    <row r="3763" spans="1:20" ht="93.75" x14ac:dyDescent="0.3">
      <c r="A3763" s="4">
        <v>3761</v>
      </c>
      <c r="B3763" s="5" t="s">
        <v>3757</v>
      </c>
      <c r="C3763" s="5" t="s">
        <v>7870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t="s">
        <v>8304</v>
      </c>
      <c r="O3763" t="s">
        <v>8321</v>
      </c>
      <c r="P3763" t="s">
        <v>8363</v>
      </c>
      <c r="Q3763" s="8">
        <f t="shared" si="232"/>
        <v>1</v>
      </c>
      <c r="R3763" s="20">
        <f t="shared" si="233"/>
        <v>166.66666666666666</v>
      </c>
      <c r="S3763" s="15">
        <f t="shared" si="234"/>
        <v>42173.466863425929</v>
      </c>
      <c r="T3763" s="15">
        <f t="shared" si="235"/>
        <v>42226.958333333328</v>
      </c>
    </row>
    <row r="3764" spans="1:20" ht="75" x14ac:dyDescent="0.3">
      <c r="A3764" s="4">
        <v>3762</v>
      </c>
      <c r="B3764" s="5" t="s">
        <v>3758</v>
      </c>
      <c r="C3764" s="5" t="s">
        <v>7871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t="s">
        <v>8304</v>
      </c>
      <c r="O3764" t="s">
        <v>8321</v>
      </c>
      <c r="P3764" t="s">
        <v>8363</v>
      </c>
      <c r="Q3764" s="8">
        <f t="shared" si="232"/>
        <v>1.0624</v>
      </c>
      <c r="R3764" s="20">
        <f t="shared" si="233"/>
        <v>47.428571428571431</v>
      </c>
      <c r="S3764" s="15">
        <f t="shared" si="234"/>
        <v>42193.813530092593</v>
      </c>
      <c r="T3764" s="15">
        <f t="shared" si="235"/>
        <v>42218.813530092593</v>
      </c>
    </row>
    <row r="3765" spans="1:20" ht="56.25" x14ac:dyDescent="0.3">
      <c r="A3765" s="4">
        <v>3763</v>
      </c>
      <c r="B3765" s="5" t="s">
        <v>3759</v>
      </c>
      <c r="C3765" s="5" t="s">
        <v>7872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t="s">
        <v>8304</v>
      </c>
      <c r="O3765" t="s">
        <v>8321</v>
      </c>
      <c r="P3765" t="s">
        <v>8363</v>
      </c>
      <c r="Q3765" s="8">
        <f t="shared" si="232"/>
        <v>1</v>
      </c>
      <c r="R3765" s="20">
        <f t="shared" si="233"/>
        <v>64.935064935064929</v>
      </c>
      <c r="S3765" s="15">
        <f t="shared" si="234"/>
        <v>42065.750300925924</v>
      </c>
      <c r="T3765" s="15">
        <f t="shared" si="235"/>
        <v>42095.708634259259</v>
      </c>
    </row>
    <row r="3766" spans="1:20" ht="75" x14ac:dyDescent="0.3">
      <c r="A3766" s="4">
        <v>3764</v>
      </c>
      <c r="B3766" s="5" t="s">
        <v>3760</v>
      </c>
      <c r="C3766" s="5" t="s">
        <v>7873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t="s">
        <v>8304</v>
      </c>
      <c r="O3766" t="s">
        <v>8321</v>
      </c>
      <c r="P3766" t="s">
        <v>8363</v>
      </c>
      <c r="Q3766" s="8">
        <f t="shared" si="232"/>
        <v>1</v>
      </c>
      <c r="R3766" s="20">
        <f t="shared" si="233"/>
        <v>55.555555555555557</v>
      </c>
      <c r="S3766" s="15">
        <f t="shared" si="234"/>
        <v>42499.842962962968</v>
      </c>
      <c r="T3766" s="15">
        <f t="shared" si="235"/>
        <v>42519.024999999994</v>
      </c>
    </row>
    <row r="3767" spans="1:20" ht="93.75" x14ac:dyDescent="0.3">
      <c r="A3767" s="4">
        <v>3765</v>
      </c>
      <c r="B3767" s="5" t="s">
        <v>3761</v>
      </c>
      <c r="C3767" s="5" t="s">
        <v>7874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t="s">
        <v>8304</v>
      </c>
      <c r="O3767" t="s">
        <v>8321</v>
      </c>
      <c r="P3767" t="s">
        <v>8363</v>
      </c>
      <c r="Q3767" s="8">
        <f t="shared" si="232"/>
        <v>1.1345714285714286</v>
      </c>
      <c r="R3767" s="20">
        <f t="shared" si="233"/>
        <v>74.224299065420567</v>
      </c>
      <c r="S3767" s="15">
        <f t="shared" si="234"/>
        <v>41820.776412037041</v>
      </c>
      <c r="T3767" s="15">
        <f t="shared" si="235"/>
        <v>41850.776412037041</v>
      </c>
    </row>
    <row r="3768" spans="1:20" ht="56.25" x14ac:dyDescent="0.3">
      <c r="A3768" s="4">
        <v>3766</v>
      </c>
      <c r="B3768" s="5" t="s">
        <v>3762</v>
      </c>
      <c r="C3768" s="5" t="s">
        <v>7875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t="s">
        <v>8304</v>
      </c>
      <c r="O3768" t="s">
        <v>8321</v>
      </c>
      <c r="P3768" t="s">
        <v>8363</v>
      </c>
      <c r="Q3768" s="8">
        <f t="shared" si="232"/>
        <v>1.0265010000000001</v>
      </c>
      <c r="R3768" s="20">
        <f t="shared" si="233"/>
        <v>106.9271875</v>
      </c>
      <c r="S3768" s="15">
        <f t="shared" si="234"/>
        <v>41788.167187500003</v>
      </c>
      <c r="T3768" s="15">
        <f t="shared" si="235"/>
        <v>41823.167187500003</v>
      </c>
    </row>
    <row r="3769" spans="1:20" ht="75" x14ac:dyDescent="0.3">
      <c r="A3769" s="4">
        <v>3767</v>
      </c>
      <c r="B3769" s="5" t="s">
        <v>3763</v>
      </c>
      <c r="C3769" s="5" t="s">
        <v>7876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t="s">
        <v>8304</v>
      </c>
      <c r="O3769" t="s">
        <v>8321</v>
      </c>
      <c r="P3769" t="s">
        <v>8363</v>
      </c>
      <c r="Q3769" s="8">
        <f t="shared" si="232"/>
        <v>1.1675</v>
      </c>
      <c r="R3769" s="20">
        <f t="shared" si="233"/>
        <v>41.696428571428569</v>
      </c>
      <c r="S3769" s="15">
        <f t="shared" si="234"/>
        <v>42050.019641203704</v>
      </c>
      <c r="T3769" s="15">
        <f t="shared" si="235"/>
        <v>42064.207638888889</v>
      </c>
    </row>
    <row r="3770" spans="1:20" ht="93.75" x14ac:dyDescent="0.3">
      <c r="A3770" s="4">
        <v>3768</v>
      </c>
      <c r="B3770" s="5" t="s">
        <v>3764</v>
      </c>
      <c r="C3770" s="5" t="s">
        <v>7877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t="s">
        <v>8304</v>
      </c>
      <c r="O3770" t="s">
        <v>8321</v>
      </c>
      <c r="P3770" t="s">
        <v>8363</v>
      </c>
      <c r="Q3770" s="8">
        <f t="shared" si="232"/>
        <v>1.0765274999999999</v>
      </c>
      <c r="R3770" s="20">
        <f t="shared" si="233"/>
        <v>74.243275862068955</v>
      </c>
      <c r="S3770" s="15">
        <f t="shared" si="234"/>
        <v>41772.727893518517</v>
      </c>
      <c r="T3770" s="15">
        <f t="shared" si="235"/>
        <v>41802.727893518517</v>
      </c>
    </row>
    <row r="3771" spans="1:20" ht="75" x14ac:dyDescent="0.3">
      <c r="A3771" s="4">
        <v>3769</v>
      </c>
      <c r="B3771" s="5" t="s">
        <v>3765</v>
      </c>
      <c r="C3771" s="5" t="s">
        <v>7878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t="s">
        <v>8304</v>
      </c>
      <c r="O3771" t="s">
        <v>8321</v>
      </c>
      <c r="P3771" t="s">
        <v>8363</v>
      </c>
      <c r="Q3771" s="8">
        <f t="shared" si="232"/>
        <v>1</v>
      </c>
      <c r="R3771" s="20">
        <f t="shared" si="233"/>
        <v>73.333333333333329</v>
      </c>
      <c r="S3771" s="15">
        <f t="shared" si="234"/>
        <v>42445.598136574074</v>
      </c>
      <c r="T3771" s="15">
        <f t="shared" si="235"/>
        <v>42475.598136574074</v>
      </c>
    </row>
    <row r="3772" spans="1:20" ht="75" x14ac:dyDescent="0.3">
      <c r="A3772" s="4">
        <v>3770</v>
      </c>
      <c r="B3772" s="5" t="s">
        <v>3766</v>
      </c>
      <c r="C3772" s="5" t="s">
        <v>7879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t="s">
        <v>8304</v>
      </c>
      <c r="O3772" t="s">
        <v>8321</v>
      </c>
      <c r="P3772" t="s">
        <v>8363</v>
      </c>
      <c r="Q3772" s="8">
        <f t="shared" si="232"/>
        <v>1</v>
      </c>
      <c r="R3772" s="20">
        <f t="shared" si="233"/>
        <v>100</v>
      </c>
      <c r="S3772" s="15">
        <f t="shared" si="234"/>
        <v>42138.930671296301</v>
      </c>
      <c r="T3772" s="15">
        <f t="shared" si="235"/>
        <v>42168.930671296301</v>
      </c>
    </row>
    <row r="3773" spans="1:20" ht="56.25" x14ac:dyDescent="0.3">
      <c r="A3773" s="4">
        <v>3771</v>
      </c>
      <c r="B3773" s="5" t="s">
        <v>3767</v>
      </c>
      <c r="C3773" s="5" t="s">
        <v>7880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t="s">
        <v>8304</v>
      </c>
      <c r="O3773" t="s">
        <v>8321</v>
      </c>
      <c r="P3773" t="s">
        <v>8363</v>
      </c>
      <c r="Q3773" s="8">
        <f t="shared" si="232"/>
        <v>1.46</v>
      </c>
      <c r="R3773" s="20">
        <f t="shared" si="233"/>
        <v>38.421052631578945</v>
      </c>
      <c r="S3773" s="15">
        <f t="shared" si="234"/>
        <v>42493.857083333336</v>
      </c>
      <c r="T3773" s="15">
        <f t="shared" si="235"/>
        <v>42508</v>
      </c>
    </row>
    <row r="3774" spans="1:20" ht="75" x14ac:dyDescent="0.3">
      <c r="A3774" s="4">
        <v>3772</v>
      </c>
      <c r="B3774" s="5" t="s">
        <v>3768</v>
      </c>
      <c r="C3774" s="5" t="s">
        <v>7881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t="s">
        <v>8304</v>
      </c>
      <c r="O3774" t="s">
        <v>8321</v>
      </c>
      <c r="P3774" t="s">
        <v>8363</v>
      </c>
      <c r="Q3774" s="8">
        <f t="shared" si="232"/>
        <v>1.1020000000000001</v>
      </c>
      <c r="R3774" s="20">
        <f t="shared" si="233"/>
        <v>166.96969696969697</v>
      </c>
      <c r="S3774" s="15">
        <f t="shared" si="234"/>
        <v>42682.616967592592</v>
      </c>
      <c r="T3774" s="15">
        <f t="shared" si="235"/>
        <v>42703.25</v>
      </c>
    </row>
    <row r="3775" spans="1:20" ht="56.25" x14ac:dyDescent="0.3">
      <c r="A3775" s="4">
        <v>3773</v>
      </c>
      <c r="B3775" s="5" t="s">
        <v>3769</v>
      </c>
      <c r="C3775" s="5" t="s">
        <v>7882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t="s">
        <v>8304</v>
      </c>
      <c r="O3775" t="s">
        <v>8321</v>
      </c>
      <c r="P3775" t="s">
        <v>8363</v>
      </c>
      <c r="Q3775" s="8">
        <f t="shared" si="232"/>
        <v>1.0820000000000001</v>
      </c>
      <c r="R3775" s="20">
        <f t="shared" si="233"/>
        <v>94.912280701754383</v>
      </c>
      <c r="S3775" s="15">
        <f t="shared" si="234"/>
        <v>42656.005173611105</v>
      </c>
      <c r="T3775" s="15">
        <f t="shared" si="235"/>
        <v>42689.088888888888</v>
      </c>
    </row>
    <row r="3776" spans="1:20" ht="93.75" x14ac:dyDescent="0.3">
      <c r="A3776" s="4">
        <v>3774</v>
      </c>
      <c r="B3776" s="5" t="s">
        <v>3770</v>
      </c>
      <c r="C3776" s="5" t="s">
        <v>7883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t="s">
        <v>8304</v>
      </c>
      <c r="O3776" t="s">
        <v>8321</v>
      </c>
      <c r="P3776" t="s">
        <v>8363</v>
      </c>
      <c r="Q3776" s="8">
        <f t="shared" si="232"/>
        <v>1</v>
      </c>
      <c r="R3776" s="20">
        <f t="shared" si="233"/>
        <v>100</v>
      </c>
      <c r="S3776" s="15">
        <f t="shared" si="234"/>
        <v>42087.792303240742</v>
      </c>
      <c r="T3776" s="15">
        <f t="shared" si="235"/>
        <v>42103.792303240742</v>
      </c>
    </row>
    <row r="3777" spans="1:20" ht="75" x14ac:dyDescent="0.3">
      <c r="A3777" s="4">
        <v>3775</v>
      </c>
      <c r="B3777" s="5" t="s">
        <v>3771</v>
      </c>
      <c r="C3777" s="5" t="s">
        <v>7884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t="s">
        <v>8304</v>
      </c>
      <c r="O3777" t="s">
        <v>8321</v>
      </c>
      <c r="P3777" t="s">
        <v>8363</v>
      </c>
      <c r="Q3777" s="8">
        <f t="shared" si="232"/>
        <v>1.0024999999999999</v>
      </c>
      <c r="R3777" s="20">
        <f t="shared" si="233"/>
        <v>143.21428571428572</v>
      </c>
      <c r="S3777" s="15">
        <f t="shared" si="234"/>
        <v>42075.942627314813</v>
      </c>
      <c r="T3777" s="15">
        <f t="shared" si="235"/>
        <v>42103.166666666672</v>
      </c>
    </row>
    <row r="3778" spans="1:20" ht="93.75" x14ac:dyDescent="0.3">
      <c r="A3778" s="4">
        <v>3776</v>
      </c>
      <c r="B3778" s="5" t="s">
        <v>3772</v>
      </c>
      <c r="C3778" s="5" t="s">
        <v>7885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t="s">
        <v>8304</v>
      </c>
      <c r="O3778" t="s">
        <v>8321</v>
      </c>
      <c r="P3778" t="s">
        <v>8363</v>
      </c>
      <c r="Q3778" s="8">
        <f t="shared" ref="Q3778:Q3841" si="236">E3778/D3778</f>
        <v>1.0671250000000001</v>
      </c>
      <c r="R3778" s="20">
        <f t="shared" ref="R3778:R3841" si="237">E3778/L3778</f>
        <v>90.819148936170208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75" x14ac:dyDescent="0.3">
      <c r="A3779" s="4">
        <v>3777</v>
      </c>
      <c r="B3779" s="5" t="s">
        <v>3773</v>
      </c>
      <c r="C3779" s="5" t="s">
        <v>7886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t="s">
        <v>8304</v>
      </c>
      <c r="O3779" t="s">
        <v>8321</v>
      </c>
      <c r="P3779" t="s">
        <v>8363</v>
      </c>
      <c r="Q3779" s="8">
        <f t="shared" si="236"/>
        <v>1.4319999999999999</v>
      </c>
      <c r="R3779" s="20">
        <f t="shared" si="237"/>
        <v>48.542372881355931</v>
      </c>
      <c r="S3779" s="15">
        <f t="shared" si="238"/>
        <v>41887.111354166671</v>
      </c>
      <c r="T3779" s="15">
        <f t="shared" si="239"/>
        <v>41909.166666666664</v>
      </c>
    </row>
    <row r="3780" spans="1:20" ht="56.25" x14ac:dyDescent="0.3">
      <c r="A3780" s="4">
        <v>3778</v>
      </c>
      <c r="B3780" s="5" t="s">
        <v>3774</v>
      </c>
      <c r="C3780" s="5" t="s">
        <v>7887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t="s">
        <v>8304</v>
      </c>
      <c r="O3780" t="s">
        <v>8321</v>
      </c>
      <c r="P3780" t="s">
        <v>8363</v>
      </c>
      <c r="Q3780" s="8">
        <f t="shared" si="236"/>
        <v>1.0504166666666668</v>
      </c>
      <c r="R3780" s="20">
        <f t="shared" si="237"/>
        <v>70.027777777777771</v>
      </c>
      <c r="S3780" s="15">
        <f t="shared" si="238"/>
        <v>41989.819212962961</v>
      </c>
      <c r="T3780" s="15">
        <f t="shared" si="239"/>
        <v>42049.819212962961</v>
      </c>
    </row>
    <row r="3781" spans="1:20" ht="37.5" x14ac:dyDescent="0.3">
      <c r="A3781" s="4">
        <v>3779</v>
      </c>
      <c r="B3781" s="5" t="s">
        <v>3775</v>
      </c>
      <c r="C3781" s="5" t="s">
        <v>7888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t="s">
        <v>8304</v>
      </c>
      <c r="O3781" t="s">
        <v>8321</v>
      </c>
      <c r="P3781" t="s">
        <v>8363</v>
      </c>
      <c r="Q3781" s="8">
        <f t="shared" si="236"/>
        <v>1.0398000000000001</v>
      </c>
      <c r="R3781" s="20">
        <f t="shared" si="237"/>
        <v>135.62608695652173</v>
      </c>
      <c r="S3781" s="15">
        <f t="shared" si="238"/>
        <v>42425.735416666663</v>
      </c>
      <c r="T3781" s="15">
        <f t="shared" si="239"/>
        <v>42455.693750000006</v>
      </c>
    </row>
    <row r="3782" spans="1:20" ht="75" x14ac:dyDescent="0.3">
      <c r="A3782" s="4">
        <v>3780</v>
      </c>
      <c r="B3782" s="5" t="s">
        <v>3776</v>
      </c>
      <c r="C3782" s="5" t="s">
        <v>7889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t="s">
        <v>8304</v>
      </c>
      <c r="O3782" t="s">
        <v>8321</v>
      </c>
      <c r="P3782" t="s">
        <v>8363</v>
      </c>
      <c r="Q3782" s="8">
        <f t="shared" si="236"/>
        <v>1.2</v>
      </c>
      <c r="R3782" s="20">
        <f t="shared" si="237"/>
        <v>100</v>
      </c>
      <c r="S3782" s="15">
        <f t="shared" si="238"/>
        <v>42166.219733796301</v>
      </c>
      <c r="T3782" s="15">
        <f t="shared" si="239"/>
        <v>42198.837499999994</v>
      </c>
    </row>
    <row r="3783" spans="1:20" ht="93.75" x14ac:dyDescent="0.3">
      <c r="A3783" s="4">
        <v>3781</v>
      </c>
      <c r="B3783" s="5" t="s">
        <v>3777</v>
      </c>
      <c r="C3783" s="5" t="s">
        <v>7890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t="s">
        <v>8304</v>
      </c>
      <c r="O3783" t="s">
        <v>8321</v>
      </c>
      <c r="P3783" t="s">
        <v>8363</v>
      </c>
      <c r="Q3783" s="8">
        <f t="shared" si="236"/>
        <v>1.0966666666666667</v>
      </c>
      <c r="R3783" s="20">
        <f t="shared" si="237"/>
        <v>94.90384615384616</v>
      </c>
      <c r="S3783" s="15">
        <f t="shared" si="238"/>
        <v>41865.882928240739</v>
      </c>
      <c r="T3783" s="15">
        <f t="shared" si="239"/>
        <v>41890.882928240739</v>
      </c>
    </row>
    <row r="3784" spans="1:20" ht="93.75" x14ac:dyDescent="0.3">
      <c r="A3784" s="4">
        <v>3782</v>
      </c>
      <c r="B3784" s="5" t="s">
        <v>3778</v>
      </c>
      <c r="C3784" s="5" t="s">
        <v>7891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t="s">
        <v>8304</v>
      </c>
      <c r="O3784" t="s">
        <v>8321</v>
      </c>
      <c r="P3784" t="s">
        <v>8363</v>
      </c>
      <c r="Q3784" s="8">
        <f t="shared" si="236"/>
        <v>1.0175000000000001</v>
      </c>
      <c r="R3784" s="20">
        <f t="shared" si="237"/>
        <v>75.370370370370367</v>
      </c>
      <c r="S3784" s="15">
        <f t="shared" si="238"/>
        <v>42546.862233796302</v>
      </c>
      <c r="T3784" s="15">
        <f t="shared" si="239"/>
        <v>42575.958333333328</v>
      </c>
    </row>
    <row r="3785" spans="1:20" ht="75" x14ac:dyDescent="0.3">
      <c r="A3785" s="4">
        <v>3783</v>
      </c>
      <c r="B3785" s="5" t="s">
        <v>3779</v>
      </c>
      <c r="C3785" s="5" t="s">
        <v>7892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t="s">
        <v>8304</v>
      </c>
      <c r="O3785" t="s">
        <v>8321</v>
      </c>
      <c r="P3785" t="s">
        <v>8363</v>
      </c>
      <c r="Q3785" s="8">
        <f t="shared" si="236"/>
        <v>1.2891666666666666</v>
      </c>
      <c r="R3785" s="20">
        <f t="shared" si="237"/>
        <v>64.458333333333329</v>
      </c>
      <c r="S3785" s="15">
        <f t="shared" si="238"/>
        <v>42420.140277777777</v>
      </c>
      <c r="T3785" s="15">
        <f t="shared" si="239"/>
        <v>42444.666666666672</v>
      </c>
    </row>
    <row r="3786" spans="1:20" ht="75" x14ac:dyDescent="0.3">
      <c r="A3786" s="4">
        <v>3784</v>
      </c>
      <c r="B3786" s="5" t="s">
        <v>3780</v>
      </c>
      <c r="C3786" s="5" t="s">
        <v>7893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t="s">
        <v>8304</v>
      </c>
      <c r="O3786" t="s">
        <v>8321</v>
      </c>
      <c r="P3786" t="s">
        <v>8363</v>
      </c>
      <c r="Q3786" s="8">
        <f t="shared" si="236"/>
        <v>1.1499999999999999</v>
      </c>
      <c r="R3786" s="20">
        <f t="shared" si="237"/>
        <v>115</v>
      </c>
      <c r="S3786" s="15">
        <f t="shared" si="238"/>
        <v>42531.980694444443</v>
      </c>
      <c r="T3786" s="15">
        <f t="shared" si="239"/>
        <v>42561.980694444443</v>
      </c>
    </row>
    <row r="3787" spans="1:20" ht="93.75" x14ac:dyDescent="0.3">
      <c r="A3787" s="4">
        <v>3785</v>
      </c>
      <c r="B3787" s="5" t="s">
        <v>3781</v>
      </c>
      <c r="C3787" s="5" t="s">
        <v>7894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t="s">
        <v>8304</v>
      </c>
      <c r="O3787" t="s">
        <v>8321</v>
      </c>
      <c r="P3787" t="s">
        <v>8363</v>
      </c>
      <c r="Q3787" s="8">
        <f t="shared" si="236"/>
        <v>1.5075000000000001</v>
      </c>
      <c r="R3787" s="20">
        <f t="shared" si="237"/>
        <v>100.5</v>
      </c>
      <c r="S3787" s="15">
        <f t="shared" si="238"/>
        <v>42548.63853009259</v>
      </c>
      <c r="T3787" s="15">
        <f t="shared" si="239"/>
        <v>42584.418749999997</v>
      </c>
    </row>
    <row r="3788" spans="1:20" ht="75" x14ac:dyDescent="0.3">
      <c r="A3788" s="4">
        <v>3786</v>
      </c>
      <c r="B3788" s="5" t="s">
        <v>3782</v>
      </c>
      <c r="C3788" s="5" t="s">
        <v>7895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t="s">
        <v>8304</v>
      </c>
      <c r="O3788" t="s">
        <v>8321</v>
      </c>
      <c r="P3788" t="s">
        <v>8363</v>
      </c>
      <c r="Q3788" s="8">
        <f t="shared" si="236"/>
        <v>1.1096666666666666</v>
      </c>
      <c r="R3788" s="20">
        <f t="shared" si="237"/>
        <v>93.774647887323937</v>
      </c>
      <c r="S3788" s="15">
        <f t="shared" si="238"/>
        <v>42487.037905092591</v>
      </c>
      <c r="T3788" s="15">
        <f t="shared" si="239"/>
        <v>42517.037905092591</v>
      </c>
    </row>
    <row r="3789" spans="1:20" ht="75" x14ac:dyDescent="0.3">
      <c r="A3789" s="4">
        <v>3787</v>
      </c>
      <c r="B3789" s="5" t="s">
        <v>3783</v>
      </c>
      <c r="C3789" s="5" t="s">
        <v>7896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t="s">
        <v>8304</v>
      </c>
      <c r="O3789" t="s">
        <v>8321</v>
      </c>
      <c r="P3789" t="s">
        <v>8363</v>
      </c>
      <c r="Q3789" s="8">
        <f t="shared" si="236"/>
        <v>1.0028571428571429</v>
      </c>
      <c r="R3789" s="20">
        <f t="shared" si="237"/>
        <v>35.1</v>
      </c>
      <c r="S3789" s="15">
        <f t="shared" si="238"/>
        <v>42167.534791666665</v>
      </c>
      <c r="T3789" s="15">
        <f t="shared" si="239"/>
        <v>42196.165972222225</v>
      </c>
    </row>
    <row r="3790" spans="1:20" ht="93.75" x14ac:dyDescent="0.3">
      <c r="A3790" s="4">
        <v>3788</v>
      </c>
      <c r="B3790" s="5" t="s">
        <v>3784</v>
      </c>
      <c r="C3790" s="5" t="s">
        <v>7897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t="s">
        <v>8304</v>
      </c>
      <c r="O3790" t="s">
        <v>8321</v>
      </c>
      <c r="P3790" t="s">
        <v>8363</v>
      </c>
      <c r="Q3790" s="8">
        <f t="shared" si="236"/>
        <v>6.6666666666666671E-3</v>
      </c>
      <c r="R3790" s="20">
        <f t="shared" si="237"/>
        <v>500</v>
      </c>
      <c r="S3790" s="15">
        <f t="shared" si="238"/>
        <v>42333.695821759262</v>
      </c>
      <c r="T3790" s="15">
        <f t="shared" si="239"/>
        <v>42361.679166666669</v>
      </c>
    </row>
    <row r="3791" spans="1:20" ht="75" x14ac:dyDescent="0.3">
      <c r="A3791" s="4">
        <v>3789</v>
      </c>
      <c r="B3791" s="5" t="s">
        <v>3785</v>
      </c>
      <c r="C3791" s="5" t="s">
        <v>7898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t="s">
        <v>8304</v>
      </c>
      <c r="O3791" t="s">
        <v>8321</v>
      </c>
      <c r="P3791" t="s">
        <v>8363</v>
      </c>
      <c r="Q3791" s="8">
        <f t="shared" si="236"/>
        <v>3.267605633802817E-2</v>
      </c>
      <c r="R3791" s="20">
        <f t="shared" si="237"/>
        <v>29</v>
      </c>
      <c r="S3791" s="15">
        <f t="shared" si="238"/>
        <v>42138.798819444448</v>
      </c>
      <c r="T3791" s="15">
        <f t="shared" si="239"/>
        <v>42170.798819444448</v>
      </c>
    </row>
    <row r="3792" spans="1:20" ht="75" x14ac:dyDescent="0.3">
      <c r="A3792" s="4">
        <v>3790</v>
      </c>
      <c r="B3792" s="5" t="s">
        <v>3786</v>
      </c>
      <c r="C3792" s="5" t="s">
        <v>7899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t="s">
        <v>8304</v>
      </c>
      <c r="O3792" t="s">
        <v>8321</v>
      </c>
      <c r="P3792" t="s">
        <v>8363</v>
      </c>
      <c r="Q3792" s="8">
        <f t="shared" si="236"/>
        <v>0</v>
      </c>
      <c r="R3792" s="20" t="e">
        <f t="shared" si="237"/>
        <v>#DIV/0!</v>
      </c>
      <c r="S3792" s="15">
        <f t="shared" si="238"/>
        <v>42666.666932870372</v>
      </c>
      <c r="T3792" s="15">
        <f t="shared" si="239"/>
        <v>42696.708599537036</v>
      </c>
    </row>
    <row r="3793" spans="1:20" ht="56.25" x14ac:dyDescent="0.3">
      <c r="A3793" s="4">
        <v>3791</v>
      </c>
      <c r="B3793" s="5" t="s">
        <v>3787</v>
      </c>
      <c r="C3793" s="5" t="s">
        <v>7900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t="s">
        <v>8304</v>
      </c>
      <c r="O3793" t="s">
        <v>8321</v>
      </c>
      <c r="P3793" t="s">
        <v>8363</v>
      </c>
      <c r="Q3793" s="8">
        <f t="shared" si="236"/>
        <v>0</v>
      </c>
      <c r="R3793" s="20" t="e">
        <f t="shared" si="237"/>
        <v>#DIV/0!</v>
      </c>
      <c r="S3793" s="15">
        <f t="shared" si="238"/>
        <v>41766.692037037035</v>
      </c>
      <c r="T3793" s="15">
        <f t="shared" si="239"/>
        <v>41826.692037037035</v>
      </c>
    </row>
    <row r="3794" spans="1:20" ht="56.25" x14ac:dyDescent="0.3">
      <c r="A3794" s="4">
        <v>3792</v>
      </c>
      <c r="B3794" s="5" t="s">
        <v>3788</v>
      </c>
      <c r="C3794" s="5" t="s">
        <v>7901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t="s">
        <v>8304</v>
      </c>
      <c r="O3794" t="s">
        <v>8321</v>
      </c>
      <c r="P3794" t="s">
        <v>8363</v>
      </c>
      <c r="Q3794" s="8">
        <f t="shared" si="236"/>
        <v>2.8E-3</v>
      </c>
      <c r="R3794" s="20">
        <f t="shared" si="237"/>
        <v>17.5</v>
      </c>
      <c r="S3794" s="15">
        <f t="shared" si="238"/>
        <v>42170.447013888886</v>
      </c>
      <c r="T3794" s="15">
        <f t="shared" si="239"/>
        <v>42200.447013888886</v>
      </c>
    </row>
    <row r="3795" spans="1:20" ht="75" x14ac:dyDescent="0.3">
      <c r="A3795" s="4">
        <v>3793</v>
      </c>
      <c r="B3795" s="5" t="s">
        <v>3789</v>
      </c>
      <c r="C3795" s="5" t="s">
        <v>7902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t="s">
        <v>8304</v>
      </c>
      <c r="O3795" t="s">
        <v>8321</v>
      </c>
      <c r="P3795" t="s">
        <v>8363</v>
      </c>
      <c r="Q3795" s="8">
        <f t="shared" si="236"/>
        <v>0.59657142857142853</v>
      </c>
      <c r="R3795" s="20">
        <f t="shared" si="237"/>
        <v>174</v>
      </c>
      <c r="S3795" s="15">
        <f t="shared" si="238"/>
        <v>41968.938993055555</v>
      </c>
      <c r="T3795" s="15">
        <f t="shared" si="239"/>
        <v>41989.938993055555</v>
      </c>
    </row>
    <row r="3796" spans="1:20" ht="93.75" x14ac:dyDescent="0.3">
      <c r="A3796" s="4">
        <v>3794</v>
      </c>
      <c r="B3796" s="5" t="s">
        <v>3790</v>
      </c>
      <c r="C3796" s="5" t="s">
        <v>7903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t="s">
        <v>8304</v>
      </c>
      <c r="O3796" t="s">
        <v>8321</v>
      </c>
      <c r="P3796" t="s">
        <v>8363</v>
      </c>
      <c r="Q3796" s="8">
        <f t="shared" si="236"/>
        <v>0.01</v>
      </c>
      <c r="R3796" s="20">
        <f t="shared" si="237"/>
        <v>50</v>
      </c>
      <c r="S3796" s="15">
        <f t="shared" si="238"/>
        <v>42132.58048611111</v>
      </c>
      <c r="T3796" s="15">
        <f t="shared" si="239"/>
        <v>42162.58048611111</v>
      </c>
    </row>
    <row r="3797" spans="1:20" ht="75" x14ac:dyDescent="0.3">
      <c r="A3797" s="4">
        <v>3795</v>
      </c>
      <c r="B3797" s="5" t="s">
        <v>3791</v>
      </c>
      <c r="C3797" s="5" t="s">
        <v>7904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t="s">
        <v>8304</v>
      </c>
      <c r="O3797" t="s">
        <v>8321</v>
      </c>
      <c r="P3797" t="s">
        <v>8363</v>
      </c>
      <c r="Q3797" s="8">
        <f t="shared" si="236"/>
        <v>1.6666666666666666E-2</v>
      </c>
      <c r="R3797" s="20">
        <f t="shared" si="237"/>
        <v>5</v>
      </c>
      <c r="S3797" s="15">
        <f t="shared" si="238"/>
        <v>42201.436226851853</v>
      </c>
      <c r="T3797" s="15">
        <f t="shared" si="239"/>
        <v>42244.9375</v>
      </c>
    </row>
    <row r="3798" spans="1:20" ht="75" x14ac:dyDescent="0.3">
      <c r="A3798" s="4">
        <v>3796</v>
      </c>
      <c r="B3798" s="5" t="s">
        <v>3792</v>
      </c>
      <c r="C3798" s="5" t="s">
        <v>7905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t="s">
        <v>8304</v>
      </c>
      <c r="O3798" t="s">
        <v>8321</v>
      </c>
      <c r="P3798" t="s">
        <v>8363</v>
      </c>
      <c r="Q3798" s="8">
        <f t="shared" si="236"/>
        <v>4.4444444444444447E-5</v>
      </c>
      <c r="R3798" s="20">
        <f t="shared" si="237"/>
        <v>1</v>
      </c>
      <c r="S3798" s="15">
        <f t="shared" si="238"/>
        <v>42689.029583333337</v>
      </c>
      <c r="T3798" s="15">
        <f t="shared" si="239"/>
        <v>42749.029583333337</v>
      </c>
    </row>
    <row r="3799" spans="1:20" ht="93.75" x14ac:dyDescent="0.3">
      <c r="A3799" s="4">
        <v>3797</v>
      </c>
      <c r="B3799" s="5" t="s">
        <v>3793</v>
      </c>
      <c r="C3799" s="5" t="s">
        <v>7906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t="s">
        <v>8304</v>
      </c>
      <c r="O3799" t="s">
        <v>8321</v>
      </c>
      <c r="P3799" t="s">
        <v>8363</v>
      </c>
      <c r="Q3799" s="8">
        <f t="shared" si="236"/>
        <v>0.89666666666666661</v>
      </c>
      <c r="R3799" s="20">
        <f t="shared" si="237"/>
        <v>145.40540540540542</v>
      </c>
      <c r="S3799" s="15">
        <f t="shared" si="238"/>
        <v>42084.881539351853</v>
      </c>
      <c r="T3799" s="15">
        <f t="shared" si="239"/>
        <v>42114.881539351853</v>
      </c>
    </row>
    <row r="3800" spans="1:20" ht="93.75" x14ac:dyDescent="0.3">
      <c r="A3800" s="4">
        <v>3798</v>
      </c>
      <c r="B3800" s="5" t="s">
        <v>3794</v>
      </c>
      <c r="C3800" s="5" t="s">
        <v>7907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t="s">
        <v>8304</v>
      </c>
      <c r="O3800" t="s">
        <v>8321</v>
      </c>
      <c r="P3800" t="s">
        <v>8363</v>
      </c>
      <c r="Q3800" s="8">
        <f t="shared" si="236"/>
        <v>1.4642857142857143E-2</v>
      </c>
      <c r="R3800" s="20">
        <f t="shared" si="237"/>
        <v>205</v>
      </c>
      <c r="S3800" s="15">
        <f t="shared" si="238"/>
        <v>41831.722777777781</v>
      </c>
      <c r="T3800" s="15">
        <f t="shared" si="239"/>
        <v>41861.722777777781</v>
      </c>
    </row>
    <row r="3801" spans="1:20" ht="56.25" x14ac:dyDescent="0.3">
      <c r="A3801" s="4">
        <v>3799</v>
      </c>
      <c r="B3801" s="5" t="s">
        <v>3795</v>
      </c>
      <c r="C3801" s="5" t="s">
        <v>7908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t="s">
        <v>8304</v>
      </c>
      <c r="O3801" t="s">
        <v>8321</v>
      </c>
      <c r="P3801" t="s">
        <v>8363</v>
      </c>
      <c r="Q3801" s="8">
        <f t="shared" si="236"/>
        <v>4.02E-2</v>
      </c>
      <c r="R3801" s="20">
        <f t="shared" si="237"/>
        <v>100.5</v>
      </c>
      <c r="S3801" s="15">
        <f t="shared" si="238"/>
        <v>42410.93105324074</v>
      </c>
      <c r="T3801" s="15">
        <f t="shared" si="239"/>
        <v>42440.93105324074</v>
      </c>
    </row>
    <row r="3802" spans="1:20" ht="93.75" x14ac:dyDescent="0.3">
      <c r="A3802" s="4">
        <v>3800</v>
      </c>
      <c r="B3802" s="5" t="s">
        <v>3796</v>
      </c>
      <c r="C3802" s="5" t="s">
        <v>7909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t="s">
        <v>8304</v>
      </c>
      <c r="O3802" t="s">
        <v>8321</v>
      </c>
      <c r="P3802" t="s">
        <v>8363</v>
      </c>
      <c r="Q3802" s="8">
        <f t="shared" si="236"/>
        <v>4.0045454545454544E-2</v>
      </c>
      <c r="R3802" s="20">
        <f t="shared" si="237"/>
        <v>55.0625</v>
      </c>
      <c r="S3802" s="15">
        <f t="shared" si="238"/>
        <v>41982.737071759257</v>
      </c>
      <c r="T3802" s="15">
        <f t="shared" si="239"/>
        <v>42015.207638888889</v>
      </c>
    </row>
    <row r="3803" spans="1:20" ht="75" x14ac:dyDescent="0.3">
      <c r="A3803" s="4">
        <v>3801</v>
      </c>
      <c r="B3803" s="5" t="s">
        <v>3797</v>
      </c>
      <c r="C3803" s="5" t="s">
        <v>7910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t="s">
        <v>8304</v>
      </c>
      <c r="O3803" t="s">
        <v>8321</v>
      </c>
      <c r="P3803" t="s">
        <v>8363</v>
      </c>
      <c r="Q3803" s="8">
        <f t="shared" si="236"/>
        <v>8.5199999999999998E-2</v>
      </c>
      <c r="R3803" s="20">
        <f t="shared" si="237"/>
        <v>47.333333333333336</v>
      </c>
      <c r="S3803" s="15">
        <f t="shared" si="238"/>
        <v>41975.676111111112</v>
      </c>
      <c r="T3803" s="15">
        <f t="shared" si="239"/>
        <v>42006.676111111112</v>
      </c>
    </row>
    <row r="3804" spans="1:20" ht="75" x14ac:dyDescent="0.3">
      <c r="A3804" s="4">
        <v>3802</v>
      </c>
      <c r="B3804" s="5" t="s">
        <v>3798</v>
      </c>
      <c r="C3804" s="5" t="s">
        <v>7911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t="s">
        <v>8304</v>
      </c>
      <c r="O3804" t="s">
        <v>8321</v>
      </c>
      <c r="P3804" t="s">
        <v>8363</v>
      </c>
      <c r="Q3804" s="8">
        <f t="shared" si="236"/>
        <v>0</v>
      </c>
      <c r="R3804" s="20" t="e">
        <f t="shared" si="237"/>
        <v>#DIV/0!</v>
      </c>
      <c r="S3804" s="15">
        <f t="shared" si="238"/>
        <v>42269.126226851848</v>
      </c>
      <c r="T3804" s="15">
        <f t="shared" si="239"/>
        <v>42299.126226851848</v>
      </c>
    </row>
    <row r="3805" spans="1:20" ht="56.25" x14ac:dyDescent="0.3">
      <c r="A3805" s="4">
        <v>3803</v>
      </c>
      <c r="B3805" s="5" t="s">
        <v>3799</v>
      </c>
      <c r="C3805" s="5" t="s">
        <v>7912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t="s">
        <v>8304</v>
      </c>
      <c r="O3805" t="s">
        <v>8321</v>
      </c>
      <c r="P3805" t="s">
        <v>8363</v>
      </c>
      <c r="Q3805" s="8">
        <f t="shared" si="236"/>
        <v>0.19650000000000001</v>
      </c>
      <c r="R3805" s="20">
        <f t="shared" si="237"/>
        <v>58.95</v>
      </c>
      <c r="S3805" s="15">
        <f t="shared" si="238"/>
        <v>42403.971851851849</v>
      </c>
      <c r="T3805" s="15">
        <f t="shared" si="239"/>
        <v>42433.971851851849</v>
      </c>
    </row>
    <row r="3806" spans="1:20" ht="93.75" x14ac:dyDescent="0.3">
      <c r="A3806" s="4">
        <v>3804</v>
      </c>
      <c r="B3806" s="5" t="s">
        <v>3800</v>
      </c>
      <c r="C3806" s="5" t="s">
        <v>7913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t="s">
        <v>8304</v>
      </c>
      <c r="O3806" t="s">
        <v>8321</v>
      </c>
      <c r="P3806" t="s">
        <v>8363</v>
      </c>
      <c r="Q3806" s="8">
        <f t="shared" si="236"/>
        <v>0</v>
      </c>
      <c r="R3806" s="20" t="e">
        <f t="shared" si="237"/>
        <v>#DIV/0!</v>
      </c>
      <c r="S3806" s="15">
        <f t="shared" si="238"/>
        <v>42527.00953703704</v>
      </c>
      <c r="T3806" s="15">
        <f t="shared" si="239"/>
        <v>42582.291666666672</v>
      </c>
    </row>
    <row r="3807" spans="1:20" ht="75" x14ac:dyDescent="0.3">
      <c r="A3807" s="4">
        <v>3805</v>
      </c>
      <c r="B3807" s="5" t="s">
        <v>3801</v>
      </c>
      <c r="C3807" s="5" t="s">
        <v>7914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t="s">
        <v>8304</v>
      </c>
      <c r="O3807" t="s">
        <v>8321</v>
      </c>
      <c r="P3807" t="s">
        <v>8363</v>
      </c>
      <c r="Q3807" s="8">
        <f t="shared" si="236"/>
        <v>2.0000000000000002E-5</v>
      </c>
      <c r="R3807" s="20">
        <f t="shared" si="237"/>
        <v>1.5</v>
      </c>
      <c r="S3807" s="15">
        <f t="shared" si="238"/>
        <v>41849.887037037035</v>
      </c>
      <c r="T3807" s="15">
        <f t="shared" si="239"/>
        <v>41909.887037037035</v>
      </c>
    </row>
    <row r="3808" spans="1:20" ht="75" x14ac:dyDescent="0.3">
      <c r="A3808" s="4">
        <v>3806</v>
      </c>
      <c r="B3808" s="5" t="s">
        <v>3802</v>
      </c>
      <c r="C3808" s="5" t="s">
        <v>7915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t="s">
        <v>8304</v>
      </c>
      <c r="O3808" t="s">
        <v>8321</v>
      </c>
      <c r="P3808" t="s">
        <v>8363</v>
      </c>
      <c r="Q3808" s="8">
        <f t="shared" si="236"/>
        <v>6.6666666666666664E-4</v>
      </c>
      <c r="R3808" s="20">
        <f t="shared" si="237"/>
        <v>5</v>
      </c>
      <c r="S3808" s="15">
        <f t="shared" si="238"/>
        <v>41799.259039351848</v>
      </c>
      <c r="T3808" s="15">
        <f t="shared" si="239"/>
        <v>41819.259039351848</v>
      </c>
    </row>
    <row r="3809" spans="1:20" ht="75" x14ac:dyDescent="0.3">
      <c r="A3809" s="4">
        <v>3807</v>
      </c>
      <c r="B3809" s="5" t="s">
        <v>3803</v>
      </c>
      <c r="C3809" s="5" t="s">
        <v>7916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t="s">
        <v>8304</v>
      </c>
      <c r="O3809" t="s">
        <v>8321</v>
      </c>
      <c r="P3809" t="s">
        <v>8363</v>
      </c>
      <c r="Q3809" s="8">
        <f t="shared" si="236"/>
        <v>0.30333333333333334</v>
      </c>
      <c r="R3809" s="20">
        <f t="shared" si="237"/>
        <v>50.555555555555557</v>
      </c>
      <c r="S3809" s="15">
        <f t="shared" si="238"/>
        <v>42090.909016203703</v>
      </c>
      <c r="T3809" s="15">
        <f t="shared" si="239"/>
        <v>42097.909016203703</v>
      </c>
    </row>
    <row r="3810" spans="1:20" ht="75" x14ac:dyDescent="0.3">
      <c r="A3810" s="4">
        <v>3808</v>
      </c>
      <c r="B3810" s="5" t="s">
        <v>3804</v>
      </c>
      <c r="C3810" s="5" t="s">
        <v>7917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t="s">
        <v>8270</v>
      </c>
      <c r="O3810" t="s">
        <v>8321</v>
      </c>
      <c r="P3810" t="s">
        <v>8322</v>
      </c>
      <c r="Q3810" s="8">
        <f t="shared" si="236"/>
        <v>1</v>
      </c>
      <c r="R3810" s="20">
        <f t="shared" si="237"/>
        <v>41.666666666666664</v>
      </c>
      <c r="S3810" s="15">
        <f t="shared" si="238"/>
        <v>42059.453923611116</v>
      </c>
      <c r="T3810" s="15">
        <f t="shared" si="239"/>
        <v>42119.412256944444</v>
      </c>
    </row>
    <row r="3811" spans="1:20" ht="93.75" x14ac:dyDescent="0.3">
      <c r="A3811" s="4">
        <v>3809</v>
      </c>
      <c r="B3811" s="5" t="s">
        <v>3805</v>
      </c>
      <c r="C3811" s="5" t="s">
        <v>7918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t="s">
        <v>8270</v>
      </c>
      <c r="O3811" t="s">
        <v>8321</v>
      </c>
      <c r="P3811" t="s">
        <v>8322</v>
      </c>
      <c r="Q3811" s="8">
        <f t="shared" si="236"/>
        <v>1.0125</v>
      </c>
      <c r="R3811" s="20">
        <f t="shared" si="237"/>
        <v>53.289473684210527</v>
      </c>
      <c r="S3811" s="15">
        <f t="shared" si="238"/>
        <v>41800.526701388888</v>
      </c>
      <c r="T3811" s="15">
        <f t="shared" si="239"/>
        <v>41850.958333333336</v>
      </c>
    </row>
    <row r="3812" spans="1:20" ht="93.75" x14ac:dyDescent="0.3">
      <c r="A3812" s="4">
        <v>3810</v>
      </c>
      <c r="B3812" s="5" t="s">
        <v>3806</v>
      </c>
      <c r="C3812" s="5" t="s">
        <v>7919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t="s">
        <v>8270</v>
      </c>
      <c r="O3812" t="s">
        <v>8321</v>
      </c>
      <c r="P3812" t="s">
        <v>8322</v>
      </c>
      <c r="Q3812" s="8">
        <f t="shared" si="236"/>
        <v>1.2173333333333334</v>
      </c>
      <c r="R3812" s="20">
        <f t="shared" si="237"/>
        <v>70.230769230769226</v>
      </c>
      <c r="S3812" s="15">
        <f t="shared" si="238"/>
        <v>42054.849050925928</v>
      </c>
      <c r="T3812" s="15">
        <f t="shared" si="239"/>
        <v>42084.807384259257</v>
      </c>
    </row>
    <row r="3813" spans="1:20" ht="75" x14ac:dyDescent="0.3">
      <c r="A3813" s="4">
        <v>3811</v>
      </c>
      <c r="B3813" s="5" t="s">
        <v>3807</v>
      </c>
      <c r="C3813" s="5" t="s">
        <v>7920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t="s">
        <v>8270</v>
      </c>
      <c r="O3813" t="s">
        <v>8321</v>
      </c>
      <c r="P3813" t="s">
        <v>8322</v>
      </c>
      <c r="Q3813" s="8">
        <f t="shared" si="236"/>
        <v>3.3</v>
      </c>
      <c r="R3813" s="20">
        <f t="shared" si="237"/>
        <v>43.421052631578945</v>
      </c>
      <c r="S3813" s="15">
        <f t="shared" si="238"/>
        <v>42487.62700231481</v>
      </c>
      <c r="T3813" s="15">
        <f t="shared" si="239"/>
        <v>42521.458333333328</v>
      </c>
    </row>
    <row r="3814" spans="1:20" ht="75" x14ac:dyDescent="0.3">
      <c r="A3814" s="4">
        <v>3812</v>
      </c>
      <c r="B3814" s="5" t="s">
        <v>3808</v>
      </c>
      <c r="C3814" s="5" t="s">
        <v>7921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t="s">
        <v>8270</v>
      </c>
      <c r="O3814" t="s">
        <v>8321</v>
      </c>
      <c r="P3814" t="s">
        <v>8322</v>
      </c>
      <c r="Q3814" s="8">
        <f t="shared" si="236"/>
        <v>1.0954999999999999</v>
      </c>
      <c r="R3814" s="20">
        <f t="shared" si="237"/>
        <v>199.18181818181819</v>
      </c>
      <c r="S3814" s="15">
        <f t="shared" si="238"/>
        <v>42109.751250000001</v>
      </c>
      <c r="T3814" s="15">
        <f t="shared" si="239"/>
        <v>42156.165972222225</v>
      </c>
    </row>
    <row r="3815" spans="1:20" ht="93.75" x14ac:dyDescent="0.3">
      <c r="A3815" s="4">
        <v>3813</v>
      </c>
      <c r="B3815" s="5" t="s">
        <v>3809</v>
      </c>
      <c r="C3815" s="5" t="s">
        <v>7922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t="s">
        <v>8270</v>
      </c>
      <c r="O3815" t="s">
        <v>8321</v>
      </c>
      <c r="P3815" t="s">
        <v>8322</v>
      </c>
      <c r="Q3815" s="8">
        <f t="shared" si="236"/>
        <v>1.0095190476190474</v>
      </c>
      <c r="R3815" s="20">
        <f t="shared" si="237"/>
        <v>78.518148148148143</v>
      </c>
      <c r="S3815" s="15">
        <f t="shared" si="238"/>
        <v>42497.275706018518</v>
      </c>
      <c r="T3815" s="15">
        <f t="shared" si="239"/>
        <v>42535.904861111107</v>
      </c>
    </row>
    <row r="3816" spans="1:20" ht="93.75" x14ac:dyDescent="0.3">
      <c r="A3816" s="4">
        <v>3814</v>
      </c>
      <c r="B3816" s="5" t="s">
        <v>3810</v>
      </c>
      <c r="C3816" s="5" t="s">
        <v>7923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t="s">
        <v>8270</v>
      </c>
      <c r="O3816" t="s">
        <v>8321</v>
      </c>
      <c r="P3816" t="s">
        <v>8322</v>
      </c>
      <c r="Q3816" s="8">
        <f t="shared" si="236"/>
        <v>1.4013333333333333</v>
      </c>
      <c r="R3816" s="20">
        <f t="shared" si="237"/>
        <v>61.823529411764703</v>
      </c>
      <c r="S3816" s="15">
        <f t="shared" si="238"/>
        <v>42058.904074074075</v>
      </c>
      <c r="T3816" s="15">
        <f t="shared" si="239"/>
        <v>42095.165972222225</v>
      </c>
    </row>
    <row r="3817" spans="1:20" ht="56.25" x14ac:dyDescent="0.3">
      <c r="A3817" s="4">
        <v>3815</v>
      </c>
      <c r="B3817" s="5" t="s">
        <v>3811</v>
      </c>
      <c r="C3817" s="5" t="s">
        <v>7924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t="s">
        <v>8270</v>
      </c>
      <c r="O3817" t="s">
        <v>8321</v>
      </c>
      <c r="P3817" t="s">
        <v>8322</v>
      </c>
      <c r="Q3817" s="8">
        <f t="shared" si="236"/>
        <v>1.0000100000000001</v>
      </c>
      <c r="R3817" s="20">
        <f t="shared" si="237"/>
        <v>50.000500000000002</v>
      </c>
      <c r="S3817" s="15">
        <f t="shared" si="238"/>
        <v>42207.259918981479</v>
      </c>
      <c r="T3817" s="15">
        <f t="shared" si="239"/>
        <v>42236.958333333328</v>
      </c>
    </row>
    <row r="3818" spans="1:20" ht="75" x14ac:dyDescent="0.3">
      <c r="A3818" s="4">
        <v>3816</v>
      </c>
      <c r="B3818" s="5" t="s">
        <v>3812</v>
      </c>
      <c r="C3818" s="5" t="s">
        <v>7925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t="s">
        <v>8270</v>
      </c>
      <c r="O3818" t="s">
        <v>8321</v>
      </c>
      <c r="P3818" t="s">
        <v>8322</v>
      </c>
      <c r="Q3818" s="8">
        <f t="shared" si="236"/>
        <v>1.19238</v>
      </c>
      <c r="R3818" s="20">
        <f t="shared" si="237"/>
        <v>48.339729729729726</v>
      </c>
      <c r="S3818" s="15">
        <f t="shared" si="238"/>
        <v>41807.690081018518</v>
      </c>
      <c r="T3818" s="15">
        <f t="shared" si="239"/>
        <v>41837.690081018518</v>
      </c>
    </row>
    <row r="3819" spans="1:20" ht="93.75" x14ac:dyDescent="0.3">
      <c r="A3819" s="4">
        <v>3817</v>
      </c>
      <c r="B3819" s="5" t="s">
        <v>3813</v>
      </c>
      <c r="C3819" s="5" t="s">
        <v>7926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t="s">
        <v>8270</v>
      </c>
      <c r="O3819" t="s">
        <v>8321</v>
      </c>
      <c r="P3819" t="s">
        <v>8322</v>
      </c>
      <c r="Q3819" s="8">
        <f t="shared" si="236"/>
        <v>1.0725</v>
      </c>
      <c r="R3819" s="20">
        <f t="shared" si="237"/>
        <v>107.25</v>
      </c>
      <c r="S3819" s="15">
        <f t="shared" si="238"/>
        <v>42284.69694444444</v>
      </c>
      <c r="T3819" s="15">
        <f t="shared" si="239"/>
        <v>42301.165972222225</v>
      </c>
    </row>
    <row r="3820" spans="1:20" ht="75" x14ac:dyDescent="0.3">
      <c r="A3820" s="4">
        <v>3818</v>
      </c>
      <c r="B3820" s="5" t="s">
        <v>3814</v>
      </c>
      <c r="C3820" s="5" t="s">
        <v>7927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t="s">
        <v>8270</v>
      </c>
      <c r="O3820" t="s">
        <v>8321</v>
      </c>
      <c r="P3820" t="s">
        <v>8322</v>
      </c>
      <c r="Q3820" s="8">
        <f t="shared" si="236"/>
        <v>2.2799999999999998</v>
      </c>
      <c r="R3820" s="20">
        <f t="shared" si="237"/>
        <v>57</v>
      </c>
      <c r="S3820" s="15">
        <f t="shared" si="238"/>
        <v>42045.84238425926</v>
      </c>
      <c r="T3820" s="15">
        <f t="shared" si="239"/>
        <v>42075.800717592589</v>
      </c>
    </row>
    <row r="3821" spans="1:20" ht="75" x14ac:dyDescent="0.3">
      <c r="A3821" s="4">
        <v>3819</v>
      </c>
      <c r="B3821" s="5" t="s">
        <v>3815</v>
      </c>
      <c r="C3821" s="5" t="s">
        <v>7816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t="s">
        <v>8270</v>
      </c>
      <c r="O3821" t="s">
        <v>8321</v>
      </c>
      <c r="P3821" t="s">
        <v>8322</v>
      </c>
      <c r="Q3821" s="8">
        <f t="shared" si="236"/>
        <v>1.0640000000000001</v>
      </c>
      <c r="R3821" s="20">
        <f t="shared" si="237"/>
        <v>40.92307692307692</v>
      </c>
      <c r="S3821" s="15">
        <f t="shared" si="238"/>
        <v>42184.209537037037</v>
      </c>
      <c r="T3821" s="15">
        <f t="shared" si="239"/>
        <v>42202.876388888893</v>
      </c>
    </row>
    <row r="3822" spans="1:20" ht="93.75" x14ac:dyDescent="0.3">
      <c r="A3822" s="4">
        <v>3820</v>
      </c>
      <c r="B3822" s="5" t="s">
        <v>3816</v>
      </c>
      <c r="C3822" s="5" t="s">
        <v>7928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t="s">
        <v>8270</v>
      </c>
      <c r="O3822" t="s">
        <v>8321</v>
      </c>
      <c r="P3822" t="s">
        <v>8322</v>
      </c>
      <c r="Q3822" s="8">
        <f t="shared" si="236"/>
        <v>1.4333333333333333</v>
      </c>
      <c r="R3822" s="20">
        <f t="shared" si="237"/>
        <v>21.5</v>
      </c>
      <c r="S3822" s="15">
        <f t="shared" si="238"/>
        <v>42160.651817129634</v>
      </c>
      <c r="T3822" s="15">
        <f t="shared" si="239"/>
        <v>42190.651817129634</v>
      </c>
    </row>
    <row r="3823" spans="1:20" ht="75" x14ac:dyDescent="0.3">
      <c r="A3823" s="4">
        <v>3821</v>
      </c>
      <c r="B3823" s="5" t="s">
        <v>3817</v>
      </c>
      <c r="C3823" s="5" t="s">
        <v>7929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t="s">
        <v>8270</v>
      </c>
      <c r="O3823" t="s">
        <v>8321</v>
      </c>
      <c r="P3823" t="s">
        <v>8322</v>
      </c>
      <c r="Q3823" s="8">
        <f t="shared" si="236"/>
        <v>1.0454285714285714</v>
      </c>
      <c r="R3823" s="20">
        <f t="shared" si="237"/>
        <v>79.543478260869563</v>
      </c>
      <c r="S3823" s="15">
        <f t="shared" si="238"/>
        <v>42341.180636574078</v>
      </c>
      <c r="T3823" s="15">
        <f t="shared" si="239"/>
        <v>42373.180636574078</v>
      </c>
    </row>
    <row r="3824" spans="1:20" ht="93.75" x14ac:dyDescent="0.3">
      <c r="A3824" s="4">
        <v>3822</v>
      </c>
      <c r="B3824" s="5" t="s">
        <v>3818</v>
      </c>
      <c r="C3824" s="5" t="s">
        <v>7930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t="s">
        <v>8270</v>
      </c>
      <c r="O3824" t="s">
        <v>8321</v>
      </c>
      <c r="P3824" t="s">
        <v>8322</v>
      </c>
      <c r="Q3824" s="8">
        <f t="shared" si="236"/>
        <v>1.1002000000000001</v>
      </c>
      <c r="R3824" s="20">
        <f t="shared" si="237"/>
        <v>72.381578947368425</v>
      </c>
      <c r="S3824" s="15">
        <f t="shared" si="238"/>
        <v>42329.838159722218</v>
      </c>
      <c r="T3824" s="15">
        <f t="shared" si="239"/>
        <v>42388.957638888889</v>
      </c>
    </row>
    <row r="3825" spans="1:20" ht="75" x14ac:dyDescent="0.3">
      <c r="A3825" s="4">
        <v>3823</v>
      </c>
      <c r="B3825" s="5" t="s">
        <v>3819</v>
      </c>
      <c r="C3825" s="5" t="s">
        <v>7931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t="s">
        <v>8270</v>
      </c>
      <c r="O3825" t="s">
        <v>8321</v>
      </c>
      <c r="P3825" t="s">
        <v>8322</v>
      </c>
      <c r="Q3825" s="8">
        <f t="shared" si="236"/>
        <v>1.06</v>
      </c>
      <c r="R3825" s="20">
        <f t="shared" si="237"/>
        <v>64.634146341463421</v>
      </c>
      <c r="S3825" s="15">
        <f t="shared" si="238"/>
        <v>42170.910231481481</v>
      </c>
      <c r="T3825" s="15">
        <f t="shared" si="239"/>
        <v>42205.165972222225</v>
      </c>
    </row>
    <row r="3826" spans="1:20" ht="93.75" x14ac:dyDescent="0.3">
      <c r="A3826" s="4">
        <v>3824</v>
      </c>
      <c r="B3826" s="5" t="s">
        <v>3820</v>
      </c>
      <c r="C3826" s="5" t="s">
        <v>7932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t="s">
        <v>8270</v>
      </c>
      <c r="O3826" t="s">
        <v>8321</v>
      </c>
      <c r="P3826" t="s">
        <v>8322</v>
      </c>
      <c r="Q3826" s="8">
        <f t="shared" si="236"/>
        <v>1.08</v>
      </c>
      <c r="R3826" s="20">
        <f t="shared" si="237"/>
        <v>38.571428571428569</v>
      </c>
      <c r="S3826" s="15">
        <f t="shared" si="238"/>
        <v>42571.626192129625</v>
      </c>
      <c r="T3826" s="15">
        <f t="shared" si="239"/>
        <v>42583.570138888885</v>
      </c>
    </row>
    <row r="3827" spans="1:20" ht="75" x14ac:dyDescent="0.3">
      <c r="A3827" s="4">
        <v>3825</v>
      </c>
      <c r="B3827" s="5" t="s">
        <v>3821</v>
      </c>
      <c r="C3827" s="5" t="s">
        <v>7933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t="s">
        <v>8270</v>
      </c>
      <c r="O3827" t="s">
        <v>8321</v>
      </c>
      <c r="P3827" t="s">
        <v>8322</v>
      </c>
      <c r="Q3827" s="8">
        <f t="shared" si="236"/>
        <v>1.0542</v>
      </c>
      <c r="R3827" s="20">
        <f t="shared" si="237"/>
        <v>107.57142857142857</v>
      </c>
      <c r="S3827" s="15">
        <f t="shared" si="238"/>
        <v>42151.069606481484</v>
      </c>
      <c r="T3827" s="15">
        <f t="shared" si="239"/>
        <v>42172.069606481484</v>
      </c>
    </row>
    <row r="3828" spans="1:20" ht="56.25" x14ac:dyDescent="0.3">
      <c r="A3828" s="4">
        <v>3826</v>
      </c>
      <c r="B3828" s="5" t="s">
        <v>3822</v>
      </c>
      <c r="C3828" s="5" t="s">
        <v>7934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t="s">
        <v>8270</v>
      </c>
      <c r="O3828" t="s">
        <v>8321</v>
      </c>
      <c r="P3828" t="s">
        <v>8322</v>
      </c>
      <c r="Q3828" s="8">
        <f t="shared" si="236"/>
        <v>1.1916666666666667</v>
      </c>
      <c r="R3828" s="20">
        <f t="shared" si="237"/>
        <v>27.5</v>
      </c>
      <c r="S3828" s="15">
        <f t="shared" si="238"/>
        <v>42101.423541666663</v>
      </c>
      <c r="T3828" s="15">
        <f t="shared" si="239"/>
        <v>42131.423541666663</v>
      </c>
    </row>
    <row r="3829" spans="1:20" ht="93.75" x14ac:dyDescent="0.3">
      <c r="A3829" s="4">
        <v>3827</v>
      </c>
      <c r="B3829" s="5" t="s">
        <v>3823</v>
      </c>
      <c r="C3829" s="5" t="s">
        <v>7935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t="s">
        <v>8270</v>
      </c>
      <c r="O3829" t="s">
        <v>8321</v>
      </c>
      <c r="P3829" t="s">
        <v>8322</v>
      </c>
      <c r="Q3829" s="8">
        <f t="shared" si="236"/>
        <v>1.5266666666666666</v>
      </c>
      <c r="R3829" s="20">
        <f t="shared" si="237"/>
        <v>70.461538461538467</v>
      </c>
      <c r="S3829" s="15">
        <f t="shared" si="238"/>
        <v>42034.928252314814</v>
      </c>
      <c r="T3829" s="15">
        <f t="shared" si="239"/>
        <v>42090</v>
      </c>
    </row>
    <row r="3830" spans="1:20" ht="93.75" x14ac:dyDescent="0.3">
      <c r="A3830" s="4">
        <v>3828</v>
      </c>
      <c r="B3830" s="5" t="s">
        <v>3824</v>
      </c>
      <c r="C3830" s="5" t="s">
        <v>7936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t="s">
        <v>8270</v>
      </c>
      <c r="O3830" t="s">
        <v>8321</v>
      </c>
      <c r="P3830" t="s">
        <v>8322</v>
      </c>
      <c r="Q3830" s="8">
        <f t="shared" si="236"/>
        <v>1</v>
      </c>
      <c r="R3830" s="20">
        <f t="shared" si="237"/>
        <v>178.57142857142858</v>
      </c>
      <c r="S3830" s="15">
        <f t="shared" si="238"/>
        <v>41944.527627314819</v>
      </c>
      <c r="T3830" s="15">
        <f t="shared" si="239"/>
        <v>42004.569293981483</v>
      </c>
    </row>
    <row r="3831" spans="1:20" ht="93.75" x14ac:dyDescent="0.3">
      <c r="A3831" s="4">
        <v>3829</v>
      </c>
      <c r="B3831" s="5" t="s">
        <v>3825</v>
      </c>
      <c r="C3831" s="5" t="s">
        <v>7937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t="s">
        <v>8270</v>
      </c>
      <c r="O3831" t="s">
        <v>8321</v>
      </c>
      <c r="P3831" t="s">
        <v>8322</v>
      </c>
      <c r="Q3831" s="8">
        <f t="shared" si="236"/>
        <v>1.002</v>
      </c>
      <c r="R3831" s="20">
        <f t="shared" si="237"/>
        <v>62.625</v>
      </c>
      <c r="S3831" s="15">
        <f t="shared" si="238"/>
        <v>42593.865405092598</v>
      </c>
      <c r="T3831" s="15">
        <f t="shared" si="239"/>
        <v>42613.865405092598</v>
      </c>
    </row>
    <row r="3832" spans="1:20" ht="75" x14ac:dyDescent="0.3">
      <c r="A3832" s="4">
        <v>3830</v>
      </c>
      <c r="B3832" s="5" t="s">
        <v>3826</v>
      </c>
      <c r="C3832" s="5" t="s">
        <v>7938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t="s">
        <v>8270</v>
      </c>
      <c r="O3832" t="s">
        <v>8321</v>
      </c>
      <c r="P3832" t="s">
        <v>8322</v>
      </c>
      <c r="Q3832" s="8">
        <f t="shared" si="236"/>
        <v>2.25</v>
      </c>
      <c r="R3832" s="20">
        <f t="shared" si="237"/>
        <v>75</v>
      </c>
      <c r="S3832" s="15">
        <f t="shared" si="238"/>
        <v>42503.740868055553</v>
      </c>
      <c r="T3832" s="15">
        <f t="shared" si="239"/>
        <v>42517.740868055553</v>
      </c>
    </row>
    <row r="3833" spans="1:20" ht="93.75" x14ac:dyDescent="0.3">
      <c r="A3833" s="4">
        <v>3831</v>
      </c>
      <c r="B3833" s="5" t="s">
        <v>3827</v>
      </c>
      <c r="C3833" s="5" t="s">
        <v>7939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t="s">
        <v>8270</v>
      </c>
      <c r="O3833" t="s">
        <v>8321</v>
      </c>
      <c r="P3833" t="s">
        <v>8322</v>
      </c>
      <c r="Q3833" s="8">
        <f t="shared" si="236"/>
        <v>1.0602199999999999</v>
      </c>
      <c r="R3833" s="20">
        <f t="shared" si="237"/>
        <v>58.901111111111113</v>
      </c>
      <c r="S3833" s="15">
        <f t="shared" si="238"/>
        <v>41927.848900462966</v>
      </c>
      <c r="T3833" s="15">
        <f t="shared" si="239"/>
        <v>41948.890567129631</v>
      </c>
    </row>
    <row r="3834" spans="1:20" ht="93.75" x14ac:dyDescent="0.3">
      <c r="A3834" s="4">
        <v>3832</v>
      </c>
      <c r="B3834" s="5" t="s">
        <v>3828</v>
      </c>
      <c r="C3834" s="5" t="s">
        <v>7940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t="s">
        <v>8270</v>
      </c>
      <c r="O3834" t="s">
        <v>8321</v>
      </c>
      <c r="P3834" t="s">
        <v>8322</v>
      </c>
      <c r="Q3834" s="8">
        <f t="shared" si="236"/>
        <v>1.0466666666666666</v>
      </c>
      <c r="R3834" s="20">
        <f t="shared" si="237"/>
        <v>139.55555555555554</v>
      </c>
      <c r="S3834" s="15">
        <f t="shared" si="238"/>
        <v>42375.114988425921</v>
      </c>
      <c r="T3834" s="15">
        <f t="shared" si="239"/>
        <v>42420.114988425921</v>
      </c>
    </row>
    <row r="3835" spans="1:20" ht="75" x14ac:dyDescent="0.3">
      <c r="A3835" s="4">
        <v>3833</v>
      </c>
      <c r="B3835" s="5" t="s">
        <v>3829</v>
      </c>
      <c r="C3835" s="5" t="s">
        <v>7941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t="s">
        <v>8270</v>
      </c>
      <c r="O3835" t="s">
        <v>8321</v>
      </c>
      <c r="P3835" t="s">
        <v>8322</v>
      </c>
      <c r="Q3835" s="8">
        <f t="shared" si="236"/>
        <v>1.1666666666666667</v>
      </c>
      <c r="R3835" s="20">
        <f t="shared" si="237"/>
        <v>70</v>
      </c>
      <c r="S3835" s="15">
        <f t="shared" si="238"/>
        <v>41963.872361111105</v>
      </c>
      <c r="T3835" s="15">
        <f t="shared" si="239"/>
        <v>41974.797916666663</v>
      </c>
    </row>
    <row r="3836" spans="1:20" ht="93.75" x14ac:dyDescent="0.3">
      <c r="A3836" s="4">
        <v>3834</v>
      </c>
      <c r="B3836" s="5" t="s">
        <v>3830</v>
      </c>
      <c r="C3836" s="5" t="s">
        <v>7942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t="s">
        <v>8270</v>
      </c>
      <c r="O3836" t="s">
        <v>8321</v>
      </c>
      <c r="P3836" t="s">
        <v>8322</v>
      </c>
      <c r="Q3836" s="8">
        <f t="shared" si="236"/>
        <v>1.0903333333333334</v>
      </c>
      <c r="R3836" s="20">
        <f t="shared" si="237"/>
        <v>57.385964912280699</v>
      </c>
      <c r="S3836" s="15">
        <f t="shared" si="238"/>
        <v>42143.445219907408</v>
      </c>
      <c r="T3836" s="15">
        <f t="shared" si="239"/>
        <v>42173.445219907408</v>
      </c>
    </row>
    <row r="3837" spans="1:20" ht="93.75" x14ac:dyDescent="0.3">
      <c r="A3837" s="4">
        <v>3835</v>
      </c>
      <c r="B3837" s="5" t="s">
        <v>3831</v>
      </c>
      <c r="C3837" s="5" t="s">
        <v>7943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t="s">
        <v>8270</v>
      </c>
      <c r="O3837" t="s">
        <v>8321</v>
      </c>
      <c r="P3837" t="s">
        <v>8322</v>
      </c>
      <c r="Q3837" s="8">
        <f t="shared" si="236"/>
        <v>1.6</v>
      </c>
      <c r="R3837" s="20">
        <f t="shared" si="237"/>
        <v>40</v>
      </c>
      <c r="S3837" s="15">
        <f t="shared" si="238"/>
        <v>42460.94222222222</v>
      </c>
      <c r="T3837" s="15">
        <f t="shared" si="239"/>
        <v>42481.94222222222</v>
      </c>
    </row>
    <row r="3838" spans="1:20" ht="56.25" x14ac:dyDescent="0.3">
      <c r="A3838" s="4">
        <v>3836</v>
      </c>
      <c r="B3838" s="5" t="s">
        <v>3832</v>
      </c>
      <c r="C3838" s="5" t="s">
        <v>7944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t="s">
        <v>8270</v>
      </c>
      <c r="O3838" t="s">
        <v>8321</v>
      </c>
      <c r="P3838" t="s">
        <v>8322</v>
      </c>
      <c r="Q3838" s="8">
        <f t="shared" si="236"/>
        <v>1.125</v>
      </c>
      <c r="R3838" s="20">
        <f t="shared" si="237"/>
        <v>64.285714285714292</v>
      </c>
      <c r="S3838" s="15">
        <f t="shared" si="238"/>
        <v>42553.926527777774</v>
      </c>
      <c r="T3838" s="15">
        <f t="shared" si="239"/>
        <v>42585.172916666663</v>
      </c>
    </row>
    <row r="3839" spans="1:20" ht="37.5" x14ac:dyDescent="0.3">
      <c r="A3839" s="4">
        <v>3837</v>
      </c>
      <c r="B3839" s="5" t="s">
        <v>3833</v>
      </c>
      <c r="C3839" s="5" t="s">
        <v>7945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t="s">
        <v>8270</v>
      </c>
      <c r="O3839" t="s">
        <v>8321</v>
      </c>
      <c r="P3839" t="s">
        <v>8322</v>
      </c>
      <c r="Q3839" s="8">
        <f t="shared" si="236"/>
        <v>1.0209999999999999</v>
      </c>
      <c r="R3839" s="20">
        <f t="shared" si="237"/>
        <v>120.11764705882354</v>
      </c>
      <c r="S3839" s="15">
        <f t="shared" si="238"/>
        <v>42152.765717592592</v>
      </c>
      <c r="T3839" s="15">
        <f t="shared" si="239"/>
        <v>42188.765717592592</v>
      </c>
    </row>
    <row r="3840" spans="1:20" ht="112.5" x14ac:dyDescent="0.3">
      <c r="A3840" s="4">
        <v>3838</v>
      </c>
      <c r="B3840" s="5" t="s">
        <v>3834</v>
      </c>
      <c r="C3840" s="5" t="s">
        <v>7946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t="s">
        <v>8270</v>
      </c>
      <c r="O3840" t="s">
        <v>8321</v>
      </c>
      <c r="P3840" t="s">
        <v>8322</v>
      </c>
      <c r="Q3840" s="8">
        <f t="shared" si="236"/>
        <v>1.00824</v>
      </c>
      <c r="R3840" s="20">
        <f t="shared" si="237"/>
        <v>1008.24</v>
      </c>
      <c r="S3840" s="15">
        <f t="shared" si="238"/>
        <v>42116.710752314815</v>
      </c>
      <c r="T3840" s="15">
        <f t="shared" si="239"/>
        <v>42146.710752314815</v>
      </c>
    </row>
    <row r="3841" spans="1:20" ht="93.75" x14ac:dyDescent="0.3">
      <c r="A3841" s="4">
        <v>3839</v>
      </c>
      <c r="B3841" s="5" t="s">
        <v>3835</v>
      </c>
      <c r="C3841" s="5" t="s">
        <v>7947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t="s">
        <v>8270</v>
      </c>
      <c r="O3841" t="s">
        <v>8321</v>
      </c>
      <c r="P3841" t="s">
        <v>8322</v>
      </c>
      <c r="Q3841" s="8">
        <f t="shared" si="236"/>
        <v>1.0125</v>
      </c>
      <c r="R3841" s="20">
        <f t="shared" si="237"/>
        <v>63.28125</v>
      </c>
      <c r="S3841" s="15">
        <f t="shared" si="238"/>
        <v>42155.142638888887</v>
      </c>
      <c r="T3841" s="15">
        <f t="shared" si="239"/>
        <v>42215.142638888887</v>
      </c>
    </row>
    <row r="3842" spans="1:20" ht="75" x14ac:dyDescent="0.3">
      <c r="A3842" s="4">
        <v>3840</v>
      </c>
      <c r="B3842" s="5" t="s">
        <v>3836</v>
      </c>
      <c r="C3842" s="5" t="s">
        <v>7948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t="s">
        <v>8270</v>
      </c>
      <c r="O3842" t="s">
        <v>8321</v>
      </c>
      <c r="P3842" t="s">
        <v>8322</v>
      </c>
      <c r="Q3842" s="8">
        <f t="shared" ref="Q3842:Q3905" si="240">E3842/D3842</f>
        <v>65</v>
      </c>
      <c r="R3842" s="20">
        <f t="shared" ref="R3842:R3905" si="241">E3842/L3842</f>
        <v>21.666666666666668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93.75" x14ac:dyDescent="0.3">
      <c r="A3843" s="4">
        <v>3841</v>
      </c>
      <c r="B3843" s="5" t="s">
        <v>3837</v>
      </c>
      <c r="C3843" s="5" t="s">
        <v>7949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t="s">
        <v>8270</v>
      </c>
      <c r="O3843" t="s">
        <v>8321</v>
      </c>
      <c r="P3843" t="s">
        <v>8322</v>
      </c>
      <c r="Q3843" s="8">
        <f t="shared" si="240"/>
        <v>8.72E-2</v>
      </c>
      <c r="R3843" s="20">
        <f t="shared" si="241"/>
        <v>25.647058823529413</v>
      </c>
      <c r="S3843" s="15">
        <f t="shared" si="242"/>
        <v>41780.785729166666</v>
      </c>
      <c r="T3843" s="15">
        <f t="shared" si="243"/>
        <v>41840.785729166666</v>
      </c>
    </row>
    <row r="3844" spans="1:20" ht="93.75" x14ac:dyDescent="0.3">
      <c r="A3844" s="4">
        <v>3842</v>
      </c>
      <c r="B3844" s="5" t="s">
        <v>3838</v>
      </c>
      <c r="C3844" s="5" t="s">
        <v>7950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t="s">
        <v>8270</v>
      </c>
      <c r="O3844" t="s">
        <v>8321</v>
      </c>
      <c r="P3844" t="s">
        <v>8322</v>
      </c>
      <c r="Q3844" s="8">
        <f t="shared" si="240"/>
        <v>0.21940000000000001</v>
      </c>
      <c r="R3844" s="20">
        <f t="shared" si="241"/>
        <v>47.695652173913047</v>
      </c>
      <c r="S3844" s="15">
        <f t="shared" si="242"/>
        <v>41740.493657407409</v>
      </c>
      <c r="T3844" s="15">
        <f t="shared" si="243"/>
        <v>41770.493657407409</v>
      </c>
    </row>
    <row r="3845" spans="1:20" ht="75" x14ac:dyDescent="0.3">
      <c r="A3845" s="4">
        <v>3843</v>
      </c>
      <c r="B3845" s="5" t="s">
        <v>3839</v>
      </c>
      <c r="C3845" s="5" t="s">
        <v>7951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t="s">
        <v>8270</v>
      </c>
      <c r="O3845" t="s">
        <v>8321</v>
      </c>
      <c r="P3845" t="s">
        <v>8322</v>
      </c>
      <c r="Q3845" s="8">
        <f t="shared" si="240"/>
        <v>0.21299999999999999</v>
      </c>
      <c r="R3845" s="20">
        <f t="shared" si="241"/>
        <v>56.05263157894737</v>
      </c>
      <c r="S3845" s="15">
        <f t="shared" si="242"/>
        <v>41766.072500000002</v>
      </c>
      <c r="T3845" s="15">
        <f t="shared" si="243"/>
        <v>41791.072500000002</v>
      </c>
    </row>
    <row r="3846" spans="1:20" ht="93.75" x14ac:dyDescent="0.3">
      <c r="A3846" s="4">
        <v>3844</v>
      </c>
      <c r="B3846" s="5" t="s">
        <v>3840</v>
      </c>
      <c r="C3846" s="5" t="s">
        <v>7952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t="s">
        <v>8270</v>
      </c>
      <c r="O3846" t="s">
        <v>8321</v>
      </c>
      <c r="P3846" t="s">
        <v>8322</v>
      </c>
      <c r="Q3846" s="8">
        <f t="shared" si="240"/>
        <v>0.41489795918367345</v>
      </c>
      <c r="R3846" s="20">
        <f t="shared" si="241"/>
        <v>81.319999999999993</v>
      </c>
      <c r="S3846" s="15">
        <f t="shared" si="242"/>
        <v>41766.617291666669</v>
      </c>
      <c r="T3846" s="15">
        <f t="shared" si="243"/>
        <v>41793.290972222225</v>
      </c>
    </row>
    <row r="3847" spans="1:20" ht="112.5" x14ac:dyDescent="0.3">
      <c r="A3847" s="4">
        <v>3845</v>
      </c>
      <c r="B3847" s="5" t="s">
        <v>3841</v>
      </c>
      <c r="C3847" s="5" t="s">
        <v>7953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t="s">
        <v>8270</v>
      </c>
      <c r="O3847" t="s">
        <v>8321</v>
      </c>
      <c r="P3847" t="s">
        <v>8322</v>
      </c>
      <c r="Q3847" s="8">
        <f t="shared" si="240"/>
        <v>2.1049999999999999E-2</v>
      </c>
      <c r="R3847" s="20">
        <f t="shared" si="241"/>
        <v>70.166666666666671</v>
      </c>
      <c r="S3847" s="15">
        <f t="shared" si="242"/>
        <v>42248.627013888887</v>
      </c>
      <c r="T3847" s="15">
        <f t="shared" si="243"/>
        <v>42278.627013888887</v>
      </c>
    </row>
    <row r="3848" spans="1:20" ht="75" x14ac:dyDescent="0.3">
      <c r="A3848" s="4">
        <v>3846</v>
      </c>
      <c r="B3848" s="5" t="s">
        <v>3842</v>
      </c>
      <c r="C3848" s="5" t="s">
        <v>7954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t="s">
        <v>8270</v>
      </c>
      <c r="O3848" t="s">
        <v>8321</v>
      </c>
      <c r="P3848" t="s">
        <v>8322</v>
      </c>
      <c r="Q3848" s="8">
        <f t="shared" si="240"/>
        <v>2.7E-2</v>
      </c>
      <c r="R3848" s="20">
        <f t="shared" si="241"/>
        <v>23.625</v>
      </c>
      <c r="S3848" s="15">
        <f t="shared" si="242"/>
        <v>41885.221550925926</v>
      </c>
      <c r="T3848" s="15">
        <f t="shared" si="243"/>
        <v>41916.290972222225</v>
      </c>
    </row>
    <row r="3849" spans="1:20" ht="75" x14ac:dyDescent="0.3">
      <c r="A3849" s="4">
        <v>3847</v>
      </c>
      <c r="B3849" s="5" t="s">
        <v>3843</v>
      </c>
      <c r="C3849" s="5" t="s">
        <v>7955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t="s">
        <v>8270</v>
      </c>
      <c r="O3849" t="s">
        <v>8321</v>
      </c>
      <c r="P3849" t="s">
        <v>8322</v>
      </c>
      <c r="Q3849" s="8">
        <f t="shared" si="240"/>
        <v>0.16161904761904761</v>
      </c>
      <c r="R3849" s="20">
        <f t="shared" si="241"/>
        <v>188.55555555555554</v>
      </c>
      <c r="S3849" s="15">
        <f t="shared" si="242"/>
        <v>42159.224432870367</v>
      </c>
      <c r="T3849" s="15">
        <f t="shared" si="243"/>
        <v>42204.224432870367</v>
      </c>
    </row>
    <row r="3850" spans="1:20" ht="93.75" x14ac:dyDescent="0.3">
      <c r="A3850" s="4">
        <v>3848</v>
      </c>
      <c r="B3850" s="5" t="s">
        <v>3844</v>
      </c>
      <c r="C3850" s="5" t="s">
        <v>7956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t="s">
        <v>8270</v>
      </c>
      <c r="O3850" t="s">
        <v>8321</v>
      </c>
      <c r="P3850" t="s">
        <v>8322</v>
      </c>
      <c r="Q3850" s="8">
        <f t="shared" si="240"/>
        <v>0.16376923076923078</v>
      </c>
      <c r="R3850" s="20">
        <f t="shared" si="241"/>
        <v>49.511627906976742</v>
      </c>
      <c r="S3850" s="15">
        <f t="shared" si="242"/>
        <v>42265.817002314812</v>
      </c>
      <c r="T3850" s="15">
        <f t="shared" si="243"/>
        <v>42295.817002314812</v>
      </c>
    </row>
    <row r="3851" spans="1:20" ht="93.75" x14ac:dyDescent="0.3">
      <c r="A3851" s="4">
        <v>3849</v>
      </c>
      <c r="B3851" s="5" t="s">
        <v>3845</v>
      </c>
      <c r="C3851" s="5" t="s">
        <v>7957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t="s">
        <v>8270</v>
      </c>
      <c r="O3851" t="s">
        <v>8321</v>
      </c>
      <c r="P3851" t="s">
        <v>8322</v>
      </c>
      <c r="Q3851" s="8">
        <f t="shared" si="240"/>
        <v>7.0433333333333334E-2</v>
      </c>
      <c r="R3851" s="20">
        <f t="shared" si="241"/>
        <v>75.464285714285708</v>
      </c>
      <c r="S3851" s="15">
        <f t="shared" si="242"/>
        <v>42136.767175925925</v>
      </c>
      <c r="T3851" s="15">
        <f t="shared" si="243"/>
        <v>42166.767175925925</v>
      </c>
    </row>
    <row r="3852" spans="1:20" ht="56.25" x14ac:dyDescent="0.3">
      <c r="A3852" s="4">
        <v>3850</v>
      </c>
      <c r="B3852" s="5" t="s">
        <v>3846</v>
      </c>
      <c r="C3852" s="5" t="s">
        <v>7958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t="s">
        <v>8270</v>
      </c>
      <c r="O3852" t="s">
        <v>8321</v>
      </c>
      <c r="P3852" t="s">
        <v>8322</v>
      </c>
      <c r="Q3852" s="8">
        <f t="shared" si="240"/>
        <v>3.7999999999999999E-2</v>
      </c>
      <c r="R3852" s="20">
        <f t="shared" si="241"/>
        <v>9.5</v>
      </c>
      <c r="S3852" s="15">
        <f t="shared" si="242"/>
        <v>41975.124340277776</v>
      </c>
      <c r="T3852" s="15">
        <f t="shared" si="243"/>
        <v>42005.124340277776</v>
      </c>
    </row>
    <row r="3853" spans="1:20" ht="75" x14ac:dyDescent="0.3">
      <c r="A3853" s="4">
        <v>3851</v>
      </c>
      <c r="B3853" s="5" t="s">
        <v>3847</v>
      </c>
      <c r="C3853" s="5" t="s">
        <v>7959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t="s">
        <v>8270</v>
      </c>
      <c r="O3853" t="s">
        <v>8321</v>
      </c>
      <c r="P3853" t="s">
        <v>8322</v>
      </c>
      <c r="Q3853" s="8">
        <f t="shared" si="240"/>
        <v>0.34079999999999999</v>
      </c>
      <c r="R3853" s="20">
        <f t="shared" si="241"/>
        <v>35.5</v>
      </c>
      <c r="S3853" s="15">
        <f t="shared" si="242"/>
        <v>42172.439571759256</v>
      </c>
      <c r="T3853" s="15">
        <f t="shared" si="243"/>
        <v>42202.439571759256</v>
      </c>
    </row>
    <row r="3854" spans="1:20" ht="75" x14ac:dyDescent="0.3">
      <c r="A3854" s="4">
        <v>3852</v>
      </c>
      <c r="B3854" s="5" t="s">
        <v>3848</v>
      </c>
      <c r="C3854" s="5" t="s">
        <v>7960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t="s">
        <v>8270</v>
      </c>
      <c r="O3854" t="s">
        <v>8321</v>
      </c>
      <c r="P3854" t="s">
        <v>8322</v>
      </c>
      <c r="Q3854" s="8">
        <f t="shared" si="240"/>
        <v>2E-3</v>
      </c>
      <c r="R3854" s="20">
        <f t="shared" si="241"/>
        <v>10</v>
      </c>
      <c r="S3854" s="15">
        <f t="shared" si="242"/>
        <v>42065.190694444449</v>
      </c>
      <c r="T3854" s="15">
        <f t="shared" si="243"/>
        <v>42090.149027777778</v>
      </c>
    </row>
    <row r="3855" spans="1:20" ht="56.25" x14ac:dyDescent="0.3">
      <c r="A3855" s="4">
        <v>3853</v>
      </c>
      <c r="B3855" s="5" t="s">
        <v>3849</v>
      </c>
      <c r="C3855" s="5" t="s">
        <v>7961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t="s">
        <v>8270</v>
      </c>
      <c r="O3855" t="s">
        <v>8321</v>
      </c>
      <c r="P3855" t="s">
        <v>8322</v>
      </c>
      <c r="Q3855" s="8">
        <f t="shared" si="240"/>
        <v>2.5999999999999998E-4</v>
      </c>
      <c r="R3855" s="20">
        <f t="shared" si="241"/>
        <v>13</v>
      </c>
      <c r="S3855" s="15">
        <f t="shared" si="242"/>
        <v>41848.84002314815</v>
      </c>
      <c r="T3855" s="15">
        <f t="shared" si="243"/>
        <v>41883.84002314815</v>
      </c>
    </row>
    <row r="3856" spans="1:20" ht="56.25" x14ac:dyDescent="0.3">
      <c r="A3856" s="4">
        <v>3854</v>
      </c>
      <c r="B3856" s="5" t="s">
        <v>3850</v>
      </c>
      <c r="C3856" s="5" t="s">
        <v>7962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t="s">
        <v>8270</v>
      </c>
      <c r="O3856" t="s">
        <v>8321</v>
      </c>
      <c r="P3856" t="s">
        <v>8322</v>
      </c>
      <c r="Q3856" s="8">
        <f t="shared" si="240"/>
        <v>0.16254545454545455</v>
      </c>
      <c r="R3856" s="20">
        <f t="shared" si="241"/>
        <v>89.4</v>
      </c>
      <c r="S3856" s="15">
        <f t="shared" si="242"/>
        <v>42103.884930555556</v>
      </c>
      <c r="T3856" s="15">
        <f t="shared" si="243"/>
        <v>42133.884930555556</v>
      </c>
    </row>
    <row r="3857" spans="1:20" ht="93.75" x14ac:dyDescent="0.3">
      <c r="A3857" s="4">
        <v>3855</v>
      </c>
      <c r="B3857" s="5" t="s">
        <v>3851</v>
      </c>
      <c r="C3857" s="5" t="s">
        <v>7963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t="s">
        <v>8270</v>
      </c>
      <c r="O3857" t="s">
        <v>8321</v>
      </c>
      <c r="P3857" t="s">
        <v>8322</v>
      </c>
      <c r="Q3857" s="8">
        <f t="shared" si="240"/>
        <v>2.5000000000000001E-2</v>
      </c>
      <c r="R3857" s="20">
        <f t="shared" si="241"/>
        <v>25</v>
      </c>
      <c r="S3857" s="15">
        <f t="shared" si="242"/>
        <v>42059.970729166671</v>
      </c>
      <c r="T3857" s="15">
        <f t="shared" si="243"/>
        <v>42089.929062499999</v>
      </c>
    </row>
    <row r="3858" spans="1:20" ht="93.75" x14ac:dyDescent="0.3">
      <c r="A3858" s="4">
        <v>3856</v>
      </c>
      <c r="B3858" s="5" t="s">
        <v>3852</v>
      </c>
      <c r="C3858" s="5" t="s">
        <v>7964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t="s">
        <v>8270</v>
      </c>
      <c r="O3858" t="s">
        <v>8321</v>
      </c>
      <c r="P3858" t="s">
        <v>8322</v>
      </c>
      <c r="Q3858" s="8">
        <f t="shared" si="240"/>
        <v>2.0000000000000001E-4</v>
      </c>
      <c r="R3858" s="20">
        <f t="shared" si="241"/>
        <v>1</v>
      </c>
      <c r="S3858" s="15">
        <f t="shared" si="242"/>
        <v>42041.743090277778</v>
      </c>
      <c r="T3858" s="15">
        <f t="shared" si="243"/>
        <v>42071.701423611114</v>
      </c>
    </row>
    <row r="3859" spans="1:20" ht="93.75" x14ac:dyDescent="0.3">
      <c r="A3859" s="4">
        <v>3857</v>
      </c>
      <c r="B3859" s="5" t="s">
        <v>3853</v>
      </c>
      <c r="C3859" s="5" t="s">
        <v>7965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t="s">
        <v>8270</v>
      </c>
      <c r="O3859" t="s">
        <v>8321</v>
      </c>
      <c r="P3859" t="s">
        <v>8322</v>
      </c>
      <c r="Q3859" s="8">
        <f t="shared" si="240"/>
        <v>5.1999999999999998E-2</v>
      </c>
      <c r="R3859" s="20">
        <f t="shared" si="241"/>
        <v>65</v>
      </c>
      <c r="S3859" s="15">
        <f t="shared" si="242"/>
        <v>41829.73715277778</v>
      </c>
      <c r="T3859" s="15">
        <f t="shared" si="243"/>
        <v>41852.716666666667</v>
      </c>
    </row>
    <row r="3860" spans="1:20" ht="75" x14ac:dyDescent="0.3">
      <c r="A3860" s="4">
        <v>3858</v>
      </c>
      <c r="B3860" s="5" t="s">
        <v>3854</v>
      </c>
      <c r="C3860" s="5" t="s">
        <v>7966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t="s">
        <v>8270</v>
      </c>
      <c r="O3860" t="s">
        <v>8321</v>
      </c>
      <c r="P3860" t="s">
        <v>8322</v>
      </c>
      <c r="Q3860" s="8">
        <f t="shared" si="240"/>
        <v>0.02</v>
      </c>
      <c r="R3860" s="20">
        <f t="shared" si="241"/>
        <v>10</v>
      </c>
      <c r="S3860" s="15">
        <f t="shared" si="242"/>
        <v>42128.431064814817</v>
      </c>
      <c r="T3860" s="15">
        <f t="shared" si="243"/>
        <v>42146.875</v>
      </c>
    </row>
    <row r="3861" spans="1:20" ht="75" x14ac:dyDescent="0.3">
      <c r="A3861" s="4">
        <v>3859</v>
      </c>
      <c r="B3861" s="5" t="s">
        <v>3855</v>
      </c>
      <c r="C3861" s="5" t="s">
        <v>7967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t="s">
        <v>8270</v>
      </c>
      <c r="O3861" t="s">
        <v>8321</v>
      </c>
      <c r="P3861" t="s">
        <v>8322</v>
      </c>
      <c r="Q3861" s="8">
        <f t="shared" si="240"/>
        <v>4.0000000000000002E-4</v>
      </c>
      <c r="R3861" s="20">
        <f t="shared" si="241"/>
        <v>1</v>
      </c>
      <c r="S3861" s="15">
        <f t="shared" si="242"/>
        <v>41789.893599537041</v>
      </c>
      <c r="T3861" s="15">
        <f t="shared" si="243"/>
        <v>41815.875</v>
      </c>
    </row>
    <row r="3862" spans="1:20" ht="75" x14ac:dyDescent="0.3">
      <c r="A3862" s="4">
        <v>3860</v>
      </c>
      <c r="B3862" s="5" t="s">
        <v>3856</v>
      </c>
      <c r="C3862" s="5" t="s">
        <v>7968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t="s">
        <v>8270</v>
      </c>
      <c r="O3862" t="s">
        <v>8321</v>
      </c>
      <c r="P3862" t="s">
        <v>8322</v>
      </c>
      <c r="Q3862" s="8">
        <f t="shared" si="240"/>
        <v>0.17666666666666667</v>
      </c>
      <c r="R3862" s="20">
        <f t="shared" si="241"/>
        <v>81.538461538461533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 s="4">
        <v>3861</v>
      </c>
      <c r="B3863" s="5" t="s">
        <v>3857</v>
      </c>
      <c r="C3863" s="5" t="s">
        <v>7969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t="s">
        <v>8270</v>
      </c>
      <c r="O3863" t="s">
        <v>8321</v>
      </c>
      <c r="P3863" t="s">
        <v>8322</v>
      </c>
      <c r="Q3863" s="8">
        <f t="shared" si="240"/>
        <v>0.05</v>
      </c>
      <c r="R3863" s="20">
        <f t="shared" si="241"/>
        <v>100</v>
      </c>
      <c r="S3863" s="15">
        <f t="shared" si="242"/>
        <v>41914.590011574073</v>
      </c>
      <c r="T3863" s="15">
        <f t="shared" si="243"/>
        <v>41955.907638888893</v>
      </c>
    </row>
    <row r="3864" spans="1:20" ht="56.25" x14ac:dyDescent="0.3">
      <c r="A3864" s="4">
        <v>3862</v>
      </c>
      <c r="B3864" s="5" t="s">
        <v>3858</v>
      </c>
      <c r="C3864" s="5" t="s">
        <v>7970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t="s">
        <v>8270</v>
      </c>
      <c r="O3864" t="s">
        <v>8321</v>
      </c>
      <c r="P3864" t="s">
        <v>8322</v>
      </c>
      <c r="Q3864" s="8">
        <f t="shared" si="240"/>
        <v>1.3333333333333334E-4</v>
      </c>
      <c r="R3864" s="20">
        <f t="shared" si="241"/>
        <v>1</v>
      </c>
      <c r="S3864" s="15">
        <f t="shared" si="242"/>
        <v>42611.261064814811</v>
      </c>
      <c r="T3864" s="15">
        <f t="shared" si="243"/>
        <v>42625.707638888889</v>
      </c>
    </row>
    <row r="3865" spans="1:20" ht="93.75" x14ac:dyDescent="0.3">
      <c r="A3865" s="4">
        <v>3863</v>
      </c>
      <c r="B3865" s="5" t="s">
        <v>3859</v>
      </c>
      <c r="C3865" s="5" t="s">
        <v>7971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t="s">
        <v>8270</v>
      </c>
      <c r="O3865" t="s">
        <v>8321</v>
      </c>
      <c r="P3865" t="s">
        <v>8322</v>
      </c>
      <c r="Q3865" s="8">
        <f t="shared" si="240"/>
        <v>0</v>
      </c>
      <c r="R3865" s="20" t="e">
        <f t="shared" si="241"/>
        <v>#DIV/0!</v>
      </c>
      <c r="S3865" s="15">
        <f t="shared" si="242"/>
        <v>42253.633159722223</v>
      </c>
      <c r="T3865" s="15">
        <f t="shared" si="243"/>
        <v>42313.674826388888</v>
      </c>
    </row>
    <row r="3866" spans="1:20" ht="93.75" x14ac:dyDescent="0.3">
      <c r="A3866" s="4">
        <v>3864</v>
      </c>
      <c r="B3866" s="5" t="s">
        <v>3860</v>
      </c>
      <c r="C3866" s="5" t="s">
        <v>7972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t="s">
        <v>8270</v>
      </c>
      <c r="O3866" t="s">
        <v>8321</v>
      </c>
      <c r="P3866" t="s">
        <v>8322</v>
      </c>
      <c r="Q3866" s="8">
        <f t="shared" si="240"/>
        <v>1.2E-2</v>
      </c>
      <c r="R3866" s="20">
        <f t="shared" si="241"/>
        <v>20</v>
      </c>
      <c r="S3866" s="15">
        <f t="shared" si="242"/>
        <v>42295.891828703709</v>
      </c>
      <c r="T3866" s="15">
        <f t="shared" si="243"/>
        <v>42325.933495370366</v>
      </c>
    </row>
    <row r="3867" spans="1:20" ht="75" x14ac:dyDescent="0.3">
      <c r="A3867" s="4">
        <v>3865</v>
      </c>
      <c r="B3867" s="5" t="s">
        <v>3861</v>
      </c>
      <c r="C3867" s="5" t="s">
        <v>7973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t="s">
        <v>8270</v>
      </c>
      <c r="O3867" t="s">
        <v>8321</v>
      </c>
      <c r="P3867" t="s">
        <v>8322</v>
      </c>
      <c r="Q3867" s="8">
        <f t="shared" si="240"/>
        <v>0.26937422295897223</v>
      </c>
      <c r="R3867" s="20">
        <f t="shared" si="241"/>
        <v>46.428571428571431</v>
      </c>
      <c r="S3867" s="15">
        <f t="shared" si="242"/>
        <v>41841.651597222226</v>
      </c>
      <c r="T3867" s="15">
        <f t="shared" si="243"/>
        <v>41881.229166666664</v>
      </c>
    </row>
    <row r="3868" spans="1:20" ht="56.25" x14ac:dyDescent="0.3">
      <c r="A3868" s="4">
        <v>3866</v>
      </c>
      <c r="B3868" s="5" t="s">
        <v>3862</v>
      </c>
      <c r="C3868" s="5" t="s">
        <v>7974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t="s">
        <v>8270</v>
      </c>
      <c r="O3868" t="s">
        <v>8321</v>
      </c>
      <c r="P3868" t="s">
        <v>8322</v>
      </c>
      <c r="Q3868" s="8">
        <f t="shared" si="240"/>
        <v>5.4999999999999997E-3</v>
      </c>
      <c r="R3868" s="20">
        <f t="shared" si="241"/>
        <v>5.5</v>
      </c>
      <c r="S3868" s="15">
        <f t="shared" si="242"/>
        <v>42402.947002314817</v>
      </c>
      <c r="T3868" s="15">
        <f t="shared" si="243"/>
        <v>42452.145138888889</v>
      </c>
    </row>
    <row r="3869" spans="1:20" ht="75" x14ac:dyDescent="0.3">
      <c r="A3869" s="4">
        <v>3867</v>
      </c>
      <c r="B3869" s="5" t="s">
        <v>3863</v>
      </c>
      <c r="C3869" s="5" t="s">
        <v>7975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t="s">
        <v>8270</v>
      </c>
      <c r="O3869" t="s">
        <v>8321</v>
      </c>
      <c r="P3869" t="s">
        <v>8322</v>
      </c>
      <c r="Q3869" s="8">
        <f t="shared" si="240"/>
        <v>0.1255</v>
      </c>
      <c r="R3869" s="20">
        <f t="shared" si="241"/>
        <v>50.2</v>
      </c>
      <c r="S3869" s="15">
        <f t="shared" si="242"/>
        <v>42509.814108796301</v>
      </c>
      <c r="T3869" s="15">
        <f t="shared" si="243"/>
        <v>42539.814108796301</v>
      </c>
    </row>
    <row r="3870" spans="1:20" ht="37.5" x14ac:dyDescent="0.3">
      <c r="A3870" s="4">
        <v>3868</v>
      </c>
      <c r="B3870" s="5" t="s">
        <v>3864</v>
      </c>
      <c r="C3870" s="5" t="s">
        <v>7976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t="s">
        <v>8304</v>
      </c>
      <c r="O3870" t="s">
        <v>8321</v>
      </c>
      <c r="P3870" t="s">
        <v>8363</v>
      </c>
      <c r="Q3870" s="8">
        <f t="shared" si="240"/>
        <v>2E-3</v>
      </c>
      <c r="R3870" s="20">
        <f t="shared" si="241"/>
        <v>10</v>
      </c>
      <c r="S3870" s="15">
        <f t="shared" si="242"/>
        <v>41865.659780092588</v>
      </c>
      <c r="T3870" s="15">
        <f t="shared" si="243"/>
        <v>41890.659780092588</v>
      </c>
    </row>
    <row r="3871" spans="1:20" ht="56.25" x14ac:dyDescent="0.3">
      <c r="A3871" s="4">
        <v>3869</v>
      </c>
      <c r="B3871" s="5" t="s">
        <v>3865</v>
      </c>
      <c r="C3871" s="5" t="s">
        <v>7977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t="s">
        <v>8304</v>
      </c>
      <c r="O3871" t="s">
        <v>8321</v>
      </c>
      <c r="P3871" t="s">
        <v>8363</v>
      </c>
      <c r="Q3871" s="8">
        <f t="shared" si="240"/>
        <v>3.44748684310884E-2</v>
      </c>
      <c r="R3871" s="20">
        <f t="shared" si="241"/>
        <v>30.133333333333333</v>
      </c>
      <c r="S3871" s="15">
        <f t="shared" si="242"/>
        <v>42047.724444444444</v>
      </c>
      <c r="T3871" s="15">
        <f t="shared" si="243"/>
        <v>42077.132638888885</v>
      </c>
    </row>
    <row r="3872" spans="1:20" ht="93.75" x14ac:dyDescent="0.3">
      <c r="A3872" s="4">
        <v>3870</v>
      </c>
      <c r="B3872" s="5" t="s">
        <v>3866</v>
      </c>
      <c r="C3872" s="5" t="s">
        <v>7978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t="s">
        <v>8304</v>
      </c>
      <c r="O3872" t="s">
        <v>8321</v>
      </c>
      <c r="P3872" t="s">
        <v>8363</v>
      </c>
      <c r="Q3872" s="8">
        <f t="shared" si="240"/>
        <v>0.15</v>
      </c>
      <c r="R3872" s="20">
        <f t="shared" si="241"/>
        <v>150</v>
      </c>
      <c r="S3872" s="15">
        <f t="shared" si="242"/>
        <v>41793.17219907407</v>
      </c>
      <c r="T3872" s="15">
        <f t="shared" si="243"/>
        <v>41823.17219907407</v>
      </c>
    </row>
    <row r="3873" spans="1:20" ht="56.25" x14ac:dyDescent="0.3">
      <c r="A3873" s="4">
        <v>3871</v>
      </c>
      <c r="B3873" s="5" t="s">
        <v>3867</v>
      </c>
      <c r="C3873" s="5" t="s">
        <v>7979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t="s">
        <v>8304</v>
      </c>
      <c r="O3873" t="s">
        <v>8321</v>
      </c>
      <c r="P3873" t="s">
        <v>8363</v>
      </c>
      <c r="Q3873" s="8">
        <f t="shared" si="240"/>
        <v>2.6666666666666668E-2</v>
      </c>
      <c r="R3873" s="20">
        <f t="shared" si="241"/>
        <v>13.333333333333334</v>
      </c>
      <c r="S3873" s="15">
        <f t="shared" si="242"/>
        <v>42763.780671296292</v>
      </c>
      <c r="T3873" s="15">
        <f t="shared" si="243"/>
        <v>42823.739004629635</v>
      </c>
    </row>
    <row r="3874" spans="1:20" ht="75" x14ac:dyDescent="0.3">
      <c r="A3874" s="4">
        <v>3872</v>
      </c>
      <c r="B3874" s="5" t="s">
        <v>3868</v>
      </c>
      <c r="C3874" s="5" t="s">
        <v>7980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t="s">
        <v>8304</v>
      </c>
      <c r="O3874" t="s">
        <v>8321</v>
      </c>
      <c r="P3874" t="s">
        <v>8363</v>
      </c>
      <c r="Q3874" s="8">
        <f t="shared" si="240"/>
        <v>0</v>
      </c>
      <c r="R3874" s="20" t="e">
        <f t="shared" si="241"/>
        <v>#DIV/0!</v>
      </c>
      <c r="S3874" s="15">
        <f t="shared" si="242"/>
        <v>42180.145787037036</v>
      </c>
      <c r="T3874" s="15">
        <f t="shared" si="243"/>
        <v>42230.145787037036</v>
      </c>
    </row>
    <row r="3875" spans="1:20" ht="93.75" x14ac:dyDescent="0.3">
      <c r="A3875" s="4">
        <v>3873</v>
      </c>
      <c r="B3875" s="5" t="s">
        <v>3869</v>
      </c>
      <c r="C3875" s="5" t="s">
        <v>7981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t="s">
        <v>8304</v>
      </c>
      <c r="O3875" t="s">
        <v>8321</v>
      </c>
      <c r="P3875" t="s">
        <v>8363</v>
      </c>
      <c r="Q3875" s="8">
        <f t="shared" si="240"/>
        <v>0</v>
      </c>
      <c r="R3875" s="20" t="e">
        <f t="shared" si="241"/>
        <v>#DIV/0!</v>
      </c>
      <c r="S3875" s="15">
        <f t="shared" si="242"/>
        <v>42255.696006944447</v>
      </c>
      <c r="T3875" s="15">
        <f t="shared" si="243"/>
        <v>42285.696006944447</v>
      </c>
    </row>
    <row r="3876" spans="1:20" ht="93.75" x14ac:dyDescent="0.3">
      <c r="A3876" s="4">
        <v>3874</v>
      </c>
      <c r="B3876" s="5" t="s">
        <v>3870</v>
      </c>
      <c r="C3876" s="5" t="s">
        <v>7982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t="s">
        <v>8304</v>
      </c>
      <c r="O3876" t="s">
        <v>8321</v>
      </c>
      <c r="P3876" t="s">
        <v>8363</v>
      </c>
      <c r="Q3876" s="8">
        <f t="shared" si="240"/>
        <v>0</v>
      </c>
      <c r="R3876" s="20" t="e">
        <f t="shared" si="241"/>
        <v>#DIV/0!</v>
      </c>
      <c r="S3876" s="15">
        <f t="shared" si="242"/>
        <v>42007.016458333332</v>
      </c>
      <c r="T3876" s="15">
        <f t="shared" si="243"/>
        <v>42028.041666666672</v>
      </c>
    </row>
    <row r="3877" spans="1:20" ht="93.75" x14ac:dyDescent="0.3">
      <c r="A3877" s="4">
        <v>3875</v>
      </c>
      <c r="B3877" s="5" t="s">
        <v>3871</v>
      </c>
      <c r="C3877" s="5" t="s">
        <v>7983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t="s">
        <v>8304</v>
      </c>
      <c r="O3877" t="s">
        <v>8321</v>
      </c>
      <c r="P3877" t="s">
        <v>8363</v>
      </c>
      <c r="Q3877" s="8">
        <f t="shared" si="240"/>
        <v>0</v>
      </c>
      <c r="R3877" s="20" t="e">
        <f t="shared" si="241"/>
        <v>#DIV/0!</v>
      </c>
      <c r="S3877" s="15">
        <f t="shared" si="242"/>
        <v>42615.346817129626</v>
      </c>
      <c r="T3877" s="15">
        <f t="shared" si="243"/>
        <v>42616.416666666672</v>
      </c>
    </row>
    <row r="3878" spans="1:20" ht="75" x14ac:dyDescent="0.3">
      <c r="A3878" s="4">
        <v>3876</v>
      </c>
      <c r="B3878" s="5" t="s">
        <v>3872</v>
      </c>
      <c r="C3878" s="5" t="s">
        <v>7984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t="s">
        <v>8304</v>
      </c>
      <c r="O3878" t="s">
        <v>8321</v>
      </c>
      <c r="P3878" t="s">
        <v>8363</v>
      </c>
      <c r="Q3878" s="8">
        <f t="shared" si="240"/>
        <v>0.52794871794871789</v>
      </c>
      <c r="R3878" s="20">
        <f t="shared" si="241"/>
        <v>44.760869565217391</v>
      </c>
      <c r="S3878" s="15">
        <f t="shared" si="242"/>
        <v>42372.624166666668</v>
      </c>
      <c r="T3878" s="15">
        <f t="shared" si="243"/>
        <v>42402.624166666668</v>
      </c>
    </row>
    <row r="3879" spans="1:20" ht="75" x14ac:dyDescent="0.3">
      <c r="A3879" s="4">
        <v>3877</v>
      </c>
      <c r="B3879" s="5" t="s">
        <v>3873</v>
      </c>
      <c r="C3879" s="5" t="s">
        <v>7985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t="s">
        <v>8304</v>
      </c>
      <c r="O3879" t="s">
        <v>8321</v>
      </c>
      <c r="P3879" t="s">
        <v>8363</v>
      </c>
      <c r="Q3879" s="8">
        <f t="shared" si="240"/>
        <v>4.9639999999999997E-2</v>
      </c>
      <c r="R3879" s="20">
        <f t="shared" si="241"/>
        <v>88.642857142857139</v>
      </c>
      <c r="S3879" s="15">
        <f t="shared" si="242"/>
        <v>42682.67768518519</v>
      </c>
      <c r="T3879" s="15">
        <f t="shared" si="243"/>
        <v>42712.67768518519</v>
      </c>
    </row>
    <row r="3880" spans="1:20" ht="75" x14ac:dyDescent="0.3">
      <c r="A3880" s="4">
        <v>3878</v>
      </c>
      <c r="B3880" s="5" t="s">
        <v>3874</v>
      </c>
      <c r="C3880" s="5" t="s">
        <v>7986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t="s">
        <v>8304</v>
      </c>
      <c r="O3880" t="s">
        <v>8321</v>
      </c>
      <c r="P3880" t="s">
        <v>8363</v>
      </c>
      <c r="Q3880" s="8">
        <f t="shared" si="240"/>
        <v>5.5555555555555556E-4</v>
      </c>
      <c r="R3880" s="20">
        <f t="shared" si="241"/>
        <v>10</v>
      </c>
      <c r="S3880" s="15">
        <f t="shared" si="242"/>
        <v>42154.818819444445</v>
      </c>
      <c r="T3880" s="15">
        <f t="shared" si="243"/>
        <v>42185.165972222225</v>
      </c>
    </row>
    <row r="3881" spans="1:20" ht="75" x14ac:dyDescent="0.3">
      <c r="A3881" s="4">
        <v>3879</v>
      </c>
      <c r="B3881" s="5" t="s">
        <v>3875</v>
      </c>
      <c r="C3881" s="5" t="s">
        <v>7987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t="s">
        <v>8304</v>
      </c>
      <c r="O3881" t="s">
        <v>8321</v>
      </c>
      <c r="P3881" t="s">
        <v>8363</v>
      </c>
      <c r="Q3881" s="8">
        <f t="shared" si="240"/>
        <v>0</v>
      </c>
      <c r="R3881" s="20" t="e">
        <f t="shared" si="241"/>
        <v>#DIV/0!</v>
      </c>
      <c r="S3881" s="15">
        <f t="shared" si="242"/>
        <v>41999.861064814817</v>
      </c>
      <c r="T3881" s="15">
        <f t="shared" si="243"/>
        <v>42029.861064814817</v>
      </c>
    </row>
    <row r="3882" spans="1:20" ht="93.75" x14ac:dyDescent="0.3">
      <c r="A3882" s="4">
        <v>3880</v>
      </c>
      <c r="B3882" s="5" t="s">
        <v>3876</v>
      </c>
      <c r="C3882" s="5" t="s">
        <v>7988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t="s">
        <v>8304</v>
      </c>
      <c r="O3882" t="s">
        <v>8321</v>
      </c>
      <c r="P3882" t="s">
        <v>8363</v>
      </c>
      <c r="Q3882" s="8">
        <f t="shared" si="240"/>
        <v>0.13066666666666665</v>
      </c>
      <c r="R3882" s="20">
        <f t="shared" si="241"/>
        <v>57.647058823529413</v>
      </c>
      <c r="S3882" s="15">
        <f t="shared" si="242"/>
        <v>41815.815046296295</v>
      </c>
      <c r="T3882" s="15">
        <f t="shared" si="243"/>
        <v>41850.958333333336</v>
      </c>
    </row>
    <row r="3883" spans="1:20" ht="56.25" x14ac:dyDescent="0.3">
      <c r="A3883" s="4">
        <v>3881</v>
      </c>
      <c r="B3883" s="5" t="s">
        <v>3877</v>
      </c>
      <c r="C3883" s="5" t="s">
        <v>7989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t="s">
        <v>8304</v>
      </c>
      <c r="O3883" t="s">
        <v>8321</v>
      </c>
      <c r="P3883" t="s">
        <v>8363</v>
      </c>
      <c r="Q3883" s="8">
        <f t="shared" si="240"/>
        <v>0.05</v>
      </c>
      <c r="R3883" s="20">
        <f t="shared" si="241"/>
        <v>25</v>
      </c>
      <c r="S3883" s="15">
        <f t="shared" si="242"/>
        <v>42756.018506944441</v>
      </c>
      <c r="T3883" s="15">
        <f t="shared" si="243"/>
        <v>42786.018506944441</v>
      </c>
    </row>
    <row r="3884" spans="1:20" ht="75" x14ac:dyDescent="0.3">
      <c r="A3884" s="4">
        <v>3882</v>
      </c>
      <c r="B3884" s="5" t="s">
        <v>3878</v>
      </c>
      <c r="C3884" s="5" t="s">
        <v>7990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t="s">
        <v>8304</v>
      </c>
      <c r="O3884" t="s">
        <v>8321</v>
      </c>
      <c r="P3884" t="s">
        <v>8363</v>
      </c>
      <c r="Q3884" s="8">
        <f t="shared" si="240"/>
        <v>0</v>
      </c>
      <c r="R3884" s="20" t="e">
        <f t="shared" si="241"/>
        <v>#DIV/0!</v>
      </c>
      <c r="S3884" s="15">
        <f t="shared" si="242"/>
        <v>42373.983449074076</v>
      </c>
      <c r="T3884" s="15">
        <f t="shared" si="243"/>
        <v>42400.960416666669</v>
      </c>
    </row>
    <row r="3885" spans="1:20" ht="93.75" x14ac:dyDescent="0.3">
      <c r="A3885" s="4">
        <v>3883</v>
      </c>
      <c r="B3885" s="5" t="s">
        <v>3879</v>
      </c>
      <c r="C3885" s="5" t="s">
        <v>7991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t="s">
        <v>8304</v>
      </c>
      <c r="O3885" t="s">
        <v>8321</v>
      </c>
      <c r="P3885" t="s">
        <v>8363</v>
      </c>
      <c r="Q3885" s="8">
        <f t="shared" si="240"/>
        <v>0</v>
      </c>
      <c r="R3885" s="20" t="e">
        <f t="shared" si="241"/>
        <v>#DIV/0!</v>
      </c>
      <c r="S3885" s="15">
        <f t="shared" si="242"/>
        <v>41854.602650462963</v>
      </c>
      <c r="T3885" s="15">
        <f t="shared" si="243"/>
        <v>41884.602650462963</v>
      </c>
    </row>
    <row r="3886" spans="1:20" ht="75" x14ac:dyDescent="0.3">
      <c r="A3886" s="4">
        <v>3884</v>
      </c>
      <c r="B3886" s="5" t="s">
        <v>3880</v>
      </c>
      <c r="C3886" s="5" t="s">
        <v>7992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t="s">
        <v>8304</v>
      </c>
      <c r="O3886" t="s">
        <v>8321</v>
      </c>
      <c r="P3886" t="s">
        <v>8363</v>
      </c>
      <c r="Q3886" s="8">
        <f t="shared" si="240"/>
        <v>0</v>
      </c>
      <c r="R3886" s="20" t="e">
        <f t="shared" si="241"/>
        <v>#DIV/0!</v>
      </c>
      <c r="S3886" s="15">
        <f t="shared" si="242"/>
        <v>42065.791574074072</v>
      </c>
      <c r="T3886" s="15">
        <f t="shared" si="243"/>
        <v>42090.749907407408</v>
      </c>
    </row>
    <row r="3887" spans="1:20" ht="75" x14ac:dyDescent="0.3">
      <c r="A3887" s="4">
        <v>3885</v>
      </c>
      <c r="B3887" s="5" t="s">
        <v>3881</v>
      </c>
      <c r="C3887" s="5" t="s">
        <v>7993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t="s">
        <v>8304</v>
      </c>
      <c r="O3887" t="s">
        <v>8321</v>
      </c>
      <c r="P3887" t="s">
        <v>8363</v>
      </c>
      <c r="Q3887" s="8">
        <f t="shared" si="240"/>
        <v>0</v>
      </c>
      <c r="R3887" s="20" t="e">
        <f t="shared" si="241"/>
        <v>#DIV/0!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 s="4">
        <v>3886</v>
      </c>
      <c r="B3888" s="5" t="s">
        <v>3882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t="s">
        <v>8304</v>
      </c>
      <c r="O3888" t="s">
        <v>8321</v>
      </c>
      <c r="P3888" t="s">
        <v>8363</v>
      </c>
      <c r="Q3888" s="8">
        <f t="shared" si="240"/>
        <v>0</v>
      </c>
      <c r="R3888" s="20" t="e">
        <f t="shared" si="241"/>
        <v>#DIV/0!</v>
      </c>
      <c r="S3888" s="15">
        <f t="shared" si="242"/>
        <v>41954.228032407409</v>
      </c>
      <c r="T3888" s="15">
        <f t="shared" si="243"/>
        <v>41984.228032407409</v>
      </c>
    </row>
    <row r="3889" spans="1:20" ht="93.75" x14ac:dyDescent="0.3">
      <c r="A3889" s="4">
        <v>3887</v>
      </c>
      <c r="B3889" s="5" t="s">
        <v>3883</v>
      </c>
      <c r="C3889" s="5" t="s">
        <v>7994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t="s">
        <v>8304</v>
      </c>
      <c r="O3889" t="s">
        <v>8321</v>
      </c>
      <c r="P3889" t="s">
        <v>8363</v>
      </c>
      <c r="Q3889" s="8">
        <f t="shared" si="240"/>
        <v>1.7500000000000002E-2</v>
      </c>
      <c r="R3889" s="20">
        <f t="shared" si="241"/>
        <v>17.5</v>
      </c>
      <c r="S3889" s="15">
        <f t="shared" si="242"/>
        <v>42079.857974537037</v>
      </c>
      <c r="T3889" s="15">
        <f t="shared" si="243"/>
        <v>42125.916666666672</v>
      </c>
    </row>
    <row r="3890" spans="1:20" ht="93.75" x14ac:dyDescent="0.3">
      <c r="A3890" s="4">
        <v>3888</v>
      </c>
      <c r="B3890" s="5" t="s">
        <v>3884</v>
      </c>
      <c r="C3890" s="5" t="s">
        <v>7995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t="s">
        <v>8270</v>
      </c>
      <c r="O3890" t="s">
        <v>8321</v>
      </c>
      <c r="P3890" t="s">
        <v>8322</v>
      </c>
      <c r="Q3890" s="8">
        <f t="shared" si="240"/>
        <v>0.27100000000000002</v>
      </c>
      <c r="R3890" s="20">
        <f t="shared" si="241"/>
        <v>38.714285714285715</v>
      </c>
      <c r="S3890" s="15">
        <f t="shared" si="242"/>
        <v>42762.545810185184</v>
      </c>
      <c r="T3890" s="15">
        <f t="shared" si="243"/>
        <v>42792.545810185184</v>
      </c>
    </row>
    <row r="3891" spans="1:20" ht="75" x14ac:dyDescent="0.3">
      <c r="A3891" s="4">
        <v>3889</v>
      </c>
      <c r="B3891" s="5" t="s">
        <v>3885</v>
      </c>
      <c r="C3891" s="5" t="s">
        <v>7996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t="s">
        <v>8270</v>
      </c>
      <c r="O3891" t="s">
        <v>8321</v>
      </c>
      <c r="P3891" t="s">
        <v>8322</v>
      </c>
      <c r="Q3891" s="8">
        <f t="shared" si="240"/>
        <v>1.4749999999999999E-2</v>
      </c>
      <c r="R3891" s="20">
        <f t="shared" si="241"/>
        <v>13.111111111111111</v>
      </c>
      <c r="S3891" s="15">
        <f t="shared" si="242"/>
        <v>41977.004976851851</v>
      </c>
      <c r="T3891" s="15">
        <f t="shared" si="243"/>
        <v>42008.976388888885</v>
      </c>
    </row>
    <row r="3892" spans="1:20" ht="93.75" x14ac:dyDescent="0.3">
      <c r="A3892" s="4">
        <v>3890</v>
      </c>
      <c r="B3892" s="5" t="s">
        <v>3886</v>
      </c>
      <c r="C3892" s="5" t="s">
        <v>7997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t="s">
        <v>8270</v>
      </c>
      <c r="O3892" t="s">
        <v>8321</v>
      </c>
      <c r="P3892" t="s">
        <v>8322</v>
      </c>
      <c r="Q3892" s="8">
        <f t="shared" si="240"/>
        <v>0.16826666666666668</v>
      </c>
      <c r="R3892" s="20">
        <f t="shared" si="241"/>
        <v>315.5</v>
      </c>
      <c r="S3892" s="15">
        <f t="shared" si="242"/>
        <v>42171.758611111116</v>
      </c>
      <c r="T3892" s="15">
        <f t="shared" si="243"/>
        <v>42231.758611111116</v>
      </c>
    </row>
    <row r="3893" spans="1:20" ht="56.25" x14ac:dyDescent="0.3">
      <c r="A3893" s="4">
        <v>3891</v>
      </c>
      <c r="B3893" s="5" t="s">
        <v>3887</v>
      </c>
      <c r="C3893" s="5" t="s">
        <v>7998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t="s">
        <v>8270</v>
      </c>
      <c r="O3893" t="s">
        <v>8321</v>
      </c>
      <c r="P3893" t="s">
        <v>8322</v>
      </c>
      <c r="Q3893" s="8">
        <f t="shared" si="240"/>
        <v>0.32500000000000001</v>
      </c>
      <c r="R3893" s="20">
        <f t="shared" si="241"/>
        <v>37.142857142857146</v>
      </c>
      <c r="S3893" s="15">
        <f t="shared" si="242"/>
        <v>42056.1324537037</v>
      </c>
      <c r="T3893" s="15">
        <f t="shared" si="243"/>
        <v>42086.207638888889</v>
      </c>
    </row>
    <row r="3894" spans="1:20" ht="93.75" x14ac:dyDescent="0.3">
      <c r="A3894" s="4">
        <v>3892</v>
      </c>
      <c r="B3894" s="5" t="s">
        <v>3888</v>
      </c>
      <c r="C3894" s="5" t="s">
        <v>7999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t="s">
        <v>8270</v>
      </c>
      <c r="O3894" t="s">
        <v>8321</v>
      </c>
      <c r="P3894" t="s">
        <v>8322</v>
      </c>
      <c r="Q3894" s="8">
        <f t="shared" si="240"/>
        <v>0</v>
      </c>
      <c r="R3894" s="20" t="e">
        <f t="shared" si="241"/>
        <v>#DIV/0!</v>
      </c>
      <c r="S3894" s="15">
        <f t="shared" si="242"/>
        <v>41867.652280092596</v>
      </c>
      <c r="T3894" s="15">
        <f t="shared" si="243"/>
        <v>41875.291666666664</v>
      </c>
    </row>
    <row r="3895" spans="1:20" ht="93.75" x14ac:dyDescent="0.3">
      <c r="A3895" s="4">
        <v>3893</v>
      </c>
      <c r="B3895" s="5" t="s">
        <v>3889</v>
      </c>
      <c r="C3895" s="5" t="s">
        <v>8000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t="s">
        <v>8270</v>
      </c>
      <c r="O3895" t="s">
        <v>8321</v>
      </c>
      <c r="P3895" t="s">
        <v>8322</v>
      </c>
      <c r="Q3895" s="8">
        <f t="shared" si="240"/>
        <v>0.2155</v>
      </c>
      <c r="R3895" s="20">
        <f t="shared" si="241"/>
        <v>128.27380952380952</v>
      </c>
      <c r="S3895" s="15">
        <f t="shared" si="242"/>
        <v>41779.657870370371</v>
      </c>
      <c r="T3895" s="15">
        <f t="shared" si="243"/>
        <v>41821.25</v>
      </c>
    </row>
    <row r="3896" spans="1:20" ht="93.75" x14ac:dyDescent="0.3">
      <c r="A3896" s="4">
        <v>3894</v>
      </c>
      <c r="B3896" s="5" t="s">
        <v>3890</v>
      </c>
      <c r="C3896" s="5" t="s">
        <v>8001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t="s">
        <v>8270</v>
      </c>
      <c r="O3896" t="s">
        <v>8321</v>
      </c>
      <c r="P3896" t="s">
        <v>8322</v>
      </c>
      <c r="Q3896" s="8">
        <f t="shared" si="240"/>
        <v>3.4666666666666665E-2</v>
      </c>
      <c r="R3896" s="20">
        <f t="shared" si="241"/>
        <v>47.272727272727273</v>
      </c>
      <c r="S3896" s="15">
        <f t="shared" si="242"/>
        <v>42679.958472222221</v>
      </c>
      <c r="T3896" s="15">
        <f t="shared" si="243"/>
        <v>42710.207638888889</v>
      </c>
    </row>
    <row r="3897" spans="1:20" ht="75" x14ac:dyDescent="0.3">
      <c r="A3897" s="4">
        <v>3895</v>
      </c>
      <c r="B3897" s="5" t="s">
        <v>3891</v>
      </c>
      <c r="C3897" s="5" t="s">
        <v>8002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t="s">
        <v>8270</v>
      </c>
      <c r="O3897" t="s">
        <v>8321</v>
      </c>
      <c r="P3897" t="s">
        <v>8322</v>
      </c>
      <c r="Q3897" s="8">
        <f t="shared" si="240"/>
        <v>0.05</v>
      </c>
      <c r="R3897" s="20">
        <f t="shared" si="241"/>
        <v>50</v>
      </c>
      <c r="S3897" s="15">
        <f t="shared" si="242"/>
        <v>42032.250208333338</v>
      </c>
      <c r="T3897" s="15">
        <f t="shared" si="243"/>
        <v>42063.250208333338</v>
      </c>
    </row>
    <row r="3898" spans="1:20" ht="75" x14ac:dyDescent="0.3">
      <c r="A3898" s="4">
        <v>3896</v>
      </c>
      <c r="B3898" s="5" t="s">
        <v>3892</v>
      </c>
      <c r="C3898" s="5" t="s">
        <v>8003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t="s">
        <v>8270</v>
      </c>
      <c r="O3898" t="s">
        <v>8321</v>
      </c>
      <c r="P3898" t="s">
        <v>8322</v>
      </c>
      <c r="Q3898" s="8">
        <f t="shared" si="240"/>
        <v>0.10625</v>
      </c>
      <c r="R3898" s="20">
        <f t="shared" si="241"/>
        <v>42.5</v>
      </c>
      <c r="S3898" s="15">
        <f t="shared" si="242"/>
        <v>41793.191875000004</v>
      </c>
      <c r="T3898" s="15">
        <f t="shared" si="243"/>
        <v>41807.191875000004</v>
      </c>
    </row>
    <row r="3899" spans="1:20" ht="75" x14ac:dyDescent="0.3">
      <c r="A3899" s="4">
        <v>3897</v>
      </c>
      <c r="B3899" s="5" t="s">
        <v>3893</v>
      </c>
      <c r="C3899" s="5" t="s">
        <v>8004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t="s">
        <v>8270</v>
      </c>
      <c r="O3899" t="s">
        <v>8321</v>
      </c>
      <c r="P3899" t="s">
        <v>8322</v>
      </c>
      <c r="Q3899" s="8">
        <f t="shared" si="240"/>
        <v>0.17599999999999999</v>
      </c>
      <c r="R3899" s="20">
        <f t="shared" si="241"/>
        <v>44</v>
      </c>
      <c r="S3899" s="15">
        <f t="shared" si="242"/>
        <v>41982.87364583333</v>
      </c>
      <c r="T3899" s="15">
        <f t="shared" si="243"/>
        <v>42012.87364583333</v>
      </c>
    </row>
    <row r="3900" spans="1:20" ht="93.75" x14ac:dyDescent="0.3">
      <c r="A3900" s="4">
        <v>3898</v>
      </c>
      <c r="B3900" s="5" t="s">
        <v>3894</v>
      </c>
      <c r="C3900" s="5" t="s">
        <v>8005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t="s">
        <v>8270</v>
      </c>
      <c r="O3900" t="s">
        <v>8321</v>
      </c>
      <c r="P3900" t="s">
        <v>8322</v>
      </c>
      <c r="Q3900" s="8">
        <f t="shared" si="240"/>
        <v>0.3256</v>
      </c>
      <c r="R3900" s="20">
        <f t="shared" si="241"/>
        <v>50.875</v>
      </c>
      <c r="S3900" s="15">
        <f t="shared" si="242"/>
        <v>42193.482291666667</v>
      </c>
      <c r="T3900" s="15">
        <f t="shared" si="243"/>
        <v>42233.666666666672</v>
      </c>
    </row>
    <row r="3901" spans="1:20" ht="75" x14ac:dyDescent="0.3">
      <c r="A3901" s="4">
        <v>3899</v>
      </c>
      <c r="B3901" s="5" t="s">
        <v>3895</v>
      </c>
      <c r="C3901" s="5" t="s">
        <v>8006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t="s">
        <v>8270</v>
      </c>
      <c r="O3901" t="s">
        <v>8321</v>
      </c>
      <c r="P3901" t="s">
        <v>8322</v>
      </c>
      <c r="Q3901" s="8">
        <f t="shared" si="240"/>
        <v>1.2500000000000001E-2</v>
      </c>
      <c r="R3901" s="20">
        <f t="shared" si="241"/>
        <v>62.5</v>
      </c>
      <c r="S3901" s="15">
        <f t="shared" si="242"/>
        <v>41843.775011574071</v>
      </c>
      <c r="T3901" s="15">
        <f t="shared" si="243"/>
        <v>41863.775011574071</v>
      </c>
    </row>
    <row r="3902" spans="1:20" ht="56.25" x14ac:dyDescent="0.3">
      <c r="A3902" s="4">
        <v>3900</v>
      </c>
      <c r="B3902" s="5" t="s">
        <v>3896</v>
      </c>
      <c r="C3902" s="5" t="s">
        <v>8007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t="s">
        <v>8270</v>
      </c>
      <c r="O3902" t="s">
        <v>8321</v>
      </c>
      <c r="P3902" t="s">
        <v>8322</v>
      </c>
      <c r="Q3902" s="8">
        <f t="shared" si="240"/>
        <v>5.3999999999999999E-2</v>
      </c>
      <c r="R3902" s="20">
        <f t="shared" si="241"/>
        <v>27</v>
      </c>
      <c r="S3902" s="15">
        <f t="shared" si="242"/>
        <v>42136.092488425929</v>
      </c>
      <c r="T3902" s="15">
        <f t="shared" si="243"/>
        <v>42166.092488425929</v>
      </c>
    </row>
    <row r="3903" spans="1:20" ht="75" x14ac:dyDescent="0.3">
      <c r="A3903" s="4">
        <v>3901</v>
      </c>
      <c r="B3903" s="5" t="s">
        <v>3897</v>
      </c>
      <c r="C3903" s="5" t="s">
        <v>8008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t="s">
        <v>8270</v>
      </c>
      <c r="O3903" t="s">
        <v>8321</v>
      </c>
      <c r="P3903" t="s">
        <v>8322</v>
      </c>
      <c r="Q3903" s="8">
        <f t="shared" si="240"/>
        <v>8.3333333333333332E-3</v>
      </c>
      <c r="R3903" s="20">
        <f t="shared" si="241"/>
        <v>25</v>
      </c>
      <c r="S3903" s="15">
        <f t="shared" si="242"/>
        <v>42317.826377314821</v>
      </c>
      <c r="T3903" s="15">
        <f t="shared" si="243"/>
        <v>42357.826377314821</v>
      </c>
    </row>
    <row r="3904" spans="1:20" ht="75" x14ac:dyDescent="0.3">
      <c r="A3904" s="4">
        <v>3902</v>
      </c>
      <c r="B3904" s="5" t="s">
        <v>3898</v>
      </c>
      <c r="C3904" s="5" t="s">
        <v>8009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t="s">
        <v>8270</v>
      </c>
      <c r="O3904" t="s">
        <v>8321</v>
      </c>
      <c r="P3904" t="s">
        <v>8322</v>
      </c>
      <c r="Q3904" s="8">
        <f t="shared" si="240"/>
        <v>0.48833333333333334</v>
      </c>
      <c r="R3904" s="20">
        <f t="shared" si="241"/>
        <v>47.258064516129032</v>
      </c>
      <c r="S3904" s="15">
        <f t="shared" si="242"/>
        <v>42663.468078703707</v>
      </c>
      <c r="T3904" s="15">
        <f t="shared" si="243"/>
        <v>42688.509745370371</v>
      </c>
    </row>
    <row r="3905" spans="1:20" ht="93.75" x14ac:dyDescent="0.3">
      <c r="A3905" s="4">
        <v>3903</v>
      </c>
      <c r="B3905" s="5" t="s">
        <v>3899</v>
      </c>
      <c r="C3905" s="5" t="s">
        <v>8010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t="s">
        <v>8270</v>
      </c>
      <c r="O3905" t="s">
        <v>8321</v>
      </c>
      <c r="P3905" t="s">
        <v>8322</v>
      </c>
      <c r="Q3905" s="8">
        <f t="shared" si="240"/>
        <v>0</v>
      </c>
      <c r="R3905" s="20" t="e">
        <f t="shared" si="241"/>
        <v>#DIV/0!</v>
      </c>
      <c r="S3905" s="15">
        <f t="shared" si="242"/>
        <v>42186.01116898148</v>
      </c>
      <c r="T3905" s="15">
        <f t="shared" si="243"/>
        <v>42230.818055555559</v>
      </c>
    </row>
    <row r="3906" spans="1:20" ht="37.5" x14ac:dyDescent="0.3">
      <c r="A3906" s="4">
        <v>3904</v>
      </c>
      <c r="B3906" s="5" t="s">
        <v>3900</v>
      </c>
      <c r="C3906" s="5" t="s">
        <v>8011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t="s">
        <v>8270</v>
      </c>
      <c r="O3906" t="s">
        <v>8321</v>
      </c>
      <c r="P3906" t="s">
        <v>8322</v>
      </c>
      <c r="Q3906" s="8">
        <f t="shared" ref="Q3906:Q3969" si="244">E3906/D3906</f>
        <v>2.9999999999999997E-4</v>
      </c>
      <c r="R3906" s="20">
        <f t="shared" ref="R3906:R3969" si="245">E3906/L3906</f>
        <v>1.5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93.75" x14ac:dyDescent="0.3">
      <c r="A3907" s="4">
        <v>3905</v>
      </c>
      <c r="B3907" s="5" t="s">
        <v>3901</v>
      </c>
      <c r="C3907" s="5" t="s">
        <v>8012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t="s">
        <v>8270</v>
      </c>
      <c r="O3907" t="s">
        <v>8321</v>
      </c>
      <c r="P3907" t="s">
        <v>8322</v>
      </c>
      <c r="Q3907" s="8">
        <f t="shared" si="244"/>
        <v>0.11533333333333333</v>
      </c>
      <c r="R3907" s="20">
        <f t="shared" si="245"/>
        <v>24.714285714285715</v>
      </c>
      <c r="S3907" s="15">
        <f t="shared" si="246"/>
        <v>42124.623877314814</v>
      </c>
      <c r="T3907" s="15">
        <f t="shared" si="247"/>
        <v>42166.958333333328</v>
      </c>
    </row>
    <row r="3908" spans="1:20" ht="93.75" x14ac:dyDescent="0.3">
      <c r="A3908" s="4">
        <v>3906</v>
      </c>
      <c r="B3908" s="5" t="s">
        <v>3902</v>
      </c>
      <c r="C3908" s="5" t="s">
        <v>8013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t="s">
        <v>8270</v>
      </c>
      <c r="O3908" t="s">
        <v>8321</v>
      </c>
      <c r="P3908" t="s">
        <v>8322</v>
      </c>
      <c r="Q3908" s="8">
        <f t="shared" si="244"/>
        <v>0.67333333333333334</v>
      </c>
      <c r="R3908" s="20">
        <f t="shared" si="245"/>
        <v>63.125</v>
      </c>
      <c r="S3908" s="15">
        <f t="shared" si="246"/>
        <v>42143.917743055557</v>
      </c>
      <c r="T3908" s="15">
        <f t="shared" si="247"/>
        <v>42181.559027777781</v>
      </c>
    </row>
    <row r="3909" spans="1:20" ht="56.25" x14ac:dyDescent="0.3">
      <c r="A3909" s="4">
        <v>3907</v>
      </c>
      <c r="B3909" s="5" t="s">
        <v>3903</v>
      </c>
      <c r="C3909" s="5" t="s">
        <v>8014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t="s">
        <v>8270</v>
      </c>
      <c r="O3909" t="s">
        <v>8321</v>
      </c>
      <c r="P3909" t="s">
        <v>8322</v>
      </c>
      <c r="Q3909" s="8">
        <f t="shared" si="244"/>
        <v>0.153</v>
      </c>
      <c r="R3909" s="20">
        <f t="shared" si="245"/>
        <v>38.25</v>
      </c>
      <c r="S3909" s="15">
        <f t="shared" si="246"/>
        <v>41906.819513888891</v>
      </c>
      <c r="T3909" s="15">
        <f t="shared" si="247"/>
        <v>41938.838888888888</v>
      </c>
    </row>
    <row r="3910" spans="1:20" ht="75" x14ac:dyDescent="0.3">
      <c r="A3910" s="4">
        <v>3908</v>
      </c>
      <c r="B3910" s="5" t="s">
        <v>3904</v>
      </c>
      <c r="C3910" s="5" t="s">
        <v>8015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t="s">
        <v>8270</v>
      </c>
      <c r="O3910" t="s">
        <v>8321</v>
      </c>
      <c r="P3910" t="s">
        <v>8322</v>
      </c>
      <c r="Q3910" s="8">
        <f t="shared" si="244"/>
        <v>8.666666666666667E-2</v>
      </c>
      <c r="R3910" s="20">
        <f t="shared" si="245"/>
        <v>16.25</v>
      </c>
      <c r="S3910" s="15">
        <f t="shared" si="246"/>
        <v>41834.135370370372</v>
      </c>
      <c r="T3910" s="15">
        <f t="shared" si="247"/>
        <v>41849.135370370372</v>
      </c>
    </row>
    <row r="3911" spans="1:20" ht="75" x14ac:dyDescent="0.3">
      <c r="A3911" s="4">
        <v>3909</v>
      </c>
      <c r="B3911" s="5" t="s">
        <v>3905</v>
      </c>
      <c r="C3911" s="5" t="s">
        <v>8016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t="s">
        <v>8270</v>
      </c>
      <c r="O3911" t="s">
        <v>8321</v>
      </c>
      <c r="P3911" t="s">
        <v>8322</v>
      </c>
      <c r="Q3911" s="8">
        <f t="shared" si="244"/>
        <v>2.2499999999999998E-3</v>
      </c>
      <c r="R3911" s="20">
        <f t="shared" si="245"/>
        <v>33.75</v>
      </c>
      <c r="S3911" s="15">
        <f t="shared" si="246"/>
        <v>41863.359282407408</v>
      </c>
      <c r="T3911" s="15">
        <f t="shared" si="247"/>
        <v>41893.359282407408</v>
      </c>
    </row>
    <row r="3912" spans="1:20" ht="75" x14ac:dyDescent="0.3">
      <c r="A3912" s="4">
        <v>3910</v>
      </c>
      <c r="B3912" s="5" t="s">
        <v>3906</v>
      </c>
      <c r="C3912" s="5" t="s">
        <v>8017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t="s">
        <v>8270</v>
      </c>
      <c r="O3912" t="s">
        <v>8321</v>
      </c>
      <c r="P3912" t="s">
        <v>8322</v>
      </c>
      <c r="Q3912" s="8">
        <f t="shared" si="244"/>
        <v>3.0833333333333334E-2</v>
      </c>
      <c r="R3912" s="20">
        <f t="shared" si="245"/>
        <v>61.666666666666664</v>
      </c>
      <c r="S3912" s="15">
        <f t="shared" si="246"/>
        <v>42224.756909722222</v>
      </c>
      <c r="T3912" s="15">
        <f t="shared" si="247"/>
        <v>42254.756909722222</v>
      </c>
    </row>
    <row r="3913" spans="1:20" ht="75" x14ac:dyDescent="0.3">
      <c r="A3913" s="4">
        <v>3911</v>
      </c>
      <c r="B3913" s="5" t="s">
        <v>3907</v>
      </c>
      <c r="C3913" s="5" t="s">
        <v>8018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t="s">
        <v>8270</v>
      </c>
      <c r="O3913" t="s">
        <v>8321</v>
      </c>
      <c r="P3913" t="s">
        <v>8322</v>
      </c>
      <c r="Q3913" s="8">
        <f t="shared" si="244"/>
        <v>0.37412499999999999</v>
      </c>
      <c r="R3913" s="20">
        <f t="shared" si="245"/>
        <v>83.138888888888886</v>
      </c>
      <c r="S3913" s="15">
        <f t="shared" si="246"/>
        <v>41939.8122337963</v>
      </c>
      <c r="T3913" s="15">
        <f t="shared" si="247"/>
        <v>41969.853900462964</v>
      </c>
    </row>
    <row r="3914" spans="1:20" ht="75" x14ac:dyDescent="0.3">
      <c r="A3914" s="4">
        <v>3912</v>
      </c>
      <c r="B3914" s="5" t="s">
        <v>3908</v>
      </c>
      <c r="C3914" s="5" t="s">
        <v>8019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t="s">
        <v>8270</v>
      </c>
      <c r="O3914" t="s">
        <v>8321</v>
      </c>
      <c r="P3914" t="s">
        <v>8322</v>
      </c>
      <c r="Q3914" s="8">
        <f t="shared" si="244"/>
        <v>6.666666666666667E-5</v>
      </c>
      <c r="R3914" s="20">
        <f t="shared" si="245"/>
        <v>1</v>
      </c>
      <c r="S3914" s="15">
        <f t="shared" si="246"/>
        <v>42059.270023148143</v>
      </c>
      <c r="T3914" s="15">
        <f t="shared" si="247"/>
        <v>42119.190972222219</v>
      </c>
    </row>
    <row r="3915" spans="1:20" ht="75" x14ac:dyDescent="0.3">
      <c r="A3915" s="4">
        <v>3913</v>
      </c>
      <c r="B3915" s="5" t="s">
        <v>3909</v>
      </c>
      <c r="C3915" s="5" t="s">
        <v>8020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t="s">
        <v>8270</v>
      </c>
      <c r="O3915" t="s">
        <v>8321</v>
      </c>
      <c r="P3915" t="s">
        <v>8322</v>
      </c>
      <c r="Q3915" s="8">
        <f t="shared" si="244"/>
        <v>0.1</v>
      </c>
      <c r="R3915" s="20">
        <f t="shared" si="245"/>
        <v>142.85714285714286</v>
      </c>
      <c r="S3915" s="15">
        <f t="shared" si="246"/>
        <v>42308.211215277777</v>
      </c>
      <c r="T3915" s="15">
        <f t="shared" si="247"/>
        <v>42338.252881944441</v>
      </c>
    </row>
    <row r="3916" spans="1:20" ht="93.75" x14ac:dyDescent="0.3">
      <c r="A3916" s="4">
        <v>3914</v>
      </c>
      <c r="B3916" s="5" t="s">
        <v>3910</v>
      </c>
      <c r="C3916" s="5" t="s">
        <v>8021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t="s">
        <v>8270</v>
      </c>
      <c r="O3916" t="s">
        <v>8321</v>
      </c>
      <c r="P3916" t="s">
        <v>8322</v>
      </c>
      <c r="Q3916" s="8">
        <f t="shared" si="244"/>
        <v>0.36359999999999998</v>
      </c>
      <c r="R3916" s="20">
        <f t="shared" si="245"/>
        <v>33.666666666666664</v>
      </c>
      <c r="S3916" s="15">
        <f t="shared" si="246"/>
        <v>42114.818935185183</v>
      </c>
      <c r="T3916" s="15">
        <f t="shared" si="247"/>
        <v>42134.957638888889</v>
      </c>
    </row>
    <row r="3917" spans="1:20" ht="75" x14ac:dyDescent="0.3">
      <c r="A3917" s="4">
        <v>3915</v>
      </c>
      <c r="B3917" s="5" t="s">
        <v>3911</v>
      </c>
      <c r="C3917" s="5" t="s">
        <v>8022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t="s">
        <v>8270</v>
      </c>
      <c r="O3917" t="s">
        <v>8321</v>
      </c>
      <c r="P3917" t="s">
        <v>8322</v>
      </c>
      <c r="Q3917" s="8">
        <f t="shared" si="244"/>
        <v>3.3333333333333335E-3</v>
      </c>
      <c r="R3917" s="20">
        <f t="shared" si="245"/>
        <v>5</v>
      </c>
      <c r="S3917" s="15">
        <f t="shared" si="246"/>
        <v>42492.98505787037</v>
      </c>
      <c r="T3917" s="15">
        <f t="shared" si="247"/>
        <v>42522.98505787037</v>
      </c>
    </row>
    <row r="3918" spans="1:20" ht="75" x14ac:dyDescent="0.3">
      <c r="A3918" s="4">
        <v>3916</v>
      </c>
      <c r="B3918" s="5" t="s">
        <v>3912</v>
      </c>
      <c r="C3918" s="5" t="s">
        <v>8023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t="s">
        <v>8270</v>
      </c>
      <c r="O3918" t="s">
        <v>8321</v>
      </c>
      <c r="P3918" t="s">
        <v>8322</v>
      </c>
      <c r="Q3918" s="8">
        <f t="shared" si="244"/>
        <v>0</v>
      </c>
      <c r="R3918" s="20" t="e">
        <f t="shared" si="245"/>
        <v>#DIV/0!</v>
      </c>
      <c r="S3918" s="15">
        <f t="shared" si="246"/>
        <v>42494.471666666665</v>
      </c>
      <c r="T3918" s="15">
        <f t="shared" si="247"/>
        <v>42524.471666666665</v>
      </c>
    </row>
    <row r="3919" spans="1:20" ht="75" x14ac:dyDescent="0.3">
      <c r="A3919" s="4">
        <v>3917</v>
      </c>
      <c r="B3919" s="5" t="s">
        <v>3913</v>
      </c>
      <c r="C3919" s="5" t="s">
        <v>8024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t="s">
        <v>8270</v>
      </c>
      <c r="O3919" t="s">
        <v>8321</v>
      </c>
      <c r="P3919" t="s">
        <v>8322</v>
      </c>
      <c r="Q3919" s="8">
        <f t="shared" si="244"/>
        <v>2.8571428571428571E-3</v>
      </c>
      <c r="R3919" s="20">
        <f t="shared" si="245"/>
        <v>10</v>
      </c>
      <c r="S3919" s="15">
        <f t="shared" si="246"/>
        <v>41863.527326388888</v>
      </c>
      <c r="T3919" s="15">
        <f t="shared" si="247"/>
        <v>41893.527326388888</v>
      </c>
    </row>
    <row r="3920" spans="1:20" ht="93.75" x14ac:dyDescent="0.3">
      <c r="A3920" s="4">
        <v>3918</v>
      </c>
      <c r="B3920" s="5" t="s">
        <v>3914</v>
      </c>
      <c r="C3920" s="5" t="s">
        <v>8025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t="s">
        <v>8270</v>
      </c>
      <c r="O3920" t="s">
        <v>8321</v>
      </c>
      <c r="P3920" t="s">
        <v>8322</v>
      </c>
      <c r="Q3920" s="8">
        <f t="shared" si="244"/>
        <v>2E-3</v>
      </c>
      <c r="R3920" s="20">
        <f t="shared" si="245"/>
        <v>40</v>
      </c>
      <c r="S3920" s="15">
        <f t="shared" si="246"/>
        <v>41843.664618055554</v>
      </c>
      <c r="T3920" s="15">
        <f t="shared" si="247"/>
        <v>41855.666666666664</v>
      </c>
    </row>
    <row r="3921" spans="1:20" ht="75" x14ac:dyDescent="0.3">
      <c r="A3921" s="4">
        <v>3919</v>
      </c>
      <c r="B3921" s="5" t="s">
        <v>3915</v>
      </c>
      <c r="C3921" s="5" t="s">
        <v>8026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t="s">
        <v>8270</v>
      </c>
      <c r="O3921" t="s">
        <v>8321</v>
      </c>
      <c r="P3921" t="s">
        <v>8322</v>
      </c>
      <c r="Q3921" s="8">
        <f t="shared" si="244"/>
        <v>1.7999999999999999E-2</v>
      </c>
      <c r="R3921" s="20">
        <f t="shared" si="245"/>
        <v>30</v>
      </c>
      <c r="S3921" s="15">
        <f t="shared" si="246"/>
        <v>42358.684872685189</v>
      </c>
      <c r="T3921" s="15">
        <f t="shared" si="247"/>
        <v>42387</v>
      </c>
    </row>
    <row r="3922" spans="1:20" ht="75" x14ac:dyDescent="0.3">
      <c r="A3922" s="4">
        <v>3920</v>
      </c>
      <c r="B3922" s="5" t="s">
        <v>3916</v>
      </c>
      <c r="C3922" s="5" t="s">
        <v>8027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t="s">
        <v>8270</v>
      </c>
      <c r="O3922" t="s">
        <v>8321</v>
      </c>
      <c r="P3922" t="s">
        <v>8322</v>
      </c>
      <c r="Q3922" s="8">
        <f t="shared" si="244"/>
        <v>5.3999999999999999E-2</v>
      </c>
      <c r="R3922" s="20">
        <f t="shared" si="245"/>
        <v>45</v>
      </c>
      <c r="S3922" s="15">
        <f t="shared" si="246"/>
        <v>42657.38726851852</v>
      </c>
      <c r="T3922" s="15">
        <f t="shared" si="247"/>
        <v>42687.428935185191</v>
      </c>
    </row>
    <row r="3923" spans="1:20" ht="93.75" x14ac:dyDescent="0.3">
      <c r="A3923" s="4">
        <v>3921</v>
      </c>
      <c r="B3923" s="5" t="s">
        <v>3917</v>
      </c>
      <c r="C3923" s="5" t="s">
        <v>8028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t="s">
        <v>8270</v>
      </c>
      <c r="O3923" t="s">
        <v>8321</v>
      </c>
      <c r="P3923" t="s">
        <v>8322</v>
      </c>
      <c r="Q3923" s="8">
        <f t="shared" si="244"/>
        <v>0</v>
      </c>
      <c r="R3923" s="20" t="e">
        <f t="shared" si="245"/>
        <v>#DIV/0!</v>
      </c>
      <c r="S3923" s="15">
        <f t="shared" si="246"/>
        <v>41926.542303240742</v>
      </c>
      <c r="T3923" s="15">
        <f t="shared" si="247"/>
        <v>41938.75</v>
      </c>
    </row>
    <row r="3924" spans="1:20" ht="93.75" x14ac:dyDescent="0.3">
      <c r="A3924" s="4">
        <v>3922</v>
      </c>
      <c r="B3924" s="5" t="s">
        <v>3918</v>
      </c>
      <c r="C3924" s="5" t="s">
        <v>8029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t="s">
        <v>8270</v>
      </c>
      <c r="O3924" t="s">
        <v>8321</v>
      </c>
      <c r="P3924" t="s">
        <v>8322</v>
      </c>
      <c r="Q3924" s="8">
        <f t="shared" si="244"/>
        <v>8.1333333333333327E-2</v>
      </c>
      <c r="R3924" s="20">
        <f t="shared" si="245"/>
        <v>10.166666666666666</v>
      </c>
      <c r="S3924" s="15">
        <f t="shared" si="246"/>
        <v>42020.768634259264</v>
      </c>
      <c r="T3924" s="15">
        <f t="shared" si="247"/>
        <v>42065.958333333328</v>
      </c>
    </row>
    <row r="3925" spans="1:20" ht="93.75" x14ac:dyDescent="0.3">
      <c r="A3925" s="4">
        <v>3923</v>
      </c>
      <c r="B3925" s="5" t="s">
        <v>3919</v>
      </c>
      <c r="C3925" s="5" t="s">
        <v>8030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t="s">
        <v>8270</v>
      </c>
      <c r="O3925" t="s">
        <v>8321</v>
      </c>
      <c r="P3925" t="s">
        <v>8322</v>
      </c>
      <c r="Q3925" s="8">
        <f t="shared" si="244"/>
        <v>0.12034782608695652</v>
      </c>
      <c r="R3925" s="20">
        <f t="shared" si="245"/>
        <v>81.411764705882348</v>
      </c>
      <c r="S3925" s="15">
        <f t="shared" si="246"/>
        <v>42075.979988425926</v>
      </c>
      <c r="T3925" s="15">
        <f t="shared" si="247"/>
        <v>42103.979988425926</v>
      </c>
    </row>
    <row r="3926" spans="1:20" ht="75" x14ac:dyDescent="0.3">
      <c r="A3926" s="4">
        <v>3924</v>
      </c>
      <c r="B3926" s="5" t="s">
        <v>3920</v>
      </c>
      <c r="C3926" s="5" t="s">
        <v>8031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t="s">
        <v>8270</v>
      </c>
      <c r="O3926" t="s">
        <v>8321</v>
      </c>
      <c r="P3926" t="s">
        <v>8322</v>
      </c>
      <c r="Q3926" s="8">
        <f t="shared" si="244"/>
        <v>0.15266666666666667</v>
      </c>
      <c r="R3926" s="20">
        <f t="shared" si="245"/>
        <v>57.25</v>
      </c>
      <c r="S3926" s="15">
        <f t="shared" si="246"/>
        <v>41786.959745370368</v>
      </c>
      <c r="T3926" s="15">
        <f t="shared" si="247"/>
        <v>41816.959745370368</v>
      </c>
    </row>
    <row r="3927" spans="1:20" ht="93.75" x14ac:dyDescent="0.3">
      <c r="A3927" s="4">
        <v>3925</v>
      </c>
      <c r="B3927" s="5" t="s">
        <v>3921</v>
      </c>
      <c r="C3927" s="5" t="s">
        <v>8032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t="s">
        <v>8270</v>
      </c>
      <c r="O3927" t="s">
        <v>8321</v>
      </c>
      <c r="P3927" t="s">
        <v>8322</v>
      </c>
      <c r="Q3927" s="8">
        <f t="shared" si="244"/>
        <v>0.1</v>
      </c>
      <c r="R3927" s="20">
        <f t="shared" si="245"/>
        <v>5</v>
      </c>
      <c r="S3927" s="15">
        <f t="shared" si="246"/>
        <v>41820.870821759258</v>
      </c>
      <c r="T3927" s="15">
        <f t="shared" si="247"/>
        <v>41850.870821759258</v>
      </c>
    </row>
    <row r="3928" spans="1:20" ht="56.25" x14ac:dyDescent="0.3">
      <c r="A3928" s="4">
        <v>3926</v>
      </c>
      <c r="B3928" s="5" t="s">
        <v>3922</v>
      </c>
      <c r="C3928" s="5" t="s">
        <v>8033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t="s">
        <v>8270</v>
      </c>
      <c r="O3928" t="s">
        <v>8321</v>
      </c>
      <c r="P3928" t="s">
        <v>8322</v>
      </c>
      <c r="Q3928" s="8">
        <f t="shared" si="244"/>
        <v>3.0000000000000001E-3</v>
      </c>
      <c r="R3928" s="20">
        <f t="shared" si="245"/>
        <v>15</v>
      </c>
      <c r="S3928" s="15">
        <f t="shared" si="246"/>
        <v>41970.085046296299</v>
      </c>
      <c r="T3928" s="15">
        <f t="shared" si="247"/>
        <v>42000.085046296299</v>
      </c>
    </row>
    <row r="3929" spans="1:20" ht="93.75" x14ac:dyDescent="0.3">
      <c r="A3929" s="4">
        <v>3927</v>
      </c>
      <c r="B3929" s="5" t="s">
        <v>3923</v>
      </c>
      <c r="C3929" s="5" t="s">
        <v>8034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t="s">
        <v>8270</v>
      </c>
      <c r="O3929" t="s">
        <v>8321</v>
      </c>
      <c r="P3929" t="s">
        <v>8322</v>
      </c>
      <c r="Q3929" s="8">
        <f t="shared" si="244"/>
        <v>0.01</v>
      </c>
      <c r="R3929" s="20">
        <f t="shared" si="245"/>
        <v>12.5</v>
      </c>
      <c r="S3929" s="15">
        <f t="shared" si="246"/>
        <v>41830.267407407409</v>
      </c>
      <c r="T3929" s="15">
        <f t="shared" si="247"/>
        <v>41860.267407407409</v>
      </c>
    </row>
    <row r="3930" spans="1:20" ht="93.75" x14ac:dyDescent="0.3">
      <c r="A3930" s="4">
        <v>3928</v>
      </c>
      <c r="B3930" s="5" t="s">
        <v>3924</v>
      </c>
      <c r="C3930" s="5" t="s">
        <v>8035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t="s">
        <v>8270</v>
      </c>
      <c r="O3930" t="s">
        <v>8321</v>
      </c>
      <c r="P3930" t="s">
        <v>8322</v>
      </c>
      <c r="Q3930" s="8">
        <f t="shared" si="244"/>
        <v>0.13020000000000001</v>
      </c>
      <c r="R3930" s="20">
        <f t="shared" si="245"/>
        <v>93</v>
      </c>
      <c r="S3930" s="15">
        <f t="shared" si="246"/>
        <v>42265.683182870373</v>
      </c>
      <c r="T3930" s="15">
        <f t="shared" si="247"/>
        <v>42293.207638888889</v>
      </c>
    </row>
    <row r="3931" spans="1:20" ht="75" x14ac:dyDescent="0.3">
      <c r="A3931" s="4">
        <v>3929</v>
      </c>
      <c r="B3931" s="5" t="s">
        <v>3925</v>
      </c>
      <c r="C3931" s="5" t="s">
        <v>8036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t="s">
        <v>8270</v>
      </c>
      <c r="O3931" t="s">
        <v>8321</v>
      </c>
      <c r="P3931" t="s">
        <v>8322</v>
      </c>
      <c r="Q3931" s="8">
        <f t="shared" si="244"/>
        <v>2.265E-2</v>
      </c>
      <c r="R3931" s="20">
        <f t="shared" si="245"/>
        <v>32.357142857142854</v>
      </c>
      <c r="S3931" s="15">
        <f t="shared" si="246"/>
        <v>42601.827141203699</v>
      </c>
      <c r="T3931" s="15">
        <f t="shared" si="247"/>
        <v>42631.827141203699</v>
      </c>
    </row>
    <row r="3932" spans="1:20" ht="75" x14ac:dyDescent="0.3">
      <c r="A3932" s="4">
        <v>3930</v>
      </c>
      <c r="B3932" s="5" t="s">
        <v>3926</v>
      </c>
      <c r="C3932" s="5" t="s">
        <v>8037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t="s">
        <v>8270</v>
      </c>
      <c r="O3932" t="s">
        <v>8321</v>
      </c>
      <c r="P3932" t="s">
        <v>8322</v>
      </c>
      <c r="Q3932" s="8">
        <f t="shared" si="244"/>
        <v>0</v>
      </c>
      <c r="R3932" s="20" t="e">
        <f t="shared" si="245"/>
        <v>#DIV/0!</v>
      </c>
      <c r="S3932" s="15">
        <f t="shared" si="246"/>
        <v>42433.338749999995</v>
      </c>
      <c r="T3932" s="15">
        <f t="shared" si="247"/>
        <v>42461.25</v>
      </c>
    </row>
    <row r="3933" spans="1:20" ht="75" x14ac:dyDescent="0.3">
      <c r="A3933" s="4">
        <v>3931</v>
      </c>
      <c r="B3933" s="5" t="s">
        <v>3927</v>
      </c>
      <c r="C3933" s="5" t="s">
        <v>8038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t="s">
        <v>8270</v>
      </c>
      <c r="O3933" t="s">
        <v>8321</v>
      </c>
      <c r="P3933" t="s">
        <v>8322</v>
      </c>
      <c r="Q3933" s="8">
        <f t="shared" si="244"/>
        <v>0</v>
      </c>
      <c r="R3933" s="20" t="e">
        <f t="shared" si="245"/>
        <v>#DIV/0!</v>
      </c>
      <c r="S3933" s="15">
        <f t="shared" si="246"/>
        <v>42228.151701388888</v>
      </c>
      <c r="T3933" s="15">
        <f t="shared" si="247"/>
        <v>42253.151701388888</v>
      </c>
    </row>
    <row r="3934" spans="1:20" ht="75" x14ac:dyDescent="0.3">
      <c r="A3934" s="4">
        <v>3932</v>
      </c>
      <c r="B3934" s="5" t="s">
        <v>3928</v>
      </c>
      <c r="C3934" s="5" t="s">
        <v>8039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t="s">
        <v>8270</v>
      </c>
      <c r="O3934" t="s">
        <v>8321</v>
      </c>
      <c r="P3934" t="s">
        <v>8322</v>
      </c>
      <c r="Q3934" s="8">
        <f t="shared" si="244"/>
        <v>8.3333333333333331E-5</v>
      </c>
      <c r="R3934" s="20">
        <f t="shared" si="245"/>
        <v>1</v>
      </c>
      <c r="S3934" s="15">
        <f t="shared" si="246"/>
        <v>42415.168564814812</v>
      </c>
      <c r="T3934" s="15">
        <f t="shared" si="247"/>
        <v>42445.126898148148</v>
      </c>
    </row>
    <row r="3935" spans="1:20" ht="75" x14ac:dyDescent="0.3">
      <c r="A3935" s="4">
        <v>3933</v>
      </c>
      <c r="B3935" s="5" t="s">
        <v>3929</v>
      </c>
      <c r="C3935" s="5" t="s">
        <v>8040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t="s">
        <v>8270</v>
      </c>
      <c r="O3935" t="s">
        <v>8321</v>
      </c>
      <c r="P3935" t="s">
        <v>8322</v>
      </c>
      <c r="Q3935" s="8">
        <f t="shared" si="244"/>
        <v>0.15742857142857142</v>
      </c>
      <c r="R3935" s="20">
        <f t="shared" si="245"/>
        <v>91.833333333333329</v>
      </c>
      <c r="S3935" s="15">
        <f t="shared" si="246"/>
        <v>42538.968310185184</v>
      </c>
      <c r="T3935" s="15">
        <f t="shared" si="247"/>
        <v>42568.029861111107</v>
      </c>
    </row>
    <row r="3936" spans="1:20" ht="75" x14ac:dyDescent="0.3">
      <c r="A3936" s="4">
        <v>3934</v>
      </c>
      <c r="B3936" s="5" t="s">
        <v>3930</v>
      </c>
      <c r="C3936" s="5" t="s">
        <v>8041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t="s">
        <v>8270</v>
      </c>
      <c r="O3936" t="s">
        <v>8321</v>
      </c>
      <c r="P3936" t="s">
        <v>8322</v>
      </c>
      <c r="Q3936" s="8">
        <f t="shared" si="244"/>
        <v>0.11</v>
      </c>
      <c r="R3936" s="20">
        <f t="shared" si="245"/>
        <v>45.833333333333336</v>
      </c>
      <c r="S3936" s="15">
        <f t="shared" si="246"/>
        <v>42233.671747685185</v>
      </c>
      <c r="T3936" s="15">
        <f t="shared" si="247"/>
        <v>42278.541666666672</v>
      </c>
    </row>
    <row r="3937" spans="1:20" ht="93.75" x14ac:dyDescent="0.3">
      <c r="A3937" s="4">
        <v>3935</v>
      </c>
      <c r="B3937" s="5" t="s">
        <v>3931</v>
      </c>
      <c r="C3937" s="5" t="s">
        <v>8042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t="s">
        <v>8270</v>
      </c>
      <c r="O3937" t="s">
        <v>8321</v>
      </c>
      <c r="P3937" t="s">
        <v>8322</v>
      </c>
      <c r="Q3937" s="8">
        <f t="shared" si="244"/>
        <v>0.43833333333333335</v>
      </c>
      <c r="R3937" s="20">
        <f t="shared" si="245"/>
        <v>57.173913043478258</v>
      </c>
      <c r="S3937" s="15">
        <f t="shared" si="246"/>
        <v>42221.656782407401</v>
      </c>
      <c r="T3937" s="15">
        <f t="shared" si="247"/>
        <v>42281.656782407401</v>
      </c>
    </row>
    <row r="3938" spans="1:20" ht="75" x14ac:dyDescent="0.3">
      <c r="A3938" s="4">
        <v>3936</v>
      </c>
      <c r="B3938" s="5" t="s">
        <v>3932</v>
      </c>
      <c r="C3938" s="5" t="s">
        <v>8043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t="s">
        <v>8270</v>
      </c>
      <c r="O3938" t="s">
        <v>8321</v>
      </c>
      <c r="P3938" t="s">
        <v>8322</v>
      </c>
      <c r="Q3938" s="8">
        <f t="shared" si="244"/>
        <v>0</v>
      </c>
      <c r="R3938" s="20" t="e">
        <f t="shared" si="245"/>
        <v>#DIV/0!</v>
      </c>
      <c r="S3938" s="15">
        <f t="shared" si="246"/>
        <v>42675.262962962966</v>
      </c>
      <c r="T3938" s="15">
        <f t="shared" si="247"/>
        <v>42705.304629629631</v>
      </c>
    </row>
    <row r="3939" spans="1:20" ht="75" x14ac:dyDescent="0.3">
      <c r="A3939" s="4">
        <v>3937</v>
      </c>
      <c r="B3939" s="5" t="s">
        <v>3933</v>
      </c>
      <c r="C3939" s="5" t="s">
        <v>8044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t="s">
        <v>8270</v>
      </c>
      <c r="O3939" t="s">
        <v>8321</v>
      </c>
      <c r="P3939" t="s">
        <v>8322</v>
      </c>
      <c r="Q3939" s="8">
        <f t="shared" si="244"/>
        <v>0.86135181975736563</v>
      </c>
      <c r="R3939" s="20">
        <f t="shared" si="245"/>
        <v>248.5</v>
      </c>
      <c r="S3939" s="15">
        <f t="shared" si="246"/>
        <v>42534.631481481483</v>
      </c>
      <c r="T3939" s="15">
        <f t="shared" si="247"/>
        <v>42562.631481481483</v>
      </c>
    </row>
    <row r="3940" spans="1:20" ht="93.75" x14ac:dyDescent="0.3">
      <c r="A3940" s="4">
        <v>3938</v>
      </c>
      <c r="B3940" s="5" t="s">
        <v>3934</v>
      </c>
      <c r="C3940" s="5" t="s">
        <v>8045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t="s">
        <v>8270</v>
      </c>
      <c r="O3940" t="s">
        <v>8321</v>
      </c>
      <c r="P3940" t="s">
        <v>8322</v>
      </c>
      <c r="Q3940" s="8">
        <f t="shared" si="244"/>
        <v>0.12196620583717357</v>
      </c>
      <c r="R3940" s="20">
        <f t="shared" si="245"/>
        <v>79.400000000000006</v>
      </c>
      <c r="S3940" s="15">
        <f t="shared" si="246"/>
        <v>42151.905717592599</v>
      </c>
      <c r="T3940" s="15">
        <f t="shared" si="247"/>
        <v>42182.905717592599</v>
      </c>
    </row>
    <row r="3941" spans="1:20" ht="75" x14ac:dyDescent="0.3">
      <c r="A3941" s="4">
        <v>3939</v>
      </c>
      <c r="B3941" s="5" t="s">
        <v>3935</v>
      </c>
      <c r="C3941" s="5" t="s">
        <v>8046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t="s">
        <v>8270</v>
      </c>
      <c r="O3941" t="s">
        <v>8321</v>
      </c>
      <c r="P3941" t="s">
        <v>8322</v>
      </c>
      <c r="Q3941" s="8">
        <f t="shared" si="244"/>
        <v>1E-3</v>
      </c>
      <c r="R3941" s="20">
        <f t="shared" si="245"/>
        <v>5</v>
      </c>
      <c r="S3941" s="15">
        <f t="shared" si="246"/>
        <v>41915.400219907409</v>
      </c>
      <c r="T3941" s="15">
        <f t="shared" si="247"/>
        <v>41919.1875</v>
      </c>
    </row>
    <row r="3942" spans="1:20" ht="75" x14ac:dyDescent="0.3">
      <c r="A3942" s="4">
        <v>3940</v>
      </c>
      <c r="B3942" s="5" t="s">
        <v>3936</v>
      </c>
      <c r="C3942" s="5" t="s">
        <v>8047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t="s">
        <v>8270</v>
      </c>
      <c r="O3942" t="s">
        <v>8321</v>
      </c>
      <c r="P3942" t="s">
        <v>8322</v>
      </c>
      <c r="Q3942" s="8">
        <f t="shared" si="244"/>
        <v>2.2000000000000001E-3</v>
      </c>
      <c r="R3942" s="20">
        <f t="shared" si="245"/>
        <v>5.5</v>
      </c>
      <c r="S3942" s="15">
        <f t="shared" si="246"/>
        <v>41961.492488425924</v>
      </c>
      <c r="T3942" s="15">
        <f t="shared" si="247"/>
        <v>42006.492488425924</v>
      </c>
    </row>
    <row r="3943" spans="1:20" ht="93.75" x14ac:dyDescent="0.3">
      <c r="A3943" s="4">
        <v>3941</v>
      </c>
      <c r="B3943" s="5" t="s">
        <v>3937</v>
      </c>
      <c r="C3943" s="5" t="s">
        <v>8048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t="s">
        <v>8270</v>
      </c>
      <c r="O3943" t="s">
        <v>8321</v>
      </c>
      <c r="P3943" t="s">
        <v>8322</v>
      </c>
      <c r="Q3943" s="8">
        <f t="shared" si="244"/>
        <v>9.0909090909090905E-3</v>
      </c>
      <c r="R3943" s="20">
        <f t="shared" si="245"/>
        <v>25</v>
      </c>
      <c r="S3943" s="15">
        <f t="shared" si="246"/>
        <v>41940.587233796294</v>
      </c>
      <c r="T3943" s="15">
        <f t="shared" si="247"/>
        <v>41968.041666666672</v>
      </c>
    </row>
    <row r="3944" spans="1:20" ht="75" x14ac:dyDescent="0.3">
      <c r="A3944" s="4">
        <v>3942</v>
      </c>
      <c r="B3944" s="5" t="s">
        <v>3938</v>
      </c>
      <c r="C3944" s="5" t="s">
        <v>8049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t="s">
        <v>8270</v>
      </c>
      <c r="O3944" t="s">
        <v>8321</v>
      </c>
      <c r="P3944" t="s">
        <v>8322</v>
      </c>
      <c r="Q3944" s="8">
        <f t="shared" si="244"/>
        <v>0</v>
      </c>
      <c r="R3944" s="20" t="e">
        <f t="shared" si="245"/>
        <v>#DIV/0!</v>
      </c>
      <c r="S3944" s="15">
        <f t="shared" si="246"/>
        <v>42111.904097222221</v>
      </c>
      <c r="T3944" s="15">
        <f t="shared" si="247"/>
        <v>42171.904097222221</v>
      </c>
    </row>
    <row r="3945" spans="1:20" ht="75" x14ac:dyDescent="0.3">
      <c r="A3945" s="4">
        <v>3943</v>
      </c>
      <c r="B3945" s="5" t="s">
        <v>3939</v>
      </c>
      <c r="C3945" s="5" t="s">
        <v>8050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t="s">
        <v>8270</v>
      </c>
      <c r="O3945" t="s">
        <v>8321</v>
      </c>
      <c r="P3945" t="s">
        <v>8322</v>
      </c>
      <c r="Q3945" s="8">
        <f t="shared" si="244"/>
        <v>0.35639999999999999</v>
      </c>
      <c r="R3945" s="20">
        <f t="shared" si="245"/>
        <v>137.07692307692307</v>
      </c>
      <c r="S3945" s="15">
        <f t="shared" si="246"/>
        <v>42279.778564814813</v>
      </c>
      <c r="T3945" s="15">
        <f t="shared" si="247"/>
        <v>42310.701388888891</v>
      </c>
    </row>
    <row r="3946" spans="1:20" ht="93.75" x14ac:dyDescent="0.3">
      <c r="A3946" s="4">
        <v>3944</v>
      </c>
      <c r="B3946" s="5" t="s">
        <v>3940</v>
      </c>
      <c r="C3946" s="5" t="s">
        <v>8051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t="s">
        <v>8270</v>
      </c>
      <c r="O3946" t="s">
        <v>8321</v>
      </c>
      <c r="P3946" t="s">
        <v>8322</v>
      </c>
      <c r="Q3946" s="8">
        <f t="shared" si="244"/>
        <v>0</v>
      </c>
      <c r="R3946" s="20" t="e">
        <f t="shared" si="245"/>
        <v>#DIV/0!</v>
      </c>
      <c r="S3946" s="15">
        <f t="shared" si="246"/>
        <v>42213.662905092591</v>
      </c>
      <c r="T3946" s="15">
        <f t="shared" si="247"/>
        <v>42243.662905092591</v>
      </c>
    </row>
    <row r="3947" spans="1:20" ht="93.75" x14ac:dyDescent="0.3">
      <c r="A3947" s="4">
        <v>3945</v>
      </c>
      <c r="B3947" s="5" t="s">
        <v>3941</v>
      </c>
      <c r="C3947" s="5" t="s">
        <v>8052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t="s">
        <v>8270</v>
      </c>
      <c r="O3947" t="s">
        <v>8321</v>
      </c>
      <c r="P3947" t="s">
        <v>8322</v>
      </c>
      <c r="Q3947" s="8">
        <f t="shared" si="244"/>
        <v>2.5000000000000001E-3</v>
      </c>
      <c r="R3947" s="20">
        <f t="shared" si="245"/>
        <v>5</v>
      </c>
      <c r="S3947" s="15">
        <f t="shared" si="246"/>
        <v>42109.801712962959</v>
      </c>
      <c r="T3947" s="15">
        <f t="shared" si="247"/>
        <v>42139.801712962959</v>
      </c>
    </row>
    <row r="3948" spans="1:20" ht="56.25" x14ac:dyDescent="0.3">
      <c r="A3948" s="4">
        <v>3946</v>
      </c>
      <c r="B3948" s="5" t="s">
        <v>3942</v>
      </c>
      <c r="C3948" s="5" t="s">
        <v>8053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t="s">
        <v>8270</v>
      </c>
      <c r="O3948" t="s">
        <v>8321</v>
      </c>
      <c r="P3948" t="s">
        <v>8322</v>
      </c>
      <c r="Q3948" s="8">
        <f t="shared" si="244"/>
        <v>3.2500000000000001E-2</v>
      </c>
      <c r="R3948" s="20">
        <f t="shared" si="245"/>
        <v>39</v>
      </c>
      <c r="S3948" s="15">
        <f t="shared" si="246"/>
        <v>42031.833587962959</v>
      </c>
      <c r="T3948" s="15">
        <f t="shared" si="247"/>
        <v>42063.333333333328</v>
      </c>
    </row>
    <row r="3949" spans="1:20" ht="93.75" x14ac:dyDescent="0.3">
      <c r="A3949" s="4">
        <v>3947</v>
      </c>
      <c r="B3949" s="5" t="s">
        <v>3943</v>
      </c>
      <c r="C3949" s="5" t="s">
        <v>8054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t="s">
        <v>8270</v>
      </c>
      <c r="O3949" t="s">
        <v>8321</v>
      </c>
      <c r="P3949" t="s">
        <v>8322</v>
      </c>
      <c r="Q3949" s="8">
        <f t="shared" si="244"/>
        <v>3.3666666666666664E-2</v>
      </c>
      <c r="R3949" s="20">
        <f t="shared" si="245"/>
        <v>50.5</v>
      </c>
      <c r="S3949" s="15">
        <f t="shared" si="246"/>
        <v>42615.142870370371</v>
      </c>
      <c r="T3949" s="15">
        <f t="shared" si="247"/>
        <v>42645.142870370371</v>
      </c>
    </row>
    <row r="3950" spans="1:20" ht="75" x14ac:dyDescent="0.3">
      <c r="A3950" s="4">
        <v>3948</v>
      </c>
      <c r="B3950" s="5" t="s">
        <v>3944</v>
      </c>
      <c r="C3950" s="5" t="s">
        <v>8055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t="s">
        <v>8270</v>
      </c>
      <c r="O3950" t="s">
        <v>8321</v>
      </c>
      <c r="P3950" t="s">
        <v>8322</v>
      </c>
      <c r="Q3950" s="8">
        <f t="shared" si="244"/>
        <v>0</v>
      </c>
      <c r="R3950" s="20" t="e">
        <f t="shared" si="245"/>
        <v>#DIV/0!</v>
      </c>
      <c r="S3950" s="15">
        <f t="shared" si="246"/>
        <v>41829.325497685182</v>
      </c>
      <c r="T3950" s="15">
        <f t="shared" si="247"/>
        <v>41889.325497685182</v>
      </c>
    </row>
    <row r="3951" spans="1:20" ht="93.75" x14ac:dyDescent="0.3">
      <c r="A3951" s="4">
        <v>3949</v>
      </c>
      <c r="B3951" s="5" t="s">
        <v>3945</v>
      </c>
      <c r="C3951" s="5" t="s">
        <v>8056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t="s">
        <v>8270</v>
      </c>
      <c r="O3951" t="s">
        <v>8321</v>
      </c>
      <c r="P3951" t="s">
        <v>8322</v>
      </c>
      <c r="Q3951" s="8">
        <f t="shared" si="244"/>
        <v>0.15770000000000001</v>
      </c>
      <c r="R3951" s="20">
        <f t="shared" si="245"/>
        <v>49.28125</v>
      </c>
      <c r="S3951" s="15">
        <f t="shared" si="246"/>
        <v>42016.120613425926</v>
      </c>
      <c r="T3951" s="15">
        <f t="shared" si="247"/>
        <v>42046.120613425926</v>
      </c>
    </row>
    <row r="3952" spans="1:20" ht="93.75" x14ac:dyDescent="0.3">
      <c r="A3952" s="4">
        <v>3950</v>
      </c>
      <c r="B3952" s="5" t="s">
        <v>3946</v>
      </c>
      <c r="C3952" s="5" t="s">
        <v>8057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t="s">
        <v>8270</v>
      </c>
      <c r="O3952" t="s">
        <v>8321</v>
      </c>
      <c r="P3952" t="s">
        <v>8322</v>
      </c>
      <c r="Q3952" s="8">
        <f t="shared" si="244"/>
        <v>6.2500000000000003E-3</v>
      </c>
      <c r="R3952" s="20">
        <f t="shared" si="245"/>
        <v>25</v>
      </c>
      <c r="S3952" s="15">
        <f t="shared" si="246"/>
        <v>42439.702314814815</v>
      </c>
      <c r="T3952" s="15">
        <f t="shared" si="247"/>
        <v>42468.774305555555</v>
      </c>
    </row>
    <row r="3953" spans="1:20" ht="93.75" x14ac:dyDescent="0.3">
      <c r="A3953" s="4">
        <v>3951</v>
      </c>
      <c r="B3953" s="5" t="s">
        <v>3947</v>
      </c>
      <c r="C3953" s="5" t="s">
        <v>6960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t="s">
        <v>8270</v>
      </c>
      <c r="O3953" t="s">
        <v>8321</v>
      </c>
      <c r="P3953" t="s">
        <v>8322</v>
      </c>
      <c r="Q3953" s="8">
        <f t="shared" si="244"/>
        <v>5.0000000000000004E-6</v>
      </c>
      <c r="R3953" s="20">
        <f t="shared" si="245"/>
        <v>1</v>
      </c>
      <c r="S3953" s="15">
        <f t="shared" si="246"/>
        <v>42433.825717592597</v>
      </c>
      <c r="T3953" s="15">
        <f t="shared" si="247"/>
        <v>42493.784050925926</v>
      </c>
    </row>
    <row r="3954" spans="1:20" ht="75" x14ac:dyDescent="0.3">
      <c r="A3954" s="4">
        <v>3952</v>
      </c>
      <c r="B3954" s="5" t="s">
        <v>3948</v>
      </c>
      <c r="C3954" s="5" t="s">
        <v>8058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t="s">
        <v>8270</v>
      </c>
      <c r="O3954" t="s">
        <v>8321</v>
      </c>
      <c r="P3954" t="s">
        <v>8322</v>
      </c>
      <c r="Q3954" s="8">
        <f t="shared" si="244"/>
        <v>9.6153846153846159E-4</v>
      </c>
      <c r="R3954" s="20">
        <f t="shared" si="245"/>
        <v>25</v>
      </c>
      <c r="S3954" s="15">
        <f t="shared" si="246"/>
        <v>42243.790393518517</v>
      </c>
      <c r="T3954" s="15">
        <f t="shared" si="247"/>
        <v>42303.790393518517</v>
      </c>
    </row>
    <row r="3955" spans="1:20" ht="75" x14ac:dyDescent="0.3">
      <c r="A3955" s="4">
        <v>3953</v>
      </c>
      <c r="B3955" s="5" t="s">
        <v>3949</v>
      </c>
      <c r="C3955" s="5" t="s">
        <v>8059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t="s">
        <v>8270</v>
      </c>
      <c r="O3955" t="s">
        <v>8321</v>
      </c>
      <c r="P3955" t="s">
        <v>8322</v>
      </c>
      <c r="Q3955" s="8">
        <f t="shared" si="244"/>
        <v>0</v>
      </c>
      <c r="R3955" s="20" t="e">
        <f t="shared" si="245"/>
        <v>#DIV/0!</v>
      </c>
      <c r="S3955" s="15">
        <f t="shared" si="246"/>
        <v>42550.048449074078</v>
      </c>
      <c r="T3955" s="15">
        <f t="shared" si="247"/>
        <v>42580.978472222225</v>
      </c>
    </row>
    <row r="3956" spans="1:20" ht="75" x14ac:dyDescent="0.3">
      <c r="A3956" s="4">
        <v>3954</v>
      </c>
      <c r="B3956" s="5" t="s">
        <v>3950</v>
      </c>
      <c r="C3956" s="5" t="s">
        <v>8060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t="s">
        <v>8270</v>
      </c>
      <c r="O3956" t="s">
        <v>8321</v>
      </c>
      <c r="P3956" t="s">
        <v>8322</v>
      </c>
      <c r="Q3956" s="8">
        <f t="shared" si="244"/>
        <v>0</v>
      </c>
      <c r="R3956" s="20" t="e">
        <f t="shared" si="245"/>
        <v>#DIV/0!</v>
      </c>
      <c r="S3956" s="15">
        <f t="shared" si="246"/>
        <v>41774.651203703703</v>
      </c>
      <c r="T3956" s="15">
        <f t="shared" si="247"/>
        <v>41834.651203703703</v>
      </c>
    </row>
    <row r="3957" spans="1:20" ht="75" x14ac:dyDescent="0.3">
      <c r="A3957" s="4">
        <v>3955</v>
      </c>
      <c r="B3957" s="5" t="s">
        <v>3951</v>
      </c>
      <c r="C3957" s="5" t="s">
        <v>8061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t="s">
        <v>8270</v>
      </c>
      <c r="O3957" t="s">
        <v>8321</v>
      </c>
      <c r="P3957" t="s">
        <v>8322</v>
      </c>
      <c r="Q3957" s="8">
        <f t="shared" si="244"/>
        <v>0.24285714285714285</v>
      </c>
      <c r="R3957" s="20">
        <f t="shared" si="245"/>
        <v>53.125</v>
      </c>
      <c r="S3957" s="15">
        <f t="shared" si="246"/>
        <v>42306.848854166667</v>
      </c>
      <c r="T3957" s="15">
        <f t="shared" si="247"/>
        <v>42336.890520833331</v>
      </c>
    </row>
    <row r="3958" spans="1:20" ht="93.75" x14ac:dyDescent="0.3">
      <c r="A3958" s="4">
        <v>3956</v>
      </c>
      <c r="B3958" s="5" t="s">
        <v>3952</v>
      </c>
      <c r="C3958" s="5" t="s">
        <v>8062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t="s">
        <v>8270</v>
      </c>
      <c r="O3958" t="s">
        <v>8321</v>
      </c>
      <c r="P3958" t="s">
        <v>8322</v>
      </c>
      <c r="Q3958" s="8">
        <f t="shared" si="244"/>
        <v>0</v>
      </c>
      <c r="R3958" s="20" t="e">
        <f t="shared" si="245"/>
        <v>#DIV/0!</v>
      </c>
      <c r="S3958" s="15">
        <f t="shared" si="246"/>
        <v>42457.932025462964</v>
      </c>
      <c r="T3958" s="15">
        <f t="shared" si="247"/>
        <v>42485.013888888891</v>
      </c>
    </row>
    <row r="3959" spans="1:20" ht="56.25" x14ac:dyDescent="0.3">
      <c r="A3959" s="4">
        <v>3957</v>
      </c>
      <c r="B3959" s="5" t="s">
        <v>3953</v>
      </c>
      <c r="C3959" s="5" t="s">
        <v>8063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t="s">
        <v>8270</v>
      </c>
      <c r="O3959" t="s">
        <v>8321</v>
      </c>
      <c r="P3959" t="s">
        <v>8322</v>
      </c>
      <c r="Q3959" s="8">
        <f t="shared" si="244"/>
        <v>2.5000000000000001E-4</v>
      </c>
      <c r="R3959" s="20">
        <f t="shared" si="245"/>
        <v>7</v>
      </c>
      <c r="S3959" s="15">
        <f t="shared" si="246"/>
        <v>42513.976319444439</v>
      </c>
      <c r="T3959" s="15">
        <f t="shared" si="247"/>
        <v>42559.976319444439</v>
      </c>
    </row>
    <row r="3960" spans="1:20" ht="93.75" x14ac:dyDescent="0.3">
      <c r="A3960" s="4">
        <v>3958</v>
      </c>
      <c r="B3960" s="5" t="s">
        <v>3954</v>
      </c>
      <c r="C3960" s="5" t="s">
        <v>8064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t="s">
        <v>8270</v>
      </c>
      <c r="O3960" t="s">
        <v>8321</v>
      </c>
      <c r="P3960" t="s">
        <v>8322</v>
      </c>
      <c r="Q3960" s="8">
        <f t="shared" si="244"/>
        <v>0.32050000000000001</v>
      </c>
      <c r="R3960" s="20">
        <f t="shared" si="245"/>
        <v>40.0625</v>
      </c>
      <c r="S3960" s="15">
        <f t="shared" si="246"/>
        <v>41816.950370370374</v>
      </c>
      <c r="T3960" s="15">
        <f t="shared" si="247"/>
        <v>41853.583333333336</v>
      </c>
    </row>
    <row r="3961" spans="1:20" ht="93.75" x14ac:dyDescent="0.3">
      <c r="A3961" s="4">
        <v>3959</v>
      </c>
      <c r="B3961" s="5" t="s">
        <v>3955</v>
      </c>
      <c r="C3961" s="5" t="s">
        <v>8065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t="s">
        <v>8270</v>
      </c>
      <c r="O3961" t="s">
        <v>8321</v>
      </c>
      <c r="P3961" t="s">
        <v>8322</v>
      </c>
      <c r="Q3961" s="8">
        <f t="shared" si="244"/>
        <v>0.24333333333333335</v>
      </c>
      <c r="R3961" s="20">
        <f t="shared" si="245"/>
        <v>24.333333333333332</v>
      </c>
      <c r="S3961" s="15">
        <f t="shared" si="246"/>
        <v>41880.788842592592</v>
      </c>
      <c r="T3961" s="15">
        <f t="shared" si="247"/>
        <v>41910.788842592592</v>
      </c>
    </row>
    <row r="3962" spans="1:20" ht="93.75" x14ac:dyDescent="0.3">
      <c r="A3962" s="4">
        <v>3960</v>
      </c>
      <c r="B3962" s="5" t="s">
        <v>3956</v>
      </c>
      <c r="C3962" s="5" t="s">
        <v>8066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t="s">
        <v>8270</v>
      </c>
      <c r="O3962" t="s">
        <v>8321</v>
      </c>
      <c r="P3962" t="s">
        <v>8322</v>
      </c>
      <c r="Q3962" s="8">
        <f t="shared" si="244"/>
        <v>1.4999999999999999E-2</v>
      </c>
      <c r="R3962" s="20">
        <f t="shared" si="245"/>
        <v>11.25</v>
      </c>
      <c r="S3962" s="15">
        <f t="shared" si="246"/>
        <v>42342.845555555556</v>
      </c>
      <c r="T3962" s="15">
        <f t="shared" si="247"/>
        <v>42372.845555555556</v>
      </c>
    </row>
    <row r="3963" spans="1:20" ht="93.75" x14ac:dyDescent="0.3">
      <c r="A3963" s="4">
        <v>3961</v>
      </c>
      <c r="B3963" s="5" t="s">
        <v>3957</v>
      </c>
      <c r="C3963" s="5" t="s">
        <v>8067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t="s">
        <v>8270</v>
      </c>
      <c r="O3963" t="s">
        <v>8321</v>
      </c>
      <c r="P3963" t="s">
        <v>8322</v>
      </c>
      <c r="Q3963" s="8">
        <f t="shared" si="244"/>
        <v>4.1999999999999997E-3</v>
      </c>
      <c r="R3963" s="20">
        <f t="shared" si="245"/>
        <v>10.5</v>
      </c>
      <c r="S3963" s="15">
        <f t="shared" si="246"/>
        <v>41745.891319444447</v>
      </c>
      <c r="T3963" s="15">
        <f t="shared" si="247"/>
        <v>41767.891319444447</v>
      </c>
    </row>
    <row r="3964" spans="1:20" ht="93.75" x14ac:dyDescent="0.3">
      <c r="A3964" s="4">
        <v>3962</v>
      </c>
      <c r="B3964" s="5" t="s">
        <v>3958</v>
      </c>
      <c r="C3964" s="5" t="s">
        <v>8068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t="s">
        <v>8270</v>
      </c>
      <c r="O3964" t="s">
        <v>8321</v>
      </c>
      <c r="P3964" t="s">
        <v>8322</v>
      </c>
      <c r="Q3964" s="8">
        <f t="shared" si="244"/>
        <v>3.214285714285714E-2</v>
      </c>
      <c r="R3964" s="20">
        <f t="shared" si="245"/>
        <v>15</v>
      </c>
      <c r="S3964" s="15">
        <f t="shared" si="246"/>
        <v>42311.621458333335</v>
      </c>
      <c r="T3964" s="15">
        <f t="shared" si="247"/>
        <v>42336.621458333335</v>
      </c>
    </row>
    <row r="3965" spans="1:20" ht="93.75" x14ac:dyDescent="0.3">
      <c r="A3965" s="4">
        <v>3963</v>
      </c>
      <c r="B3965" s="5" t="s">
        <v>3959</v>
      </c>
      <c r="C3965" s="5" t="s">
        <v>8069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t="s">
        <v>8270</v>
      </c>
      <c r="O3965" t="s">
        <v>8321</v>
      </c>
      <c r="P3965" t="s">
        <v>8322</v>
      </c>
      <c r="Q3965" s="8">
        <f t="shared" si="244"/>
        <v>0</v>
      </c>
      <c r="R3965" s="20" t="e">
        <f t="shared" si="245"/>
        <v>#DIV/0!</v>
      </c>
      <c r="S3965" s="15">
        <f t="shared" si="246"/>
        <v>42296.154131944444</v>
      </c>
      <c r="T3965" s="15">
        <f t="shared" si="247"/>
        <v>42326.195798611108</v>
      </c>
    </row>
    <row r="3966" spans="1:20" ht="75" x14ac:dyDescent="0.3">
      <c r="A3966" s="4">
        <v>3964</v>
      </c>
      <c r="B3966" s="5" t="s">
        <v>3960</v>
      </c>
      <c r="C3966" s="5" t="s">
        <v>8070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t="s">
        <v>8270</v>
      </c>
      <c r="O3966" t="s">
        <v>8321</v>
      </c>
      <c r="P3966" t="s">
        <v>8322</v>
      </c>
      <c r="Q3966" s="8">
        <f t="shared" si="244"/>
        <v>6.3E-2</v>
      </c>
      <c r="R3966" s="20">
        <f t="shared" si="245"/>
        <v>42</v>
      </c>
      <c r="S3966" s="15">
        <f t="shared" si="246"/>
        <v>42053.722060185188</v>
      </c>
      <c r="T3966" s="15">
        <f t="shared" si="247"/>
        <v>42113.680393518516</v>
      </c>
    </row>
    <row r="3967" spans="1:20" ht="93.75" x14ac:dyDescent="0.3">
      <c r="A3967" s="4">
        <v>3965</v>
      </c>
      <c r="B3967" s="5" t="s">
        <v>3961</v>
      </c>
      <c r="C3967" s="5" t="s">
        <v>8071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t="s">
        <v>8270</v>
      </c>
      <c r="O3967" t="s">
        <v>8321</v>
      </c>
      <c r="P3967" t="s">
        <v>8322</v>
      </c>
      <c r="Q3967" s="8">
        <f t="shared" si="244"/>
        <v>0.14249999999999999</v>
      </c>
      <c r="R3967" s="20">
        <f t="shared" si="245"/>
        <v>71.25</v>
      </c>
      <c r="S3967" s="15">
        <f t="shared" si="246"/>
        <v>42414.235879629632</v>
      </c>
      <c r="T3967" s="15">
        <f t="shared" si="247"/>
        <v>42474.194212962961</v>
      </c>
    </row>
    <row r="3968" spans="1:20" ht="75" x14ac:dyDescent="0.3">
      <c r="A3968" s="4">
        <v>3966</v>
      </c>
      <c r="B3968" s="5" t="s">
        <v>3962</v>
      </c>
      <c r="C3968" s="5" t="s">
        <v>8072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t="s">
        <v>8270</v>
      </c>
      <c r="O3968" t="s">
        <v>8321</v>
      </c>
      <c r="P3968" t="s">
        <v>8322</v>
      </c>
      <c r="Q3968" s="8">
        <f t="shared" si="244"/>
        <v>6.0000000000000001E-3</v>
      </c>
      <c r="R3968" s="20">
        <f t="shared" si="245"/>
        <v>22.5</v>
      </c>
      <c r="S3968" s="15">
        <f t="shared" si="246"/>
        <v>41801.711550925924</v>
      </c>
      <c r="T3968" s="15">
        <f t="shared" si="247"/>
        <v>41844.124305555553</v>
      </c>
    </row>
    <row r="3969" spans="1:20" ht="93.75" x14ac:dyDescent="0.3">
      <c r="A3969" s="4">
        <v>3967</v>
      </c>
      <c r="B3969" s="5" t="s">
        <v>3963</v>
      </c>
      <c r="C3969" s="5" t="s">
        <v>8073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t="s">
        <v>8270</v>
      </c>
      <c r="O3969" t="s">
        <v>8321</v>
      </c>
      <c r="P3969" t="s">
        <v>8322</v>
      </c>
      <c r="Q3969" s="8">
        <f t="shared" si="244"/>
        <v>0.2411764705882353</v>
      </c>
      <c r="R3969" s="20">
        <f t="shared" si="245"/>
        <v>41</v>
      </c>
      <c r="S3969" s="15">
        <f t="shared" si="246"/>
        <v>42770.290590277778</v>
      </c>
      <c r="T3969" s="15">
        <f t="shared" si="247"/>
        <v>42800.290590277778</v>
      </c>
    </row>
    <row r="3970" spans="1:20" ht="75" x14ac:dyDescent="0.3">
      <c r="A3970" s="4">
        <v>3968</v>
      </c>
      <c r="B3970" s="5" t="s">
        <v>3964</v>
      </c>
      <c r="C3970" s="5" t="s">
        <v>8074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t="s">
        <v>8270</v>
      </c>
      <c r="O3970" t="s">
        <v>8321</v>
      </c>
      <c r="P3970" t="s">
        <v>8322</v>
      </c>
      <c r="Q3970" s="8">
        <f t="shared" ref="Q3970:Q4033" si="248">E3970/D3970</f>
        <v>0.10539999999999999</v>
      </c>
      <c r="R3970" s="20">
        <f t="shared" ref="R3970:R4033" si="249">E3970/L3970</f>
        <v>47.909090909090907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75" x14ac:dyDescent="0.3">
      <c r="A3971" s="4">
        <v>3969</v>
      </c>
      <c r="B3971" s="5" t="s">
        <v>3965</v>
      </c>
      <c r="C3971" s="5" t="s">
        <v>8075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t="s">
        <v>8270</v>
      </c>
      <c r="O3971" t="s">
        <v>8321</v>
      </c>
      <c r="P3971" t="s">
        <v>8322</v>
      </c>
      <c r="Q3971" s="8">
        <f t="shared" si="248"/>
        <v>7.4690265486725665E-2</v>
      </c>
      <c r="R3971" s="20">
        <f t="shared" si="249"/>
        <v>35.166666666666664</v>
      </c>
      <c r="S3971" s="15">
        <f t="shared" si="250"/>
        <v>42601.854699074072</v>
      </c>
      <c r="T3971" s="15">
        <f t="shared" si="251"/>
        <v>42611.163194444445</v>
      </c>
    </row>
    <row r="3972" spans="1:20" ht="93.75" x14ac:dyDescent="0.3">
      <c r="A3972" s="4">
        <v>3970</v>
      </c>
      <c r="B3972" s="5" t="s">
        <v>3966</v>
      </c>
      <c r="C3972" s="5" t="s">
        <v>8076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t="s">
        <v>8270</v>
      </c>
      <c r="O3972" t="s">
        <v>8321</v>
      </c>
      <c r="P3972" t="s">
        <v>8322</v>
      </c>
      <c r="Q3972" s="8">
        <f t="shared" si="248"/>
        <v>7.3333333333333334E-4</v>
      </c>
      <c r="R3972" s="20">
        <f t="shared" si="249"/>
        <v>5.5</v>
      </c>
      <c r="S3972" s="15">
        <f t="shared" si="250"/>
        <v>42447.863553240735</v>
      </c>
      <c r="T3972" s="15">
        <f t="shared" si="251"/>
        <v>42477.863553240735</v>
      </c>
    </row>
    <row r="3973" spans="1:20" ht="93.75" x14ac:dyDescent="0.3">
      <c r="A3973" s="4">
        <v>3971</v>
      </c>
      <c r="B3973" s="5" t="s">
        <v>3967</v>
      </c>
      <c r="C3973" s="5" t="s">
        <v>8077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t="s">
        <v>8270</v>
      </c>
      <c r="O3973" t="s">
        <v>8321</v>
      </c>
      <c r="P3973" t="s">
        <v>8322</v>
      </c>
      <c r="Q3973" s="8">
        <f t="shared" si="248"/>
        <v>9.7142857142857135E-3</v>
      </c>
      <c r="R3973" s="20">
        <f t="shared" si="249"/>
        <v>22.666666666666668</v>
      </c>
      <c r="S3973" s="15">
        <f t="shared" si="250"/>
        <v>41811.536180555559</v>
      </c>
      <c r="T3973" s="15">
        <f t="shared" si="251"/>
        <v>41841.536180555559</v>
      </c>
    </row>
    <row r="3974" spans="1:20" ht="75" x14ac:dyDescent="0.3">
      <c r="A3974" s="4">
        <v>3972</v>
      </c>
      <c r="B3974" s="5" t="s">
        <v>3968</v>
      </c>
      <c r="C3974" s="5" t="s">
        <v>8078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t="s">
        <v>8270</v>
      </c>
      <c r="O3974" t="s">
        <v>8321</v>
      </c>
      <c r="P3974" t="s">
        <v>8322</v>
      </c>
      <c r="Q3974" s="8">
        <f t="shared" si="248"/>
        <v>0.21099999999999999</v>
      </c>
      <c r="R3974" s="20">
        <f t="shared" si="249"/>
        <v>26.375</v>
      </c>
      <c r="S3974" s="15">
        <f t="shared" si="250"/>
        <v>41981.067523148144</v>
      </c>
      <c r="T3974" s="15">
        <f t="shared" si="251"/>
        <v>42041.067523148144</v>
      </c>
    </row>
    <row r="3975" spans="1:20" ht="93.75" x14ac:dyDescent="0.3">
      <c r="A3975" s="4">
        <v>3973</v>
      </c>
      <c r="B3975" s="5" t="s">
        <v>3969</v>
      </c>
      <c r="C3975" s="5" t="s">
        <v>8079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t="s">
        <v>8270</v>
      </c>
      <c r="O3975" t="s">
        <v>8321</v>
      </c>
      <c r="P3975" t="s">
        <v>8322</v>
      </c>
      <c r="Q3975" s="8">
        <f t="shared" si="248"/>
        <v>0.78100000000000003</v>
      </c>
      <c r="R3975" s="20">
        <f t="shared" si="249"/>
        <v>105.54054054054055</v>
      </c>
      <c r="S3975" s="15">
        <f t="shared" si="250"/>
        <v>42469.68414351852</v>
      </c>
      <c r="T3975" s="15">
        <f t="shared" si="251"/>
        <v>42499.166666666672</v>
      </c>
    </row>
    <row r="3976" spans="1:20" ht="75" x14ac:dyDescent="0.3">
      <c r="A3976" s="4">
        <v>3974</v>
      </c>
      <c r="B3976" s="5" t="s">
        <v>3970</v>
      </c>
      <c r="C3976" s="5" t="s">
        <v>8080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t="s">
        <v>8270</v>
      </c>
      <c r="O3976" t="s">
        <v>8321</v>
      </c>
      <c r="P3976" t="s">
        <v>8322</v>
      </c>
      <c r="Q3976" s="8">
        <f t="shared" si="248"/>
        <v>0.32</v>
      </c>
      <c r="R3976" s="20">
        <f t="shared" si="249"/>
        <v>29.09090909090909</v>
      </c>
      <c r="S3976" s="15">
        <f t="shared" si="250"/>
        <v>42493.546851851846</v>
      </c>
      <c r="T3976" s="15">
        <f t="shared" si="251"/>
        <v>42523.546851851846</v>
      </c>
    </row>
    <row r="3977" spans="1:20" ht="93.75" x14ac:dyDescent="0.3">
      <c r="A3977" s="4">
        <v>3975</v>
      </c>
      <c r="B3977" s="5" t="s">
        <v>3971</v>
      </c>
      <c r="C3977" s="5" t="s">
        <v>8081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t="s">
        <v>8270</v>
      </c>
      <c r="O3977" t="s">
        <v>8321</v>
      </c>
      <c r="P3977" t="s">
        <v>8322</v>
      </c>
      <c r="Q3977" s="8">
        <f t="shared" si="248"/>
        <v>0</v>
      </c>
      <c r="R3977" s="20" t="e">
        <f t="shared" si="249"/>
        <v>#DIV/0!</v>
      </c>
      <c r="S3977" s="15">
        <f t="shared" si="250"/>
        <v>42534.866875</v>
      </c>
      <c r="T3977" s="15">
        <f t="shared" si="251"/>
        <v>42564.866875</v>
      </c>
    </row>
    <row r="3978" spans="1:20" ht="93.75" x14ac:dyDescent="0.3">
      <c r="A3978" s="4">
        <v>3976</v>
      </c>
      <c r="B3978" s="5" t="s">
        <v>3972</v>
      </c>
      <c r="C3978" s="5" t="s">
        <v>8082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t="s">
        <v>8270</v>
      </c>
      <c r="O3978" t="s">
        <v>8321</v>
      </c>
      <c r="P3978" t="s">
        <v>8322</v>
      </c>
      <c r="Q3978" s="8">
        <f t="shared" si="248"/>
        <v>0.47692307692307695</v>
      </c>
      <c r="R3978" s="20">
        <f t="shared" si="249"/>
        <v>62</v>
      </c>
      <c r="S3978" s="15">
        <f t="shared" si="250"/>
        <v>41830.858344907407</v>
      </c>
      <c r="T3978" s="15">
        <f t="shared" si="251"/>
        <v>41852.291666666664</v>
      </c>
    </row>
    <row r="3979" spans="1:20" ht="75" x14ac:dyDescent="0.3">
      <c r="A3979" s="4">
        <v>3977</v>
      </c>
      <c r="B3979" s="5" t="s">
        <v>3973</v>
      </c>
      <c r="C3979" s="5" t="s">
        <v>8083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t="s">
        <v>8270</v>
      </c>
      <c r="O3979" t="s">
        <v>8321</v>
      </c>
      <c r="P3979" t="s">
        <v>8322</v>
      </c>
      <c r="Q3979" s="8">
        <f t="shared" si="248"/>
        <v>1.4500000000000001E-2</v>
      </c>
      <c r="R3979" s="20">
        <f t="shared" si="249"/>
        <v>217.5</v>
      </c>
      <c r="S3979" s="15">
        <f t="shared" si="250"/>
        <v>42543.788564814815</v>
      </c>
      <c r="T3979" s="15">
        <f t="shared" si="251"/>
        <v>42573.788564814815</v>
      </c>
    </row>
    <row r="3980" spans="1:20" ht="93.75" x14ac:dyDescent="0.3">
      <c r="A3980" s="4">
        <v>3978</v>
      </c>
      <c r="B3980" s="5" t="s">
        <v>3974</v>
      </c>
      <c r="C3980" s="5" t="s">
        <v>8084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t="s">
        <v>8270</v>
      </c>
      <c r="O3980" t="s">
        <v>8321</v>
      </c>
      <c r="P3980" t="s">
        <v>8322</v>
      </c>
      <c r="Q3980" s="8">
        <f t="shared" si="248"/>
        <v>0.107</v>
      </c>
      <c r="R3980" s="20">
        <f t="shared" si="249"/>
        <v>26.75</v>
      </c>
      <c r="S3980" s="15">
        <f t="shared" si="250"/>
        <v>41975.642974537041</v>
      </c>
      <c r="T3980" s="15">
        <f t="shared" si="251"/>
        <v>42035.642974537041</v>
      </c>
    </row>
    <row r="3981" spans="1:20" ht="93.75" x14ac:dyDescent="0.3">
      <c r="A3981" s="4">
        <v>3979</v>
      </c>
      <c r="B3981" s="5" t="s">
        <v>3975</v>
      </c>
      <c r="C3981" s="5" t="s">
        <v>8085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t="s">
        <v>8270</v>
      </c>
      <c r="O3981" t="s">
        <v>8321</v>
      </c>
      <c r="P3981" t="s">
        <v>8322</v>
      </c>
      <c r="Q3981" s="8">
        <f t="shared" si="248"/>
        <v>1.8333333333333333E-2</v>
      </c>
      <c r="R3981" s="20">
        <f t="shared" si="249"/>
        <v>18.333333333333332</v>
      </c>
      <c r="S3981" s="15">
        <f t="shared" si="250"/>
        <v>42069.903437500005</v>
      </c>
      <c r="T3981" s="15">
        <f t="shared" si="251"/>
        <v>42092.833333333328</v>
      </c>
    </row>
    <row r="3982" spans="1:20" ht="93.75" x14ac:dyDescent="0.3">
      <c r="A3982" s="4">
        <v>3980</v>
      </c>
      <c r="B3982" s="5" t="s">
        <v>3976</v>
      </c>
      <c r="C3982" s="5" t="s">
        <v>8086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t="s">
        <v>8270</v>
      </c>
      <c r="O3982" t="s">
        <v>8321</v>
      </c>
      <c r="P3982" t="s">
        <v>8322</v>
      </c>
      <c r="Q3982" s="8">
        <f t="shared" si="248"/>
        <v>0.18</v>
      </c>
      <c r="R3982" s="20">
        <f t="shared" si="249"/>
        <v>64.285714285714292</v>
      </c>
      <c r="S3982" s="15">
        <f t="shared" si="250"/>
        <v>41795.598923611113</v>
      </c>
      <c r="T3982" s="15">
        <f t="shared" si="251"/>
        <v>41825.598923611113</v>
      </c>
    </row>
    <row r="3983" spans="1:20" ht="75" x14ac:dyDescent="0.3">
      <c r="A3983" s="4">
        <v>3981</v>
      </c>
      <c r="B3983" s="5" t="s">
        <v>3357</v>
      </c>
      <c r="C3983" s="5" t="s">
        <v>7468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t="s">
        <v>8270</v>
      </c>
      <c r="O3983" t="s">
        <v>8321</v>
      </c>
      <c r="P3983" t="s">
        <v>8322</v>
      </c>
      <c r="Q3983" s="8">
        <f t="shared" si="248"/>
        <v>4.0833333333333333E-2</v>
      </c>
      <c r="R3983" s="20">
        <f t="shared" si="249"/>
        <v>175</v>
      </c>
      <c r="S3983" s="15">
        <f t="shared" si="250"/>
        <v>42508.179965277777</v>
      </c>
      <c r="T3983" s="15">
        <f t="shared" si="251"/>
        <v>42568.179965277777</v>
      </c>
    </row>
    <row r="3984" spans="1:20" ht="75" x14ac:dyDescent="0.3">
      <c r="A3984" s="4">
        <v>3982</v>
      </c>
      <c r="B3984" s="5" t="s">
        <v>3977</v>
      </c>
      <c r="C3984" s="5" t="s">
        <v>8087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t="s">
        <v>8270</v>
      </c>
      <c r="O3984" t="s">
        <v>8321</v>
      </c>
      <c r="P3984" t="s">
        <v>8322</v>
      </c>
      <c r="Q3984" s="8">
        <f t="shared" si="248"/>
        <v>0.2</v>
      </c>
      <c r="R3984" s="20">
        <f t="shared" si="249"/>
        <v>34</v>
      </c>
      <c r="S3984" s="15">
        <f t="shared" si="250"/>
        <v>42132.809953703705</v>
      </c>
      <c r="T3984" s="15">
        <f t="shared" si="251"/>
        <v>42192.809953703705</v>
      </c>
    </row>
    <row r="3985" spans="1:20" ht="93.75" x14ac:dyDescent="0.3">
      <c r="A3985" s="4">
        <v>3983</v>
      </c>
      <c r="B3985" s="5" t="s">
        <v>3978</v>
      </c>
      <c r="C3985" s="5" t="s">
        <v>8088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t="s">
        <v>8270</v>
      </c>
      <c r="O3985" t="s">
        <v>8321</v>
      </c>
      <c r="P3985" t="s">
        <v>8322</v>
      </c>
      <c r="Q3985" s="8">
        <f t="shared" si="248"/>
        <v>0.34802513464991025</v>
      </c>
      <c r="R3985" s="20">
        <f t="shared" si="249"/>
        <v>84.282608695652172</v>
      </c>
      <c r="S3985" s="15">
        <f t="shared" si="250"/>
        <v>41747.86986111111</v>
      </c>
      <c r="T3985" s="15">
        <f t="shared" si="251"/>
        <v>41779.290972222225</v>
      </c>
    </row>
    <row r="3986" spans="1:20" ht="75" x14ac:dyDescent="0.3">
      <c r="A3986" s="4">
        <v>3984</v>
      </c>
      <c r="B3986" s="5" t="s">
        <v>3979</v>
      </c>
      <c r="C3986" s="5" t="s">
        <v>8089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t="s">
        <v>8270</v>
      </c>
      <c r="O3986" t="s">
        <v>8321</v>
      </c>
      <c r="P3986" t="s">
        <v>8322</v>
      </c>
      <c r="Q3986" s="8">
        <f t="shared" si="248"/>
        <v>6.3333333333333339E-2</v>
      </c>
      <c r="R3986" s="20">
        <f t="shared" si="249"/>
        <v>9.5</v>
      </c>
      <c r="S3986" s="15">
        <f t="shared" si="250"/>
        <v>41920.963472222218</v>
      </c>
      <c r="T3986" s="15">
        <f t="shared" si="251"/>
        <v>41951</v>
      </c>
    </row>
    <row r="3987" spans="1:20" ht="93.75" x14ac:dyDescent="0.3">
      <c r="A3987" s="4">
        <v>3985</v>
      </c>
      <c r="B3987" s="5" t="s">
        <v>3980</v>
      </c>
      <c r="C3987" s="5" t="s">
        <v>8090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t="s">
        <v>8270</v>
      </c>
      <c r="O3987" t="s">
        <v>8321</v>
      </c>
      <c r="P3987" t="s">
        <v>8322</v>
      </c>
      <c r="Q3987" s="8">
        <f t="shared" si="248"/>
        <v>0.32050000000000001</v>
      </c>
      <c r="R3987" s="20">
        <f t="shared" si="249"/>
        <v>33.736842105263158</v>
      </c>
      <c r="S3987" s="15">
        <f t="shared" si="250"/>
        <v>42399.707407407404</v>
      </c>
      <c r="T3987" s="15">
        <f t="shared" si="251"/>
        <v>42420.878472222219</v>
      </c>
    </row>
    <row r="3988" spans="1:20" ht="75" x14ac:dyDescent="0.3">
      <c r="A3988" s="4">
        <v>3986</v>
      </c>
      <c r="B3988" s="5" t="s">
        <v>3981</v>
      </c>
      <c r="C3988" s="5" t="s">
        <v>8091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t="s">
        <v>8270</v>
      </c>
      <c r="O3988" t="s">
        <v>8321</v>
      </c>
      <c r="P3988" t="s">
        <v>8322</v>
      </c>
      <c r="Q3988" s="8">
        <f t="shared" si="248"/>
        <v>9.7600000000000006E-2</v>
      </c>
      <c r="R3988" s="20">
        <f t="shared" si="249"/>
        <v>37.53846153846154</v>
      </c>
      <c r="S3988" s="15">
        <f t="shared" si="250"/>
        <v>42467.548541666663</v>
      </c>
      <c r="T3988" s="15">
        <f t="shared" si="251"/>
        <v>42496.544444444444</v>
      </c>
    </row>
    <row r="3989" spans="1:20" ht="75" x14ac:dyDescent="0.3">
      <c r="A3989" s="4">
        <v>3987</v>
      </c>
      <c r="B3989" s="5" t="s">
        <v>3982</v>
      </c>
      <c r="C3989" s="5" t="s">
        <v>8092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t="s">
        <v>8270</v>
      </c>
      <c r="O3989" t="s">
        <v>8321</v>
      </c>
      <c r="P3989" t="s">
        <v>8322</v>
      </c>
      <c r="Q3989" s="8">
        <f t="shared" si="248"/>
        <v>0.3775</v>
      </c>
      <c r="R3989" s="20">
        <f t="shared" si="249"/>
        <v>11.615384615384615</v>
      </c>
      <c r="S3989" s="15">
        <f t="shared" si="250"/>
        <v>41765.92465277778</v>
      </c>
      <c r="T3989" s="15">
        <f t="shared" si="251"/>
        <v>41775.92465277778</v>
      </c>
    </row>
    <row r="3990" spans="1:20" ht="37.5" x14ac:dyDescent="0.3">
      <c r="A3990" s="4">
        <v>3988</v>
      </c>
      <c r="B3990" s="5" t="s">
        <v>3983</v>
      </c>
      <c r="C3990" s="5" t="s">
        <v>8093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t="s">
        <v>8270</v>
      </c>
      <c r="O3990" t="s">
        <v>8321</v>
      </c>
      <c r="P3990" t="s">
        <v>8322</v>
      </c>
      <c r="Q3990" s="8">
        <f t="shared" si="248"/>
        <v>2.1333333333333333E-2</v>
      </c>
      <c r="R3990" s="20">
        <f t="shared" si="249"/>
        <v>8</v>
      </c>
      <c r="S3990" s="15">
        <f t="shared" si="250"/>
        <v>42230.08116898148</v>
      </c>
      <c r="T3990" s="15">
        <f t="shared" si="251"/>
        <v>42245.08116898148</v>
      </c>
    </row>
    <row r="3991" spans="1:20" ht="93.75" x14ac:dyDescent="0.3">
      <c r="A3991" s="4">
        <v>3989</v>
      </c>
      <c r="B3991" s="5" t="s">
        <v>3984</v>
      </c>
      <c r="C3991" s="5" t="s">
        <v>8094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t="s">
        <v>8270</v>
      </c>
      <c r="O3991" t="s">
        <v>8321</v>
      </c>
      <c r="P3991" t="s">
        <v>8322</v>
      </c>
      <c r="Q3991" s="8">
        <f t="shared" si="248"/>
        <v>0</v>
      </c>
      <c r="R3991" s="20" t="e">
        <f t="shared" si="249"/>
        <v>#DIV/0!</v>
      </c>
      <c r="S3991" s="15">
        <f t="shared" si="250"/>
        <v>42286.749780092592</v>
      </c>
      <c r="T3991" s="15">
        <f t="shared" si="251"/>
        <v>42316.791446759264</v>
      </c>
    </row>
    <row r="3992" spans="1:20" ht="75" x14ac:dyDescent="0.3">
      <c r="A3992" s="4">
        <v>3990</v>
      </c>
      <c r="B3992" s="5" t="s">
        <v>3985</v>
      </c>
      <c r="C3992" s="5" t="s">
        <v>8095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t="s">
        <v>8270</v>
      </c>
      <c r="O3992" t="s">
        <v>8321</v>
      </c>
      <c r="P3992" t="s">
        <v>8322</v>
      </c>
      <c r="Q3992" s="8">
        <f t="shared" si="248"/>
        <v>4.1818181818181817E-2</v>
      </c>
      <c r="R3992" s="20">
        <f t="shared" si="249"/>
        <v>23</v>
      </c>
      <c r="S3992" s="15">
        <f t="shared" si="250"/>
        <v>42401.672372685185</v>
      </c>
      <c r="T3992" s="15">
        <f t="shared" si="251"/>
        <v>42431.672372685185</v>
      </c>
    </row>
    <row r="3993" spans="1:20" ht="37.5" x14ac:dyDescent="0.3">
      <c r="A3993" s="4">
        <v>3991</v>
      </c>
      <c r="B3993" s="5" t="s">
        <v>3986</v>
      </c>
      <c r="C3993" s="5" t="s">
        <v>8096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t="s">
        <v>8270</v>
      </c>
      <c r="O3993" t="s">
        <v>8321</v>
      </c>
      <c r="P3993" t="s">
        <v>8322</v>
      </c>
      <c r="Q3993" s="8">
        <f t="shared" si="248"/>
        <v>0.2</v>
      </c>
      <c r="R3993" s="20">
        <f t="shared" si="249"/>
        <v>100</v>
      </c>
      <c r="S3993" s="15">
        <f t="shared" si="250"/>
        <v>42125.644467592589</v>
      </c>
      <c r="T3993" s="15">
        <f t="shared" si="251"/>
        <v>42155.644467592589</v>
      </c>
    </row>
    <row r="3994" spans="1:20" ht="75" x14ac:dyDescent="0.3">
      <c r="A3994" s="4">
        <v>3992</v>
      </c>
      <c r="B3994" s="5" t="s">
        <v>3987</v>
      </c>
      <c r="C3994" s="5" t="s">
        <v>8097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t="s">
        <v>8270</v>
      </c>
      <c r="O3994" t="s">
        <v>8321</v>
      </c>
      <c r="P3994" t="s">
        <v>8322</v>
      </c>
      <c r="Q3994" s="8">
        <f t="shared" si="248"/>
        <v>5.4100000000000002E-2</v>
      </c>
      <c r="R3994" s="20">
        <f t="shared" si="249"/>
        <v>60.111111111111114</v>
      </c>
      <c r="S3994" s="15">
        <f t="shared" si="250"/>
        <v>42289.94049768518</v>
      </c>
      <c r="T3994" s="15">
        <f t="shared" si="251"/>
        <v>42349.982164351852</v>
      </c>
    </row>
    <row r="3995" spans="1:20" ht="75" x14ac:dyDescent="0.3">
      <c r="A3995" s="4">
        <v>3993</v>
      </c>
      <c r="B3995" s="5" t="s">
        <v>3988</v>
      </c>
      <c r="C3995" s="5" t="s">
        <v>8098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t="s">
        <v>8270</v>
      </c>
      <c r="O3995" t="s">
        <v>8321</v>
      </c>
      <c r="P3995" t="s">
        <v>8322</v>
      </c>
      <c r="Q3995" s="8">
        <f t="shared" si="248"/>
        <v>6.0000000000000002E-5</v>
      </c>
      <c r="R3995" s="20">
        <f t="shared" si="249"/>
        <v>3</v>
      </c>
      <c r="S3995" s="15">
        <f t="shared" si="250"/>
        <v>42107.864722222221</v>
      </c>
      <c r="T3995" s="15">
        <f t="shared" si="251"/>
        <v>42137.864722222221</v>
      </c>
    </row>
    <row r="3996" spans="1:20" ht="75" x14ac:dyDescent="0.3">
      <c r="A3996" s="4">
        <v>3994</v>
      </c>
      <c r="B3996" s="5" t="s">
        <v>3989</v>
      </c>
      <c r="C3996" s="5" t="s">
        <v>8099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t="s">
        <v>8270</v>
      </c>
      <c r="O3996" t="s">
        <v>8321</v>
      </c>
      <c r="P3996" t="s">
        <v>8322</v>
      </c>
      <c r="Q3996" s="8">
        <f t="shared" si="248"/>
        <v>2.5000000000000001E-3</v>
      </c>
      <c r="R3996" s="20">
        <f t="shared" si="249"/>
        <v>5</v>
      </c>
      <c r="S3996" s="15">
        <f t="shared" si="250"/>
        <v>41809.389930555553</v>
      </c>
      <c r="T3996" s="15">
        <f t="shared" si="251"/>
        <v>41839.389930555553</v>
      </c>
    </row>
    <row r="3997" spans="1:20" ht="75" x14ac:dyDescent="0.3">
      <c r="A3997" s="4">
        <v>3995</v>
      </c>
      <c r="B3997" s="5" t="s">
        <v>3990</v>
      </c>
      <c r="C3997" s="5" t="s">
        <v>8100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t="s">
        <v>8270</v>
      </c>
      <c r="O3997" t="s">
        <v>8321</v>
      </c>
      <c r="P3997" t="s">
        <v>8322</v>
      </c>
      <c r="Q3997" s="8">
        <f t="shared" si="248"/>
        <v>0.35</v>
      </c>
      <c r="R3997" s="20">
        <f t="shared" si="249"/>
        <v>17.5</v>
      </c>
      <c r="S3997" s="15">
        <f t="shared" si="250"/>
        <v>42019.683761574073</v>
      </c>
      <c r="T3997" s="15">
        <f t="shared" si="251"/>
        <v>42049.477083333331</v>
      </c>
    </row>
    <row r="3998" spans="1:20" ht="93.75" x14ac:dyDescent="0.3">
      <c r="A3998" s="4">
        <v>3996</v>
      </c>
      <c r="B3998" s="5" t="s">
        <v>3991</v>
      </c>
      <c r="C3998" s="5" t="s">
        <v>8101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t="s">
        <v>8270</v>
      </c>
      <c r="O3998" t="s">
        <v>8321</v>
      </c>
      <c r="P3998" t="s">
        <v>8322</v>
      </c>
      <c r="Q3998" s="8">
        <f t="shared" si="248"/>
        <v>0.16566666666666666</v>
      </c>
      <c r="R3998" s="20">
        <f t="shared" si="249"/>
        <v>29.235294117647058</v>
      </c>
      <c r="S3998" s="15">
        <f t="shared" si="250"/>
        <v>41950.26694444444</v>
      </c>
      <c r="T3998" s="15">
        <f t="shared" si="251"/>
        <v>41963.669444444444</v>
      </c>
    </row>
    <row r="3999" spans="1:20" ht="93.75" x14ac:dyDescent="0.3">
      <c r="A3999" s="4">
        <v>3997</v>
      </c>
      <c r="B3999" s="5" t="s">
        <v>3992</v>
      </c>
      <c r="C3999" s="5" t="s">
        <v>8102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t="s">
        <v>8270</v>
      </c>
      <c r="O3999" t="s">
        <v>8321</v>
      </c>
      <c r="P3999" t="s">
        <v>8322</v>
      </c>
      <c r="Q3999" s="8">
        <f t="shared" si="248"/>
        <v>0</v>
      </c>
      <c r="R3999" s="20" t="e">
        <f t="shared" si="249"/>
        <v>#DIV/0!</v>
      </c>
      <c r="S3999" s="15">
        <f t="shared" si="250"/>
        <v>42069.391446759255</v>
      </c>
      <c r="T3999" s="15">
        <f t="shared" si="251"/>
        <v>42099.349780092598</v>
      </c>
    </row>
    <row r="4000" spans="1:20" ht="75" x14ac:dyDescent="0.3">
      <c r="A4000" s="4">
        <v>3998</v>
      </c>
      <c r="B4000" s="5" t="s">
        <v>3993</v>
      </c>
      <c r="C4000" s="5" t="s">
        <v>8103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t="s">
        <v>8270</v>
      </c>
      <c r="O4000" t="s">
        <v>8321</v>
      </c>
      <c r="P4000" t="s">
        <v>8322</v>
      </c>
      <c r="Q4000" s="8">
        <f t="shared" si="248"/>
        <v>0.57199999999999995</v>
      </c>
      <c r="R4000" s="20">
        <f t="shared" si="249"/>
        <v>59.583333333333336</v>
      </c>
      <c r="S4000" s="15">
        <f t="shared" si="250"/>
        <v>42061.963263888887</v>
      </c>
      <c r="T4000" s="15">
        <f t="shared" si="251"/>
        <v>42091.921597222223</v>
      </c>
    </row>
    <row r="4001" spans="1:20" ht="75" x14ac:dyDescent="0.3">
      <c r="A4001" s="4">
        <v>3999</v>
      </c>
      <c r="B4001" s="5" t="s">
        <v>3994</v>
      </c>
      <c r="C4001" s="5" t="s">
        <v>8104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t="s">
        <v>8270</v>
      </c>
      <c r="O4001" t="s">
        <v>8321</v>
      </c>
      <c r="P4001" t="s">
        <v>8322</v>
      </c>
      <c r="Q4001" s="8">
        <f t="shared" si="248"/>
        <v>0.16514285714285715</v>
      </c>
      <c r="R4001" s="20">
        <f t="shared" si="249"/>
        <v>82.571428571428569</v>
      </c>
      <c r="S4001" s="15">
        <f t="shared" si="250"/>
        <v>41842.828680555554</v>
      </c>
      <c r="T4001" s="15">
        <f t="shared" si="251"/>
        <v>41882.827650462961</v>
      </c>
    </row>
    <row r="4002" spans="1:20" ht="37.5" x14ac:dyDescent="0.3">
      <c r="A4002" s="4">
        <v>4000</v>
      </c>
      <c r="B4002" s="5" t="s">
        <v>3995</v>
      </c>
      <c r="C4002" s="5" t="s">
        <v>8105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t="s">
        <v>8270</v>
      </c>
      <c r="O4002" t="s">
        <v>8321</v>
      </c>
      <c r="P4002" t="s">
        <v>8322</v>
      </c>
      <c r="Q4002" s="8">
        <f t="shared" si="248"/>
        <v>1.25E-3</v>
      </c>
      <c r="R4002" s="20">
        <f t="shared" si="249"/>
        <v>10</v>
      </c>
      <c r="S4002" s="15">
        <f t="shared" si="250"/>
        <v>42437.64534722222</v>
      </c>
      <c r="T4002" s="15">
        <f t="shared" si="251"/>
        <v>42497.603680555556</v>
      </c>
    </row>
    <row r="4003" spans="1:20" ht="93.75" x14ac:dyDescent="0.3">
      <c r="A4003" s="4">
        <v>4001</v>
      </c>
      <c r="B4003" s="5" t="s">
        <v>3996</v>
      </c>
      <c r="C4003" s="5" t="s">
        <v>8106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t="s">
        <v>8270</v>
      </c>
      <c r="O4003" t="s">
        <v>8321</v>
      </c>
      <c r="P4003" t="s">
        <v>8322</v>
      </c>
      <c r="Q4003" s="8">
        <f t="shared" si="248"/>
        <v>0.3775</v>
      </c>
      <c r="R4003" s="20">
        <f t="shared" si="249"/>
        <v>32.357142857142854</v>
      </c>
      <c r="S4003" s="15">
        <f t="shared" si="250"/>
        <v>42775.964212962965</v>
      </c>
      <c r="T4003" s="15">
        <f t="shared" si="251"/>
        <v>42795.791666666672</v>
      </c>
    </row>
    <row r="4004" spans="1:20" ht="75" x14ac:dyDescent="0.3">
      <c r="A4004" s="4">
        <v>4002</v>
      </c>
      <c r="B4004" s="5" t="s">
        <v>3997</v>
      </c>
      <c r="C4004" s="5" t="s">
        <v>8107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t="s">
        <v>8270</v>
      </c>
      <c r="O4004" t="s">
        <v>8321</v>
      </c>
      <c r="P4004" t="s">
        <v>8322</v>
      </c>
      <c r="Q4004" s="8">
        <f t="shared" si="248"/>
        <v>1.84E-2</v>
      </c>
      <c r="R4004" s="20">
        <f t="shared" si="249"/>
        <v>5.75</v>
      </c>
      <c r="S4004" s="15">
        <f t="shared" si="250"/>
        <v>41879.043530092589</v>
      </c>
      <c r="T4004" s="15">
        <f t="shared" si="251"/>
        <v>41909.043530092589</v>
      </c>
    </row>
    <row r="4005" spans="1:20" ht="75" x14ac:dyDescent="0.3">
      <c r="A4005" s="4">
        <v>4003</v>
      </c>
      <c r="B4005" s="5" t="s">
        <v>3998</v>
      </c>
      <c r="C4005" s="5" t="s">
        <v>8070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t="s">
        <v>8270</v>
      </c>
      <c r="O4005" t="s">
        <v>8321</v>
      </c>
      <c r="P4005" t="s">
        <v>8322</v>
      </c>
      <c r="Q4005" s="8">
        <f t="shared" si="248"/>
        <v>0.10050000000000001</v>
      </c>
      <c r="R4005" s="20">
        <f t="shared" si="249"/>
        <v>100.5</v>
      </c>
      <c r="S4005" s="15">
        <f t="shared" si="250"/>
        <v>42020.587349537032</v>
      </c>
      <c r="T4005" s="15">
        <f t="shared" si="251"/>
        <v>42050.587349537032</v>
      </c>
    </row>
    <row r="4006" spans="1:20" ht="37.5" x14ac:dyDescent="0.3">
      <c r="A4006" s="4">
        <v>4004</v>
      </c>
      <c r="B4006" s="5" t="s">
        <v>3999</v>
      </c>
      <c r="C4006" s="5" t="s">
        <v>8108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t="s">
        <v>8270</v>
      </c>
      <c r="O4006" t="s">
        <v>8321</v>
      </c>
      <c r="P4006" t="s">
        <v>8322</v>
      </c>
      <c r="Q4006" s="8">
        <f t="shared" si="248"/>
        <v>2E-3</v>
      </c>
      <c r="R4006" s="20">
        <f t="shared" si="249"/>
        <v>1</v>
      </c>
      <c r="S4006" s="15">
        <f t="shared" si="250"/>
        <v>41890.16269675926</v>
      </c>
      <c r="T4006" s="15">
        <f t="shared" si="251"/>
        <v>41920.16269675926</v>
      </c>
    </row>
    <row r="4007" spans="1:20" ht="75" x14ac:dyDescent="0.3">
      <c r="A4007" s="4">
        <v>4005</v>
      </c>
      <c r="B4007" s="5" t="s">
        <v>4000</v>
      </c>
      <c r="C4007" s="5" t="s">
        <v>8109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t="s">
        <v>8270</v>
      </c>
      <c r="O4007" t="s">
        <v>8321</v>
      </c>
      <c r="P4007" t="s">
        <v>8322</v>
      </c>
      <c r="Q4007" s="8">
        <f t="shared" si="248"/>
        <v>1.3333333333333334E-2</v>
      </c>
      <c r="R4007" s="20">
        <f t="shared" si="249"/>
        <v>20</v>
      </c>
      <c r="S4007" s="15">
        <f t="shared" si="250"/>
        <v>41872.807696759257</v>
      </c>
      <c r="T4007" s="15">
        <f t="shared" si="251"/>
        <v>41932.807696759257</v>
      </c>
    </row>
    <row r="4008" spans="1:20" ht="93.75" x14ac:dyDescent="0.3">
      <c r="A4008" s="4">
        <v>4006</v>
      </c>
      <c r="B4008" s="5" t="s">
        <v>4001</v>
      </c>
      <c r="C4008" s="5" t="s">
        <v>8110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t="s">
        <v>8270</v>
      </c>
      <c r="O4008" t="s">
        <v>8321</v>
      </c>
      <c r="P4008" t="s">
        <v>8322</v>
      </c>
      <c r="Q4008" s="8">
        <f t="shared" si="248"/>
        <v>6.666666666666667E-5</v>
      </c>
      <c r="R4008" s="20">
        <f t="shared" si="249"/>
        <v>2</v>
      </c>
      <c r="S4008" s="15">
        <f t="shared" si="250"/>
        <v>42391.772997685184</v>
      </c>
      <c r="T4008" s="15">
        <f t="shared" si="251"/>
        <v>42416.772997685184</v>
      </c>
    </row>
    <row r="4009" spans="1:20" ht="75" x14ac:dyDescent="0.3">
      <c r="A4009" s="4">
        <v>4007</v>
      </c>
      <c r="B4009" s="5" t="s">
        <v>4002</v>
      </c>
      <c r="C4009" s="5" t="s">
        <v>8111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t="s">
        <v>8270</v>
      </c>
      <c r="O4009" t="s">
        <v>8321</v>
      </c>
      <c r="P4009" t="s">
        <v>8322</v>
      </c>
      <c r="Q4009" s="8">
        <f t="shared" si="248"/>
        <v>2.5000000000000001E-3</v>
      </c>
      <c r="R4009" s="20">
        <f t="shared" si="249"/>
        <v>5</v>
      </c>
      <c r="S4009" s="15">
        <f t="shared" si="250"/>
        <v>41848.772928240738</v>
      </c>
      <c r="T4009" s="15">
        <f t="shared" si="251"/>
        <v>41877.686111111114</v>
      </c>
    </row>
    <row r="4010" spans="1:20" ht="93.75" x14ac:dyDescent="0.3">
      <c r="A4010" s="4">
        <v>4008</v>
      </c>
      <c r="B4010" s="5" t="s">
        <v>4003</v>
      </c>
      <c r="C4010" s="5" t="s">
        <v>8112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t="s">
        <v>8270</v>
      </c>
      <c r="O4010" t="s">
        <v>8321</v>
      </c>
      <c r="P4010" t="s">
        <v>8322</v>
      </c>
      <c r="Q4010" s="8">
        <f t="shared" si="248"/>
        <v>0.06</v>
      </c>
      <c r="R4010" s="20">
        <f t="shared" si="249"/>
        <v>15</v>
      </c>
      <c r="S4010" s="15">
        <f t="shared" si="250"/>
        <v>42177.964201388888</v>
      </c>
      <c r="T4010" s="15">
        <f t="shared" si="251"/>
        <v>42207.964201388888</v>
      </c>
    </row>
    <row r="4011" spans="1:20" ht="93.75" x14ac:dyDescent="0.3">
      <c r="A4011" s="4">
        <v>4009</v>
      </c>
      <c r="B4011" s="5" t="s">
        <v>4004</v>
      </c>
      <c r="C4011" s="5" t="s">
        <v>8113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t="s">
        <v>8270</v>
      </c>
      <c r="O4011" t="s">
        <v>8321</v>
      </c>
      <c r="P4011" t="s">
        <v>8322</v>
      </c>
      <c r="Q4011" s="8">
        <f t="shared" si="248"/>
        <v>3.8860103626943004E-2</v>
      </c>
      <c r="R4011" s="20">
        <f t="shared" si="249"/>
        <v>25</v>
      </c>
      <c r="S4011" s="15">
        <f t="shared" si="250"/>
        <v>41851.700925925928</v>
      </c>
      <c r="T4011" s="15">
        <f t="shared" si="251"/>
        <v>41891.700925925928</v>
      </c>
    </row>
    <row r="4012" spans="1:20" ht="75" x14ac:dyDescent="0.3">
      <c r="A4012" s="4">
        <v>4010</v>
      </c>
      <c r="B4012" s="5" t="s">
        <v>4005</v>
      </c>
      <c r="C4012" s="5" t="s">
        <v>8114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t="s">
        <v>8270</v>
      </c>
      <c r="O4012" t="s">
        <v>8321</v>
      </c>
      <c r="P4012" t="s">
        <v>8322</v>
      </c>
      <c r="Q4012" s="8">
        <f t="shared" si="248"/>
        <v>0.24194444444444443</v>
      </c>
      <c r="R4012" s="20">
        <f t="shared" si="249"/>
        <v>45.842105263157897</v>
      </c>
      <c r="S4012" s="15">
        <f t="shared" si="250"/>
        <v>41921.770439814813</v>
      </c>
      <c r="T4012" s="15">
        <f t="shared" si="251"/>
        <v>41938.770439814813</v>
      </c>
    </row>
    <row r="4013" spans="1:20" ht="93.75" x14ac:dyDescent="0.3">
      <c r="A4013" s="4">
        <v>4011</v>
      </c>
      <c r="B4013" s="5" t="s">
        <v>4006</v>
      </c>
      <c r="C4013" s="5" t="s">
        <v>8115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t="s">
        <v>8270</v>
      </c>
      <c r="O4013" t="s">
        <v>8321</v>
      </c>
      <c r="P4013" t="s">
        <v>8322</v>
      </c>
      <c r="Q4013" s="8">
        <f t="shared" si="248"/>
        <v>7.5999999999999998E-2</v>
      </c>
      <c r="R4013" s="20">
        <f t="shared" si="249"/>
        <v>4.75</v>
      </c>
      <c r="S4013" s="15">
        <f t="shared" si="250"/>
        <v>42002.54488425926</v>
      </c>
      <c r="T4013" s="15">
        <f t="shared" si="251"/>
        <v>42032.54488425926</v>
      </c>
    </row>
    <row r="4014" spans="1:20" ht="93.75" x14ac:dyDescent="0.3">
      <c r="A4014" s="4">
        <v>4012</v>
      </c>
      <c r="B4014" s="5" t="s">
        <v>4007</v>
      </c>
      <c r="C4014" s="5" t="s">
        <v>8116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t="s">
        <v>8270</v>
      </c>
      <c r="O4014" t="s">
        <v>8321</v>
      </c>
      <c r="P4014" t="s">
        <v>8322</v>
      </c>
      <c r="Q4014" s="8">
        <f t="shared" si="248"/>
        <v>0</v>
      </c>
      <c r="R4014" s="20" t="e">
        <f t="shared" si="249"/>
        <v>#DIV/0!</v>
      </c>
      <c r="S4014" s="15">
        <f t="shared" si="250"/>
        <v>42096.544548611113</v>
      </c>
      <c r="T4014" s="15">
        <f t="shared" si="251"/>
        <v>42126.544548611113</v>
      </c>
    </row>
    <row r="4015" spans="1:20" ht="93.75" x14ac:dyDescent="0.3">
      <c r="A4015" s="4">
        <v>4013</v>
      </c>
      <c r="B4015" s="5" t="s">
        <v>4008</v>
      </c>
      <c r="C4015" s="5" t="s">
        <v>8117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t="s">
        <v>8270</v>
      </c>
      <c r="O4015" t="s">
        <v>8321</v>
      </c>
      <c r="P4015" t="s">
        <v>8322</v>
      </c>
      <c r="Q4015" s="8">
        <f t="shared" si="248"/>
        <v>1.2999999999999999E-2</v>
      </c>
      <c r="R4015" s="20">
        <f t="shared" si="249"/>
        <v>13</v>
      </c>
      <c r="S4015" s="15">
        <f t="shared" si="250"/>
        <v>42021.301192129627</v>
      </c>
      <c r="T4015" s="15">
        <f t="shared" si="251"/>
        <v>42051.301192129627</v>
      </c>
    </row>
    <row r="4016" spans="1:20" ht="93.75" x14ac:dyDescent="0.3">
      <c r="A4016" s="4">
        <v>4014</v>
      </c>
      <c r="B4016" s="5" t="s">
        <v>4009</v>
      </c>
      <c r="C4016" s="5" t="s">
        <v>8118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t="s">
        <v>8270</v>
      </c>
      <c r="O4016" t="s">
        <v>8321</v>
      </c>
      <c r="P4016" t="s">
        <v>8322</v>
      </c>
      <c r="Q4016" s="8">
        <f t="shared" si="248"/>
        <v>0</v>
      </c>
      <c r="R4016" s="20" t="e">
        <f t="shared" si="249"/>
        <v>#DIV/0!</v>
      </c>
      <c r="S4016" s="15">
        <f t="shared" si="250"/>
        <v>42419.246168981481</v>
      </c>
      <c r="T4016" s="15">
        <f t="shared" si="251"/>
        <v>42434.246168981481</v>
      </c>
    </row>
    <row r="4017" spans="1:20" ht="93.75" x14ac:dyDescent="0.3">
      <c r="A4017" s="4">
        <v>4015</v>
      </c>
      <c r="B4017" s="5" t="s">
        <v>4010</v>
      </c>
      <c r="C4017" s="5" t="s">
        <v>8119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t="s">
        <v>8270</v>
      </c>
      <c r="O4017" t="s">
        <v>8321</v>
      </c>
      <c r="P4017" t="s">
        <v>8322</v>
      </c>
      <c r="Q4017" s="8">
        <f t="shared" si="248"/>
        <v>1.4285714285714287E-4</v>
      </c>
      <c r="R4017" s="20">
        <f t="shared" si="249"/>
        <v>1</v>
      </c>
      <c r="S4017" s="15">
        <f t="shared" si="250"/>
        <v>42174.780821759254</v>
      </c>
      <c r="T4017" s="15">
        <f t="shared" si="251"/>
        <v>42204.780821759254</v>
      </c>
    </row>
    <row r="4018" spans="1:20" ht="75" x14ac:dyDescent="0.3">
      <c r="A4018" s="4">
        <v>4016</v>
      </c>
      <c r="B4018" s="5" t="s">
        <v>4011</v>
      </c>
      <c r="C4018" s="5" t="s">
        <v>8120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t="s">
        <v>8270</v>
      </c>
      <c r="O4018" t="s">
        <v>8321</v>
      </c>
      <c r="P4018" t="s">
        <v>8322</v>
      </c>
      <c r="Q4018" s="8">
        <f t="shared" si="248"/>
        <v>0.14000000000000001</v>
      </c>
      <c r="R4018" s="20">
        <f t="shared" si="249"/>
        <v>10</v>
      </c>
      <c r="S4018" s="15">
        <f t="shared" si="250"/>
        <v>41869.872685185182</v>
      </c>
      <c r="T4018" s="15">
        <f t="shared" si="251"/>
        <v>41899.872685185182</v>
      </c>
    </row>
    <row r="4019" spans="1:20" ht="93.75" x14ac:dyDescent="0.3">
      <c r="A4019" s="4">
        <v>4017</v>
      </c>
      <c r="B4019" s="5" t="s">
        <v>4012</v>
      </c>
      <c r="C4019" s="5" t="s">
        <v>8121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t="s">
        <v>8270</v>
      </c>
      <c r="O4019" t="s">
        <v>8321</v>
      </c>
      <c r="P4019" t="s">
        <v>8322</v>
      </c>
      <c r="Q4019" s="8">
        <f t="shared" si="248"/>
        <v>1.0500000000000001E-2</v>
      </c>
      <c r="R4019" s="20">
        <f t="shared" si="249"/>
        <v>52.5</v>
      </c>
      <c r="S4019" s="15">
        <f t="shared" si="250"/>
        <v>41856.672152777777</v>
      </c>
      <c r="T4019" s="15">
        <f t="shared" si="251"/>
        <v>41886.672152777777</v>
      </c>
    </row>
    <row r="4020" spans="1:20" ht="56.25" x14ac:dyDescent="0.3">
      <c r="A4020" s="4">
        <v>4018</v>
      </c>
      <c r="B4020" s="5" t="s">
        <v>4013</v>
      </c>
      <c r="C4020" s="5" t="s">
        <v>8122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t="s">
        <v>8270</v>
      </c>
      <c r="O4020" t="s">
        <v>8321</v>
      </c>
      <c r="P4020" t="s">
        <v>8322</v>
      </c>
      <c r="Q4020" s="8">
        <f t="shared" si="248"/>
        <v>8.666666666666667E-2</v>
      </c>
      <c r="R4020" s="20">
        <f t="shared" si="249"/>
        <v>32.5</v>
      </c>
      <c r="S4020" s="15">
        <f t="shared" si="250"/>
        <v>42620.91097222222</v>
      </c>
      <c r="T4020" s="15">
        <f t="shared" si="251"/>
        <v>42650.91097222222</v>
      </c>
    </row>
    <row r="4021" spans="1:20" ht="93.75" x14ac:dyDescent="0.3">
      <c r="A4021" s="4">
        <v>4019</v>
      </c>
      <c r="B4021" s="5" t="s">
        <v>4014</v>
      </c>
      <c r="C4021" s="5" t="s">
        <v>8123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t="s">
        <v>8270</v>
      </c>
      <c r="O4021" t="s">
        <v>8321</v>
      </c>
      <c r="P4021" t="s">
        <v>8322</v>
      </c>
      <c r="Q4021" s="8">
        <f t="shared" si="248"/>
        <v>8.2857142857142851E-3</v>
      </c>
      <c r="R4021" s="20">
        <f t="shared" si="249"/>
        <v>7.25</v>
      </c>
      <c r="S4021" s="15">
        <f t="shared" si="250"/>
        <v>42417.675879629634</v>
      </c>
      <c r="T4021" s="15">
        <f t="shared" si="251"/>
        <v>42475.686111111107</v>
      </c>
    </row>
    <row r="4022" spans="1:20" ht="75" x14ac:dyDescent="0.3">
      <c r="A4022" s="4">
        <v>4020</v>
      </c>
      <c r="B4022" s="5" t="s">
        <v>4015</v>
      </c>
      <c r="C4022" s="5" t="s">
        <v>8124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t="s">
        <v>8270</v>
      </c>
      <c r="O4022" t="s">
        <v>8321</v>
      </c>
      <c r="P4022" t="s">
        <v>8322</v>
      </c>
      <c r="Q4022" s="8">
        <f t="shared" si="248"/>
        <v>0.16666666666666666</v>
      </c>
      <c r="R4022" s="20">
        <f t="shared" si="249"/>
        <v>33.333333333333336</v>
      </c>
      <c r="S4022" s="15">
        <f t="shared" si="250"/>
        <v>42057.190960648149</v>
      </c>
      <c r="T4022" s="15">
        <f t="shared" si="251"/>
        <v>42087.149293981478</v>
      </c>
    </row>
    <row r="4023" spans="1:20" ht="75" x14ac:dyDescent="0.3">
      <c r="A4023" s="4">
        <v>4021</v>
      </c>
      <c r="B4023" s="5" t="s">
        <v>4016</v>
      </c>
      <c r="C4023" s="5" t="s">
        <v>8125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t="s">
        <v>8270</v>
      </c>
      <c r="O4023" t="s">
        <v>8321</v>
      </c>
      <c r="P4023" t="s">
        <v>8322</v>
      </c>
      <c r="Q4023" s="8">
        <f t="shared" si="248"/>
        <v>8.3333333333333332E-3</v>
      </c>
      <c r="R4023" s="20">
        <f t="shared" si="249"/>
        <v>62.5</v>
      </c>
      <c r="S4023" s="15">
        <f t="shared" si="250"/>
        <v>41878.911550925928</v>
      </c>
      <c r="T4023" s="15">
        <f t="shared" si="251"/>
        <v>41938.911550925928</v>
      </c>
    </row>
    <row r="4024" spans="1:20" ht="56.25" x14ac:dyDescent="0.3">
      <c r="A4024" s="4">
        <v>4022</v>
      </c>
      <c r="B4024" s="5" t="s">
        <v>4017</v>
      </c>
      <c r="C4024" s="5" t="s">
        <v>8126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t="s">
        <v>8270</v>
      </c>
      <c r="O4024" t="s">
        <v>8321</v>
      </c>
      <c r="P4024" t="s">
        <v>8322</v>
      </c>
      <c r="Q4024" s="8">
        <f t="shared" si="248"/>
        <v>0.69561111111111107</v>
      </c>
      <c r="R4024" s="20">
        <f t="shared" si="249"/>
        <v>63.558375634517766</v>
      </c>
      <c r="S4024" s="15">
        <f t="shared" si="250"/>
        <v>41990.584108796291</v>
      </c>
      <c r="T4024" s="15">
        <f t="shared" si="251"/>
        <v>42036.120833333334</v>
      </c>
    </row>
    <row r="4025" spans="1:20" ht="75" x14ac:dyDescent="0.3">
      <c r="A4025" s="4">
        <v>4023</v>
      </c>
      <c r="B4025" s="5" t="s">
        <v>4018</v>
      </c>
      <c r="C4025" s="5" t="s">
        <v>8127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t="s">
        <v>8270</v>
      </c>
      <c r="O4025" t="s">
        <v>8321</v>
      </c>
      <c r="P4025" t="s">
        <v>8322</v>
      </c>
      <c r="Q4025" s="8">
        <f t="shared" si="248"/>
        <v>0</v>
      </c>
      <c r="R4025" s="20" t="e">
        <f t="shared" si="249"/>
        <v>#DIV/0!</v>
      </c>
      <c r="S4025" s="15">
        <f t="shared" si="250"/>
        <v>42408.999571759254</v>
      </c>
      <c r="T4025" s="15">
        <f t="shared" si="251"/>
        <v>42453.957905092597</v>
      </c>
    </row>
    <row r="4026" spans="1:20" ht="93.75" x14ac:dyDescent="0.3">
      <c r="A4026" s="4">
        <v>4024</v>
      </c>
      <c r="B4026" s="5" t="s">
        <v>4019</v>
      </c>
      <c r="C4026" s="5" t="s">
        <v>8128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t="s">
        <v>8270</v>
      </c>
      <c r="O4026" t="s">
        <v>8321</v>
      </c>
      <c r="P4026" t="s">
        <v>8322</v>
      </c>
      <c r="Q4026" s="8">
        <f t="shared" si="248"/>
        <v>1.2500000000000001E-2</v>
      </c>
      <c r="R4026" s="20">
        <f t="shared" si="249"/>
        <v>10</v>
      </c>
      <c r="S4026" s="15">
        <f t="shared" si="250"/>
        <v>42217.670104166667</v>
      </c>
      <c r="T4026" s="15">
        <f t="shared" si="251"/>
        <v>42247.670104166667</v>
      </c>
    </row>
    <row r="4027" spans="1:20" ht="93.75" x14ac:dyDescent="0.3">
      <c r="A4027" s="4">
        <v>4025</v>
      </c>
      <c r="B4027" s="5" t="s">
        <v>4020</v>
      </c>
      <c r="C4027" s="5" t="s">
        <v>8129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t="s">
        <v>8270</v>
      </c>
      <c r="O4027" t="s">
        <v>8321</v>
      </c>
      <c r="P4027" t="s">
        <v>8322</v>
      </c>
      <c r="Q4027" s="8">
        <f t="shared" si="248"/>
        <v>0.05</v>
      </c>
      <c r="R4027" s="20">
        <f t="shared" si="249"/>
        <v>62.5</v>
      </c>
      <c r="S4027" s="15">
        <f t="shared" si="250"/>
        <v>42151.237685185188</v>
      </c>
      <c r="T4027" s="15">
        <f t="shared" si="251"/>
        <v>42211.237685185188</v>
      </c>
    </row>
    <row r="4028" spans="1:20" ht="75" x14ac:dyDescent="0.3">
      <c r="A4028" s="4">
        <v>4026</v>
      </c>
      <c r="B4028" s="5" t="s">
        <v>4021</v>
      </c>
      <c r="C4028" s="5" t="s">
        <v>8130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t="s">
        <v>8270</v>
      </c>
      <c r="O4028" t="s">
        <v>8321</v>
      </c>
      <c r="P4028" t="s">
        <v>8322</v>
      </c>
      <c r="Q4028" s="8">
        <f t="shared" si="248"/>
        <v>0</v>
      </c>
      <c r="R4028" s="20" t="e">
        <f t="shared" si="249"/>
        <v>#DIV/0!</v>
      </c>
      <c r="S4028" s="15">
        <f t="shared" si="250"/>
        <v>42282.655543981484</v>
      </c>
      <c r="T4028" s="15">
        <f t="shared" si="251"/>
        <v>42342.697210648148</v>
      </c>
    </row>
    <row r="4029" spans="1:20" ht="93.75" x14ac:dyDescent="0.3">
      <c r="A4029" s="4">
        <v>4027</v>
      </c>
      <c r="B4029" s="5" t="s">
        <v>4022</v>
      </c>
      <c r="C4029" s="5" t="s">
        <v>8131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t="s">
        <v>8270</v>
      </c>
      <c r="O4029" t="s">
        <v>8321</v>
      </c>
      <c r="P4029" t="s">
        <v>8322</v>
      </c>
      <c r="Q4029" s="8">
        <f t="shared" si="248"/>
        <v>7.166666666666667E-2</v>
      </c>
      <c r="R4029" s="20">
        <f t="shared" si="249"/>
        <v>30.714285714285715</v>
      </c>
      <c r="S4029" s="15">
        <f t="shared" si="250"/>
        <v>42768.97084490741</v>
      </c>
      <c r="T4029" s="15">
        <f t="shared" si="251"/>
        <v>42789.041666666672</v>
      </c>
    </row>
    <row r="4030" spans="1:20" ht="75" x14ac:dyDescent="0.3">
      <c r="A4030" s="4">
        <v>4028</v>
      </c>
      <c r="B4030" s="5" t="s">
        <v>4023</v>
      </c>
      <c r="C4030" s="5" t="s">
        <v>8132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t="s">
        <v>8270</v>
      </c>
      <c r="O4030" t="s">
        <v>8321</v>
      </c>
      <c r="P4030" t="s">
        <v>8322</v>
      </c>
      <c r="Q4030" s="8">
        <f t="shared" si="248"/>
        <v>0.28050000000000003</v>
      </c>
      <c r="R4030" s="20">
        <f t="shared" si="249"/>
        <v>51</v>
      </c>
      <c r="S4030" s="15">
        <f t="shared" si="250"/>
        <v>41765.938657407409</v>
      </c>
      <c r="T4030" s="15">
        <f t="shared" si="251"/>
        <v>41795.938657407409</v>
      </c>
    </row>
    <row r="4031" spans="1:20" ht="75" x14ac:dyDescent="0.3">
      <c r="A4031" s="4">
        <v>4029</v>
      </c>
      <c r="B4031" s="5" t="s">
        <v>4024</v>
      </c>
      <c r="C4031" s="5" t="s">
        <v>8133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t="s">
        <v>8270</v>
      </c>
      <c r="O4031" t="s">
        <v>8321</v>
      </c>
      <c r="P4031" t="s">
        <v>8322</v>
      </c>
      <c r="Q4031" s="8">
        <f t="shared" si="248"/>
        <v>0</v>
      </c>
      <c r="R4031" s="20" t="e">
        <f t="shared" si="249"/>
        <v>#DIV/0!</v>
      </c>
      <c r="S4031" s="15">
        <f t="shared" si="250"/>
        <v>42322.025115740747</v>
      </c>
      <c r="T4031" s="15">
        <f t="shared" si="251"/>
        <v>42352.025115740747</v>
      </c>
    </row>
    <row r="4032" spans="1:20" ht="75" x14ac:dyDescent="0.3">
      <c r="A4032" s="4">
        <v>4030</v>
      </c>
      <c r="B4032" s="5" t="s">
        <v>4025</v>
      </c>
      <c r="C4032" s="5" t="s">
        <v>8134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t="s">
        <v>8270</v>
      </c>
      <c r="O4032" t="s">
        <v>8321</v>
      </c>
      <c r="P4032" t="s">
        <v>8322</v>
      </c>
      <c r="Q4032" s="8">
        <f t="shared" si="248"/>
        <v>0.16</v>
      </c>
      <c r="R4032" s="20">
        <f t="shared" si="249"/>
        <v>66.666666666666671</v>
      </c>
      <c r="S4032" s="15">
        <f t="shared" si="250"/>
        <v>42374.655081018514</v>
      </c>
      <c r="T4032" s="15">
        <f t="shared" si="251"/>
        <v>42403.784027777772</v>
      </c>
    </row>
    <row r="4033" spans="1:20" ht="93.75" x14ac:dyDescent="0.3">
      <c r="A4033" s="4">
        <v>4031</v>
      </c>
      <c r="B4033" s="5" t="s">
        <v>4026</v>
      </c>
      <c r="C4033" s="5" t="s">
        <v>8135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t="s">
        <v>8270</v>
      </c>
      <c r="O4033" t="s">
        <v>8321</v>
      </c>
      <c r="P4033" t="s">
        <v>8322</v>
      </c>
      <c r="Q4033" s="8">
        <f t="shared" si="248"/>
        <v>0</v>
      </c>
      <c r="R4033" s="20" t="e">
        <f t="shared" si="249"/>
        <v>#DIV/0!</v>
      </c>
      <c r="S4033" s="15">
        <f t="shared" si="250"/>
        <v>41941.585231481484</v>
      </c>
      <c r="T4033" s="15">
        <f t="shared" si="251"/>
        <v>41991.626898148148</v>
      </c>
    </row>
    <row r="4034" spans="1:20" ht="75" x14ac:dyDescent="0.3">
      <c r="A4034" s="4">
        <v>4032</v>
      </c>
      <c r="B4034" s="5" t="s">
        <v>4027</v>
      </c>
      <c r="C4034" s="5" t="s">
        <v>8136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t="s">
        <v>8270</v>
      </c>
      <c r="O4034" t="s">
        <v>8321</v>
      </c>
      <c r="P4034" t="s">
        <v>8322</v>
      </c>
      <c r="Q4034" s="8">
        <f t="shared" ref="Q4034:Q4097" si="252">E4034/D4034</f>
        <v>6.8287037037037035E-2</v>
      </c>
      <c r="R4034" s="20">
        <f t="shared" ref="R4034:R4097" si="253">E4034/L4034</f>
        <v>59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93.75" x14ac:dyDescent="0.3">
      <c r="A4035" s="4">
        <v>4033</v>
      </c>
      <c r="B4035" s="5" t="s">
        <v>4028</v>
      </c>
      <c r="C4035" s="5" t="s">
        <v>8137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t="s">
        <v>8270</v>
      </c>
      <c r="O4035" t="s">
        <v>8321</v>
      </c>
      <c r="P4035" t="s">
        <v>8322</v>
      </c>
      <c r="Q4035" s="8">
        <f t="shared" si="252"/>
        <v>0.25698702928870293</v>
      </c>
      <c r="R4035" s="20">
        <f t="shared" si="253"/>
        <v>65.340319148936175</v>
      </c>
      <c r="S4035" s="15">
        <f t="shared" si="254"/>
        <v>42614.268796296295</v>
      </c>
      <c r="T4035" s="15">
        <f t="shared" si="255"/>
        <v>42645.375</v>
      </c>
    </row>
    <row r="4036" spans="1:20" ht="93.75" x14ac:dyDescent="0.3">
      <c r="A4036" s="4">
        <v>4034</v>
      </c>
      <c r="B4036" s="5" t="s">
        <v>4029</v>
      </c>
      <c r="C4036" s="5" t="s">
        <v>8138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t="s">
        <v>8270</v>
      </c>
      <c r="O4036" t="s">
        <v>8321</v>
      </c>
      <c r="P4036" t="s">
        <v>8322</v>
      </c>
      <c r="Q4036" s="8">
        <f t="shared" si="252"/>
        <v>1.4814814814814815E-2</v>
      </c>
      <c r="R4036" s="20">
        <f t="shared" si="253"/>
        <v>100</v>
      </c>
      <c r="S4036" s="15">
        <f t="shared" si="254"/>
        <v>42067.947337962964</v>
      </c>
      <c r="T4036" s="15">
        <f t="shared" si="255"/>
        <v>42097.905671296292</v>
      </c>
    </row>
    <row r="4037" spans="1:20" ht="56.25" x14ac:dyDescent="0.3">
      <c r="A4037" s="4">
        <v>4035</v>
      </c>
      <c r="B4037" s="5" t="s">
        <v>4030</v>
      </c>
      <c r="C4037" s="5" t="s">
        <v>8139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t="s">
        <v>8270</v>
      </c>
      <c r="O4037" t="s">
        <v>8321</v>
      </c>
      <c r="P4037" t="s">
        <v>8322</v>
      </c>
      <c r="Q4037" s="8">
        <f t="shared" si="252"/>
        <v>0.36849999999999999</v>
      </c>
      <c r="R4037" s="20">
        <f t="shared" si="253"/>
        <v>147.4</v>
      </c>
      <c r="S4037" s="15">
        <f t="shared" si="254"/>
        <v>41903.882951388885</v>
      </c>
      <c r="T4037" s="15">
        <f t="shared" si="255"/>
        <v>41933.882951388885</v>
      </c>
    </row>
    <row r="4038" spans="1:20" ht="75" x14ac:dyDescent="0.3">
      <c r="A4038" s="4">
        <v>4036</v>
      </c>
      <c r="B4038" s="5" t="s">
        <v>4031</v>
      </c>
      <c r="C4038" s="5" t="s">
        <v>7437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t="s">
        <v>8270</v>
      </c>
      <c r="O4038" t="s">
        <v>8321</v>
      </c>
      <c r="P4038" t="s">
        <v>8322</v>
      </c>
      <c r="Q4038" s="8">
        <f t="shared" si="252"/>
        <v>0.47049999999999997</v>
      </c>
      <c r="R4038" s="20">
        <f t="shared" si="253"/>
        <v>166.05882352941177</v>
      </c>
      <c r="S4038" s="15">
        <f t="shared" si="254"/>
        <v>41804.937083333331</v>
      </c>
      <c r="T4038" s="15">
        <f t="shared" si="255"/>
        <v>41821.9375</v>
      </c>
    </row>
    <row r="4039" spans="1:20" ht="93.75" x14ac:dyDescent="0.3">
      <c r="A4039" s="4">
        <v>4037</v>
      </c>
      <c r="B4039" s="5" t="s">
        <v>4032</v>
      </c>
      <c r="C4039" s="5" t="s">
        <v>8140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t="s">
        <v>8270</v>
      </c>
      <c r="O4039" t="s">
        <v>8321</v>
      </c>
      <c r="P4039" t="s">
        <v>8322</v>
      </c>
      <c r="Q4039" s="8">
        <f t="shared" si="252"/>
        <v>0.11428571428571428</v>
      </c>
      <c r="R4039" s="20">
        <f t="shared" si="253"/>
        <v>40</v>
      </c>
      <c r="S4039" s="15">
        <f t="shared" si="254"/>
        <v>42497.070775462969</v>
      </c>
      <c r="T4039" s="15">
        <f t="shared" si="255"/>
        <v>42514.600694444445</v>
      </c>
    </row>
    <row r="4040" spans="1:20" ht="93.75" x14ac:dyDescent="0.3">
      <c r="A4040" s="4">
        <v>4038</v>
      </c>
      <c r="B4040" s="5" t="s">
        <v>4033</v>
      </c>
      <c r="C4040" s="5" t="s">
        <v>8141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t="s">
        <v>8270</v>
      </c>
      <c r="O4040" t="s">
        <v>8321</v>
      </c>
      <c r="P4040" t="s">
        <v>8322</v>
      </c>
      <c r="Q4040" s="8">
        <f t="shared" si="252"/>
        <v>0.12039999999999999</v>
      </c>
      <c r="R4040" s="20">
        <f t="shared" si="253"/>
        <v>75.25</v>
      </c>
      <c r="S4040" s="15">
        <f t="shared" si="254"/>
        <v>41869.798726851855</v>
      </c>
      <c r="T4040" s="15">
        <f t="shared" si="255"/>
        <v>41929.798726851855</v>
      </c>
    </row>
    <row r="4041" spans="1:20" ht="75" x14ac:dyDescent="0.3">
      <c r="A4041" s="4">
        <v>4039</v>
      </c>
      <c r="B4041" s="5" t="s">
        <v>4034</v>
      </c>
      <c r="C4041" s="5" t="s">
        <v>8142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t="s">
        <v>8270</v>
      </c>
      <c r="O4041" t="s">
        <v>8321</v>
      </c>
      <c r="P4041" t="s">
        <v>8322</v>
      </c>
      <c r="Q4041" s="8">
        <f t="shared" si="252"/>
        <v>0.6</v>
      </c>
      <c r="R4041" s="20">
        <f t="shared" si="253"/>
        <v>60</v>
      </c>
      <c r="S4041" s="15">
        <f t="shared" si="254"/>
        <v>42305.670914351853</v>
      </c>
      <c r="T4041" s="15">
        <f t="shared" si="255"/>
        <v>42339.249305555553</v>
      </c>
    </row>
    <row r="4042" spans="1:20" ht="75" x14ac:dyDescent="0.3">
      <c r="A4042" s="4">
        <v>4040</v>
      </c>
      <c r="B4042" s="5" t="s">
        <v>4035</v>
      </c>
      <c r="C4042" s="5" t="s">
        <v>8143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t="s">
        <v>8270</v>
      </c>
      <c r="O4042" t="s">
        <v>8321</v>
      </c>
      <c r="P4042" t="s">
        <v>8322</v>
      </c>
      <c r="Q4042" s="8">
        <f t="shared" si="252"/>
        <v>0.3125</v>
      </c>
      <c r="R4042" s="20">
        <f t="shared" si="253"/>
        <v>1250</v>
      </c>
      <c r="S4042" s="15">
        <f t="shared" si="254"/>
        <v>42144.231527777782</v>
      </c>
      <c r="T4042" s="15">
        <f t="shared" si="255"/>
        <v>42203.125</v>
      </c>
    </row>
    <row r="4043" spans="1:20" ht="56.25" x14ac:dyDescent="0.3">
      <c r="A4043" s="4">
        <v>4041</v>
      </c>
      <c r="B4043" s="5" t="s">
        <v>4036</v>
      </c>
      <c r="C4043" s="5" t="s">
        <v>8144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t="s">
        <v>8270</v>
      </c>
      <c r="O4043" t="s">
        <v>8321</v>
      </c>
      <c r="P4043" t="s">
        <v>8322</v>
      </c>
      <c r="Q4043" s="8">
        <f t="shared" si="252"/>
        <v>4.1999999999999997E-3</v>
      </c>
      <c r="R4043" s="20">
        <f t="shared" si="253"/>
        <v>10.5</v>
      </c>
      <c r="S4043" s="15">
        <f t="shared" si="254"/>
        <v>42559.474004629628</v>
      </c>
      <c r="T4043" s="15">
        <f t="shared" si="255"/>
        <v>42619.474004629628</v>
      </c>
    </row>
    <row r="4044" spans="1:20" ht="75" x14ac:dyDescent="0.3">
      <c r="A4044" s="4">
        <v>4042</v>
      </c>
      <c r="B4044" s="5" t="s">
        <v>4037</v>
      </c>
      <c r="C4044" s="5" t="s">
        <v>8145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t="s">
        <v>8270</v>
      </c>
      <c r="O4044" t="s">
        <v>8321</v>
      </c>
      <c r="P4044" t="s">
        <v>8322</v>
      </c>
      <c r="Q4044" s="8">
        <f t="shared" si="252"/>
        <v>2.0999999999999999E-3</v>
      </c>
      <c r="R4044" s="20">
        <f t="shared" si="253"/>
        <v>7</v>
      </c>
      <c r="S4044" s="15">
        <f t="shared" si="254"/>
        <v>41995.084074074075</v>
      </c>
      <c r="T4044" s="15">
        <f t="shared" si="255"/>
        <v>42024.802777777775</v>
      </c>
    </row>
    <row r="4045" spans="1:20" ht="75" x14ac:dyDescent="0.3">
      <c r="A4045" s="4">
        <v>4043</v>
      </c>
      <c r="B4045" s="5" t="s">
        <v>4038</v>
      </c>
      <c r="C4045" s="5" t="s">
        <v>8146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t="s">
        <v>8270</v>
      </c>
      <c r="O4045" t="s">
        <v>8321</v>
      </c>
      <c r="P4045" t="s">
        <v>8322</v>
      </c>
      <c r="Q4045" s="8">
        <f t="shared" si="252"/>
        <v>0</v>
      </c>
      <c r="R4045" s="20" t="e">
        <f t="shared" si="253"/>
        <v>#DIV/0!</v>
      </c>
      <c r="S4045" s="15">
        <f t="shared" si="254"/>
        <v>41948.957465277781</v>
      </c>
      <c r="T4045" s="15">
        <f t="shared" si="255"/>
        <v>41963.957465277781</v>
      </c>
    </row>
    <row r="4046" spans="1:20" ht="75" x14ac:dyDescent="0.3">
      <c r="A4046" s="4">
        <v>4044</v>
      </c>
      <c r="B4046" s="5" t="s">
        <v>4039</v>
      </c>
      <c r="C4046" s="5" t="s">
        <v>8147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t="s">
        <v>8270</v>
      </c>
      <c r="O4046" t="s">
        <v>8321</v>
      </c>
      <c r="P4046" t="s">
        <v>8322</v>
      </c>
      <c r="Q4046" s="8">
        <f t="shared" si="252"/>
        <v>0.375</v>
      </c>
      <c r="R4046" s="20">
        <f t="shared" si="253"/>
        <v>56.25</v>
      </c>
      <c r="S4046" s="15">
        <f t="shared" si="254"/>
        <v>42074.219699074078</v>
      </c>
      <c r="T4046" s="15">
        <f t="shared" si="255"/>
        <v>42104.208333333328</v>
      </c>
    </row>
    <row r="4047" spans="1:20" ht="93.75" x14ac:dyDescent="0.3">
      <c r="A4047" s="4">
        <v>4045</v>
      </c>
      <c r="B4047" s="5" t="s">
        <v>4040</v>
      </c>
      <c r="C4047" s="5" t="s">
        <v>8148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t="s">
        <v>8270</v>
      </c>
      <c r="O4047" t="s">
        <v>8321</v>
      </c>
      <c r="P4047" t="s">
        <v>8322</v>
      </c>
      <c r="Q4047" s="8">
        <f t="shared" si="252"/>
        <v>2.0000000000000001E-4</v>
      </c>
      <c r="R4047" s="20">
        <f t="shared" si="253"/>
        <v>1</v>
      </c>
      <c r="S4047" s="15">
        <f t="shared" si="254"/>
        <v>41842.201261574075</v>
      </c>
      <c r="T4047" s="15">
        <f t="shared" si="255"/>
        <v>41872.201261574075</v>
      </c>
    </row>
    <row r="4048" spans="1:20" ht="93.75" x14ac:dyDescent="0.3">
      <c r="A4048" s="4">
        <v>4046</v>
      </c>
      <c r="B4048" s="5" t="s">
        <v>4041</v>
      </c>
      <c r="C4048" s="5" t="s">
        <v>8149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t="s">
        <v>8270</v>
      </c>
      <c r="O4048" t="s">
        <v>8321</v>
      </c>
      <c r="P4048" t="s">
        <v>8322</v>
      </c>
      <c r="Q4048" s="8">
        <f t="shared" si="252"/>
        <v>8.2142857142857142E-2</v>
      </c>
      <c r="R4048" s="20">
        <f t="shared" si="253"/>
        <v>38.333333333333336</v>
      </c>
      <c r="S4048" s="15">
        <f t="shared" si="254"/>
        <v>41904.650578703702</v>
      </c>
      <c r="T4048" s="15">
        <f t="shared" si="255"/>
        <v>41934.650578703702</v>
      </c>
    </row>
    <row r="4049" spans="1:20" ht="75" x14ac:dyDescent="0.3">
      <c r="A4049" s="4">
        <v>4047</v>
      </c>
      <c r="B4049" s="5" t="s">
        <v>4042</v>
      </c>
      <c r="C4049" s="5" t="s">
        <v>8150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t="s">
        <v>8270</v>
      </c>
      <c r="O4049" t="s">
        <v>8321</v>
      </c>
      <c r="P4049" t="s">
        <v>8322</v>
      </c>
      <c r="Q4049" s="8">
        <f t="shared" si="252"/>
        <v>2.1999999999999999E-2</v>
      </c>
      <c r="R4049" s="20">
        <f t="shared" si="253"/>
        <v>27.5</v>
      </c>
      <c r="S4049" s="15">
        <f t="shared" si="254"/>
        <v>41991.022488425922</v>
      </c>
      <c r="T4049" s="15">
        <f t="shared" si="255"/>
        <v>42015.041666666672</v>
      </c>
    </row>
    <row r="4050" spans="1:20" ht="93.75" x14ac:dyDescent="0.3">
      <c r="A4050" s="4">
        <v>4048</v>
      </c>
      <c r="B4050" s="5" t="s">
        <v>4043</v>
      </c>
      <c r="C4050" s="5" t="s">
        <v>8151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t="s">
        <v>8270</v>
      </c>
      <c r="O4050" t="s">
        <v>8321</v>
      </c>
      <c r="P4050" t="s">
        <v>8322</v>
      </c>
      <c r="Q4050" s="8">
        <f t="shared" si="252"/>
        <v>0.17652941176470588</v>
      </c>
      <c r="R4050" s="20">
        <f t="shared" si="253"/>
        <v>32.978021978021978</v>
      </c>
      <c r="S4050" s="15">
        <f t="shared" si="254"/>
        <v>42436.509108796294</v>
      </c>
      <c r="T4050" s="15">
        <f t="shared" si="255"/>
        <v>42471.467442129629</v>
      </c>
    </row>
    <row r="4051" spans="1:20" ht="93.75" x14ac:dyDescent="0.3">
      <c r="A4051" s="4">
        <v>4049</v>
      </c>
      <c r="B4051" s="5" t="s">
        <v>4044</v>
      </c>
      <c r="C4051" s="5" t="s">
        <v>8152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t="s">
        <v>8270</v>
      </c>
      <c r="O4051" t="s">
        <v>8321</v>
      </c>
      <c r="P4051" t="s">
        <v>8322</v>
      </c>
      <c r="Q4051" s="8">
        <f t="shared" si="252"/>
        <v>8.0000000000000004E-4</v>
      </c>
      <c r="R4051" s="20">
        <f t="shared" si="253"/>
        <v>16</v>
      </c>
      <c r="S4051" s="15">
        <f t="shared" si="254"/>
        <v>42169.958506944444</v>
      </c>
      <c r="T4051" s="15">
        <f t="shared" si="255"/>
        <v>42199.958506944444</v>
      </c>
    </row>
    <row r="4052" spans="1:20" ht="93.75" x14ac:dyDescent="0.3">
      <c r="A4052" s="4">
        <v>4050</v>
      </c>
      <c r="B4052" s="5" t="s">
        <v>4045</v>
      </c>
      <c r="C4052" s="5" t="s">
        <v>8153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t="s">
        <v>8270</v>
      </c>
      <c r="O4052" t="s">
        <v>8321</v>
      </c>
      <c r="P4052" t="s">
        <v>8322</v>
      </c>
      <c r="Q4052" s="8">
        <f t="shared" si="252"/>
        <v>6.6666666666666664E-4</v>
      </c>
      <c r="R4052" s="20">
        <f t="shared" si="253"/>
        <v>1</v>
      </c>
      <c r="S4052" s="15">
        <f t="shared" si="254"/>
        <v>41905.636469907404</v>
      </c>
      <c r="T4052" s="15">
        <f t="shared" si="255"/>
        <v>41935.636469907404</v>
      </c>
    </row>
    <row r="4053" spans="1:20" ht="75" x14ac:dyDescent="0.3">
      <c r="A4053" s="4">
        <v>4051</v>
      </c>
      <c r="B4053" s="5" t="s">
        <v>4046</v>
      </c>
      <c r="C4053" s="5" t="s">
        <v>8154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t="s">
        <v>8270</v>
      </c>
      <c r="O4053" t="s">
        <v>8321</v>
      </c>
      <c r="P4053" t="s">
        <v>8322</v>
      </c>
      <c r="Q4053" s="8">
        <f t="shared" si="252"/>
        <v>0</v>
      </c>
      <c r="R4053" s="20" t="e">
        <f t="shared" si="253"/>
        <v>#DIV/0!</v>
      </c>
      <c r="S4053" s="15">
        <f t="shared" si="254"/>
        <v>41761.810150462967</v>
      </c>
      <c r="T4053" s="15">
        <f t="shared" si="255"/>
        <v>41768.286805555559</v>
      </c>
    </row>
    <row r="4054" spans="1:20" ht="93.75" x14ac:dyDescent="0.3">
      <c r="A4054" s="4">
        <v>4052</v>
      </c>
      <c r="B4054" s="5" t="s">
        <v>4047</v>
      </c>
      <c r="C4054" s="5" t="s">
        <v>8155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t="s">
        <v>8270</v>
      </c>
      <c r="O4054" t="s">
        <v>8321</v>
      </c>
      <c r="P4054" t="s">
        <v>8322</v>
      </c>
      <c r="Q4054" s="8">
        <f t="shared" si="252"/>
        <v>0.37533333333333335</v>
      </c>
      <c r="R4054" s="20">
        <f t="shared" si="253"/>
        <v>86.615384615384613</v>
      </c>
      <c r="S4054" s="15">
        <f t="shared" si="254"/>
        <v>41865.878657407404</v>
      </c>
      <c r="T4054" s="15">
        <f t="shared" si="255"/>
        <v>41925.878657407404</v>
      </c>
    </row>
    <row r="4055" spans="1:20" ht="75" x14ac:dyDescent="0.3">
      <c r="A4055" s="4">
        <v>4053</v>
      </c>
      <c r="B4055" s="5" t="s">
        <v>4048</v>
      </c>
      <c r="C4055" s="5" t="s">
        <v>8156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t="s">
        <v>8270</v>
      </c>
      <c r="O4055" t="s">
        <v>8321</v>
      </c>
      <c r="P4055" t="s">
        <v>8322</v>
      </c>
      <c r="Q4055" s="8">
        <f t="shared" si="252"/>
        <v>0.22</v>
      </c>
      <c r="R4055" s="20">
        <f t="shared" si="253"/>
        <v>55</v>
      </c>
      <c r="S4055" s="15">
        <f t="shared" si="254"/>
        <v>41928.690138888887</v>
      </c>
      <c r="T4055" s="15">
        <f t="shared" si="255"/>
        <v>41958.833333333328</v>
      </c>
    </row>
    <row r="4056" spans="1:20" ht="75" x14ac:dyDescent="0.3">
      <c r="A4056" s="4">
        <v>4054</v>
      </c>
      <c r="B4056" s="5" t="s">
        <v>4049</v>
      </c>
      <c r="C4056" s="5" t="s">
        <v>8157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t="s">
        <v>8270</v>
      </c>
      <c r="O4056" t="s">
        <v>8321</v>
      </c>
      <c r="P4056" t="s">
        <v>8322</v>
      </c>
      <c r="Q4056" s="8">
        <f t="shared" si="252"/>
        <v>0</v>
      </c>
      <c r="R4056" s="20" t="e">
        <f t="shared" si="253"/>
        <v>#DIV/0!</v>
      </c>
      <c r="S4056" s="15">
        <f t="shared" si="254"/>
        <v>42613.841261574074</v>
      </c>
      <c r="T4056" s="15">
        <f t="shared" si="255"/>
        <v>42644.166666666672</v>
      </c>
    </row>
    <row r="4057" spans="1:20" ht="93.75" x14ac:dyDescent="0.3">
      <c r="A4057" s="4">
        <v>4055</v>
      </c>
      <c r="B4057" s="5" t="s">
        <v>4050</v>
      </c>
      <c r="C4057" s="5" t="s">
        <v>8158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t="s">
        <v>8270</v>
      </c>
      <c r="O4057" t="s">
        <v>8321</v>
      </c>
      <c r="P4057" t="s">
        <v>8322</v>
      </c>
      <c r="Q4057" s="8">
        <f t="shared" si="252"/>
        <v>0.1762</v>
      </c>
      <c r="R4057" s="20">
        <f t="shared" si="253"/>
        <v>41.952380952380949</v>
      </c>
      <c r="S4057" s="15">
        <f t="shared" si="254"/>
        <v>41779.648506944446</v>
      </c>
      <c r="T4057" s="15">
        <f t="shared" si="255"/>
        <v>41809.648506944446</v>
      </c>
    </row>
    <row r="4058" spans="1:20" ht="75" x14ac:dyDescent="0.3">
      <c r="A4058" s="4">
        <v>4056</v>
      </c>
      <c r="B4058" s="5" t="s">
        <v>4051</v>
      </c>
      <c r="C4058" s="5" t="s">
        <v>8159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t="s">
        <v>8270</v>
      </c>
      <c r="O4058" t="s">
        <v>8321</v>
      </c>
      <c r="P4058" t="s">
        <v>8322</v>
      </c>
      <c r="Q4058" s="8">
        <f t="shared" si="252"/>
        <v>0.53</v>
      </c>
      <c r="R4058" s="20">
        <f t="shared" si="253"/>
        <v>88.333333333333329</v>
      </c>
      <c r="S4058" s="15">
        <f t="shared" si="254"/>
        <v>42534.933321759265</v>
      </c>
      <c r="T4058" s="15">
        <f t="shared" si="255"/>
        <v>42554.832638888889</v>
      </c>
    </row>
    <row r="4059" spans="1:20" ht="93.75" x14ac:dyDescent="0.3">
      <c r="A4059" s="4">
        <v>4057</v>
      </c>
      <c r="B4059" s="5" t="s">
        <v>4052</v>
      </c>
      <c r="C4059" s="5" t="s">
        <v>8160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t="s">
        <v>8270</v>
      </c>
      <c r="O4059" t="s">
        <v>8321</v>
      </c>
      <c r="P4059" t="s">
        <v>8322</v>
      </c>
      <c r="Q4059" s="8">
        <f t="shared" si="252"/>
        <v>0.22142857142857142</v>
      </c>
      <c r="R4059" s="20">
        <f t="shared" si="253"/>
        <v>129.16666666666666</v>
      </c>
      <c r="S4059" s="15">
        <f t="shared" si="254"/>
        <v>42310.968518518523</v>
      </c>
      <c r="T4059" s="15">
        <f t="shared" si="255"/>
        <v>42333.958333333328</v>
      </c>
    </row>
    <row r="4060" spans="1:20" ht="75" x14ac:dyDescent="0.3">
      <c r="A4060" s="4">
        <v>4058</v>
      </c>
      <c r="B4060" s="5" t="s">
        <v>4053</v>
      </c>
      <c r="C4060" s="5" t="s">
        <v>8161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t="s">
        <v>8270</v>
      </c>
      <c r="O4060" t="s">
        <v>8321</v>
      </c>
      <c r="P4060" t="s">
        <v>8322</v>
      </c>
      <c r="Q4060" s="8">
        <f t="shared" si="252"/>
        <v>2.5333333333333333E-2</v>
      </c>
      <c r="R4060" s="20">
        <f t="shared" si="253"/>
        <v>23.75</v>
      </c>
      <c r="S4060" s="15">
        <f t="shared" si="254"/>
        <v>42446.060694444444</v>
      </c>
      <c r="T4060" s="15">
        <f t="shared" si="255"/>
        <v>42461.165972222225</v>
      </c>
    </row>
    <row r="4061" spans="1:20" ht="75" x14ac:dyDescent="0.3">
      <c r="A4061" s="4">
        <v>4059</v>
      </c>
      <c r="B4061" s="5" t="s">
        <v>4054</v>
      </c>
      <c r="C4061" s="5" t="s">
        <v>8162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t="s">
        <v>8270</v>
      </c>
      <c r="O4061" t="s">
        <v>8321</v>
      </c>
      <c r="P4061" t="s">
        <v>8322</v>
      </c>
      <c r="Q4061" s="8">
        <f t="shared" si="252"/>
        <v>2.5000000000000001E-2</v>
      </c>
      <c r="R4061" s="20">
        <f t="shared" si="253"/>
        <v>35.714285714285715</v>
      </c>
      <c r="S4061" s="15">
        <f t="shared" si="254"/>
        <v>41866.640648148146</v>
      </c>
      <c r="T4061" s="15">
        <f t="shared" si="255"/>
        <v>41898.125</v>
      </c>
    </row>
    <row r="4062" spans="1:20" ht="93.75" x14ac:dyDescent="0.3">
      <c r="A4062" s="4">
        <v>4060</v>
      </c>
      <c r="B4062" s="5" t="s">
        <v>4055</v>
      </c>
      <c r="C4062" s="5" t="s">
        <v>8163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t="s">
        <v>8270</v>
      </c>
      <c r="O4062" t="s">
        <v>8321</v>
      </c>
      <c r="P4062" t="s">
        <v>8322</v>
      </c>
      <c r="Q4062" s="8">
        <f t="shared" si="252"/>
        <v>2.8500000000000001E-2</v>
      </c>
      <c r="R4062" s="20">
        <f t="shared" si="253"/>
        <v>57</v>
      </c>
      <c r="S4062" s="15">
        <f t="shared" si="254"/>
        <v>41779.695092592592</v>
      </c>
      <c r="T4062" s="15">
        <f t="shared" si="255"/>
        <v>41813.666666666664</v>
      </c>
    </row>
    <row r="4063" spans="1:20" ht="56.25" x14ac:dyDescent="0.3">
      <c r="A4063" s="4">
        <v>4061</v>
      </c>
      <c r="B4063" s="5" t="s">
        <v>4056</v>
      </c>
      <c r="C4063" s="5" t="s">
        <v>8164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t="s">
        <v>8270</v>
      </c>
      <c r="O4063" t="s">
        <v>8321</v>
      </c>
      <c r="P4063" t="s">
        <v>8322</v>
      </c>
      <c r="Q4063" s="8">
        <f t="shared" si="252"/>
        <v>0</v>
      </c>
      <c r="R4063" s="20" t="e">
        <f t="shared" si="253"/>
        <v>#DIV/0!</v>
      </c>
      <c r="S4063" s="15">
        <f t="shared" si="254"/>
        <v>42421.141469907408</v>
      </c>
      <c r="T4063" s="15">
        <f t="shared" si="255"/>
        <v>42481.099803240737</v>
      </c>
    </row>
    <row r="4064" spans="1:20" ht="75" x14ac:dyDescent="0.3">
      <c r="A4064" s="4">
        <v>4062</v>
      </c>
      <c r="B4064" s="5" t="s">
        <v>4057</v>
      </c>
      <c r="C4064" s="5" t="s">
        <v>8165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t="s">
        <v>8270</v>
      </c>
      <c r="O4064" t="s">
        <v>8321</v>
      </c>
      <c r="P4064" t="s">
        <v>8322</v>
      </c>
      <c r="Q4064" s="8">
        <f t="shared" si="252"/>
        <v>2.4500000000000001E-2</v>
      </c>
      <c r="R4064" s="20">
        <f t="shared" si="253"/>
        <v>163.33333333333334</v>
      </c>
      <c r="S4064" s="15">
        <f t="shared" si="254"/>
        <v>42523.739212962959</v>
      </c>
      <c r="T4064" s="15">
        <f t="shared" si="255"/>
        <v>42553.739212962959</v>
      </c>
    </row>
    <row r="4065" spans="1:20" ht="93.75" x14ac:dyDescent="0.3">
      <c r="A4065" s="4">
        <v>4063</v>
      </c>
      <c r="B4065" s="5" t="s">
        <v>4058</v>
      </c>
      <c r="C4065" s="5" t="s">
        <v>8166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t="s">
        <v>8270</v>
      </c>
      <c r="O4065" t="s">
        <v>8321</v>
      </c>
      <c r="P4065" t="s">
        <v>8322</v>
      </c>
      <c r="Q4065" s="8">
        <f t="shared" si="252"/>
        <v>1.4210526315789474E-2</v>
      </c>
      <c r="R4065" s="20">
        <f t="shared" si="253"/>
        <v>15</v>
      </c>
      <c r="S4065" s="15">
        <f t="shared" si="254"/>
        <v>41787.681527777779</v>
      </c>
      <c r="T4065" s="15">
        <f t="shared" si="255"/>
        <v>41817.681527777779</v>
      </c>
    </row>
    <row r="4066" spans="1:20" ht="75" x14ac:dyDescent="0.3">
      <c r="A4066" s="4">
        <v>4064</v>
      </c>
      <c r="B4066" s="5" t="s">
        <v>4059</v>
      </c>
      <c r="C4066" s="5" t="s">
        <v>8167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t="s">
        <v>8270</v>
      </c>
      <c r="O4066" t="s">
        <v>8321</v>
      </c>
      <c r="P4066" t="s">
        <v>8322</v>
      </c>
      <c r="Q4066" s="8">
        <f t="shared" si="252"/>
        <v>0.1925</v>
      </c>
      <c r="R4066" s="20">
        <f t="shared" si="253"/>
        <v>64.166666666666671</v>
      </c>
      <c r="S4066" s="15">
        <f t="shared" si="254"/>
        <v>42093.588263888887</v>
      </c>
      <c r="T4066" s="15">
        <f t="shared" si="255"/>
        <v>42123.588263888887</v>
      </c>
    </row>
    <row r="4067" spans="1:20" ht="75" x14ac:dyDescent="0.3">
      <c r="A4067" s="4">
        <v>4065</v>
      </c>
      <c r="B4067" s="5" t="s">
        <v>4060</v>
      </c>
      <c r="C4067" s="5" t="s">
        <v>8168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t="s">
        <v>8270</v>
      </c>
      <c r="O4067" t="s">
        <v>8321</v>
      </c>
      <c r="P4067" t="s">
        <v>8322</v>
      </c>
      <c r="Q4067" s="8">
        <f t="shared" si="252"/>
        <v>6.7499999999999999E-3</v>
      </c>
      <c r="R4067" s="20">
        <f t="shared" si="253"/>
        <v>6.75</v>
      </c>
      <c r="S4067" s="15">
        <f t="shared" si="254"/>
        <v>41833.951516203706</v>
      </c>
      <c r="T4067" s="15">
        <f t="shared" si="255"/>
        <v>41863.951516203706</v>
      </c>
    </row>
    <row r="4068" spans="1:20" ht="93.75" x14ac:dyDescent="0.3">
      <c r="A4068" s="4">
        <v>4066</v>
      </c>
      <c r="B4068" s="5" t="s">
        <v>4061</v>
      </c>
      <c r="C4068" s="5" t="s">
        <v>8169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t="s">
        <v>8270</v>
      </c>
      <c r="O4068" t="s">
        <v>8321</v>
      </c>
      <c r="P4068" t="s">
        <v>8322</v>
      </c>
      <c r="Q4068" s="8">
        <f t="shared" si="252"/>
        <v>1.6666666666666668E-3</v>
      </c>
      <c r="R4068" s="20">
        <f t="shared" si="253"/>
        <v>25</v>
      </c>
      <c r="S4068" s="15">
        <f t="shared" si="254"/>
        <v>42479.039212962962</v>
      </c>
      <c r="T4068" s="15">
        <f t="shared" si="255"/>
        <v>42509.039212962962</v>
      </c>
    </row>
    <row r="4069" spans="1:20" ht="93.75" x14ac:dyDescent="0.3">
      <c r="A4069" s="4">
        <v>4067</v>
      </c>
      <c r="B4069" s="5" t="s">
        <v>4062</v>
      </c>
      <c r="C4069" s="5" t="s">
        <v>7997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t="s">
        <v>8270</v>
      </c>
      <c r="O4069" t="s">
        <v>8321</v>
      </c>
      <c r="P4069" t="s">
        <v>8322</v>
      </c>
      <c r="Q4069" s="8">
        <f t="shared" si="252"/>
        <v>0.60899999999999999</v>
      </c>
      <c r="R4069" s="20">
        <f t="shared" si="253"/>
        <v>179.11764705882354</v>
      </c>
      <c r="S4069" s="15">
        <f t="shared" si="254"/>
        <v>42235.117476851854</v>
      </c>
      <c r="T4069" s="15">
        <f t="shared" si="255"/>
        <v>42275.117476851854</v>
      </c>
    </row>
    <row r="4070" spans="1:20" ht="75" x14ac:dyDescent="0.3">
      <c r="A4070" s="4">
        <v>4068</v>
      </c>
      <c r="B4070" s="5" t="s">
        <v>4063</v>
      </c>
      <c r="C4070" s="5" t="s">
        <v>8170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t="s">
        <v>8270</v>
      </c>
      <c r="O4070" t="s">
        <v>8321</v>
      </c>
      <c r="P4070" t="s">
        <v>8322</v>
      </c>
      <c r="Q4070" s="8">
        <f t="shared" si="252"/>
        <v>0.01</v>
      </c>
      <c r="R4070" s="20">
        <f t="shared" si="253"/>
        <v>34.950000000000003</v>
      </c>
      <c r="S4070" s="15">
        <f t="shared" si="254"/>
        <v>42718.963599537034</v>
      </c>
      <c r="T4070" s="15">
        <f t="shared" si="255"/>
        <v>42748.961805555555</v>
      </c>
    </row>
    <row r="4071" spans="1:20" ht="75" x14ac:dyDescent="0.3">
      <c r="A4071" s="4">
        <v>4069</v>
      </c>
      <c r="B4071" s="5" t="s">
        <v>4064</v>
      </c>
      <c r="C4071" s="5" t="s">
        <v>8171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t="s">
        <v>8270</v>
      </c>
      <c r="O4071" t="s">
        <v>8321</v>
      </c>
      <c r="P4071" t="s">
        <v>8322</v>
      </c>
      <c r="Q4071" s="8">
        <f t="shared" si="252"/>
        <v>0.34399999999999997</v>
      </c>
      <c r="R4071" s="20">
        <f t="shared" si="253"/>
        <v>33.07692307692308</v>
      </c>
      <c r="S4071" s="15">
        <f t="shared" si="254"/>
        <v>42022.661527777775</v>
      </c>
      <c r="T4071" s="15">
        <f t="shared" si="255"/>
        <v>42063.5</v>
      </c>
    </row>
    <row r="4072" spans="1:20" ht="56.25" x14ac:dyDescent="0.3">
      <c r="A4072" s="4">
        <v>4070</v>
      </c>
      <c r="B4072" s="5" t="s">
        <v>4065</v>
      </c>
      <c r="C4072" s="5" t="s">
        <v>8172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t="s">
        <v>8270</v>
      </c>
      <c r="O4072" t="s">
        <v>8321</v>
      </c>
      <c r="P4072" t="s">
        <v>8322</v>
      </c>
      <c r="Q4072" s="8">
        <f t="shared" si="252"/>
        <v>0.16500000000000001</v>
      </c>
      <c r="R4072" s="20">
        <f t="shared" si="253"/>
        <v>27.5</v>
      </c>
      <c r="S4072" s="15">
        <f t="shared" si="254"/>
        <v>42031.666898148149</v>
      </c>
      <c r="T4072" s="15">
        <f t="shared" si="255"/>
        <v>42064.125</v>
      </c>
    </row>
    <row r="4073" spans="1:20" ht="93.75" x14ac:dyDescent="0.3">
      <c r="A4073" s="4">
        <v>4071</v>
      </c>
      <c r="B4073" s="5" t="s">
        <v>4066</v>
      </c>
      <c r="C4073" s="5" t="s">
        <v>8173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t="s">
        <v>8270</v>
      </c>
      <c r="O4073" t="s">
        <v>8321</v>
      </c>
      <c r="P4073" t="s">
        <v>8322</v>
      </c>
      <c r="Q4073" s="8">
        <f t="shared" si="252"/>
        <v>0</v>
      </c>
      <c r="R4073" s="20" t="e">
        <f t="shared" si="253"/>
        <v>#DIV/0!</v>
      </c>
      <c r="S4073" s="15">
        <f t="shared" si="254"/>
        <v>42700.804756944446</v>
      </c>
      <c r="T4073" s="15">
        <f t="shared" si="255"/>
        <v>42730.804756944446</v>
      </c>
    </row>
    <row r="4074" spans="1:20" ht="93.75" x14ac:dyDescent="0.3">
      <c r="A4074" s="4">
        <v>4072</v>
      </c>
      <c r="B4074" s="5" t="s">
        <v>4067</v>
      </c>
      <c r="C4074" s="5" t="s">
        <v>8174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t="s">
        <v>8270</v>
      </c>
      <c r="O4074" t="s">
        <v>8321</v>
      </c>
      <c r="P4074" t="s">
        <v>8322</v>
      </c>
      <c r="Q4074" s="8">
        <f t="shared" si="252"/>
        <v>4.0000000000000001E-3</v>
      </c>
      <c r="R4074" s="20">
        <f t="shared" si="253"/>
        <v>2</v>
      </c>
      <c r="S4074" s="15">
        <f t="shared" si="254"/>
        <v>41812.77443287037</v>
      </c>
      <c r="T4074" s="15">
        <f t="shared" si="255"/>
        <v>41872.77443287037</v>
      </c>
    </row>
    <row r="4075" spans="1:20" ht="93.75" x14ac:dyDescent="0.3">
      <c r="A4075" s="4">
        <v>4073</v>
      </c>
      <c r="B4075" s="5" t="s">
        <v>4068</v>
      </c>
      <c r="C4075" s="5" t="s">
        <v>8175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t="s">
        <v>8270</v>
      </c>
      <c r="O4075" t="s">
        <v>8321</v>
      </c>
      <c r="P4075" t="s">
        <v>8322</v>
      </c>
      <c r="Q4075" s="8">
        <f t="shared" si="252"/>
        <v>1.0571428571428572E-2</v>
      </c>
      <c r="R4075" s="20">
        <f t="shared" si="253"/>
        <v>18.5</v>
      </c>
      <c r="S4075" s="15">
        <f t="shared" si="254"/>
        <v>42078.34520833334</v>
      </c>
      <c r="T4075" s="15">
        <f t="shared" si="255"/>
        <v>42133.166666666672</v>
      </c>
    </row>
    <row r="4076" spans="1:20" ht="93.75" x14ac:dyDescent="0.3">
      <c r="A4076" s="4">
        <v>4074</v>
      </c>
      <c r="B4076" s="5" t="s">
        <v>4069</v>
      </c>
      <c r="C4076" s="5" t="s">
        <v>8176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t="s">
        <v>8270</v>
      </c>
      <c r="O4076" t="s">
        <v>8321</v>
      </c>
      <c r="P4076" t="s">
        <v>8322</v>
      </c>
      <c r="Q4076" s="8">
        <f t="shared" si="252"/>
        <v>0.26727272727272727</v>
      </c>
      <c r="R4076" s="20">
        <f t="shared" si="253"/>
        <v>35</v>
      </c>
      <c r="S4076" s="15">
        <f t="shared" si="254"/>
        <v>42283.552951388891</v>
      </c>
      <c r="T4076" s="15">
        <f t="shared" si="255"/>
        <v>42313.594618055555</v>
      </c>
    </row>
    <row r="4077" spans="1:20" ht="75" x14ac:dyDescent="0.3">
      <c r="A4077" s="4">
        <v>4075</v>
      </c>
      <c r="B4077" s="5" t="s">
        <v>4070</v>
      </c>
      <c r="C4077" s="5" t="s">
        <v>8177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t="s">
        <v>8270</v>
      </c>
      <c r="O4077" t="s">
        <v>8321</v>
      </c>
      <c r="P4077" t="s">
        <v>8322</v>
      </c>
      <c r="Q4077" s="8">
        <f t="shared" si="252"/>
        <v>0.28799999999999998</v>
      </c>
      <c r="R4077" s="20">
        <f t="shared" si="253"/>
        <v>44.307692307692307</v>
      </c>
      <c r="S4077" s="15">
        <f t="shared" si="254"/>
        <v>41779.045937499999</v>
      </c>
      <c r="T4077" s="15">
        <f t="shared" si="255"/>
        <v>41820.727777777778</v>
      </c>
    </row>
    <row r="4078" spans="1:20" ht="75" x14ac:dyDescent="0.3">
      <c r="A4078" s="4">
        <v>4076</v>
      </c>
      <c r="B4078" s="5" t="s">
        <v>4071</v>
      </c>
      <c r="C4078" s="5" t="s">
        <v>8178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t="s">
        <v>8270</v>
      </c>
      <c r="O4078" t="s">
        <v>8321</v>
      </c>
      <c r="P4078" t="s">
        <v>8322</v>
      </c>
      <c r="Q4078" s="8">
        <f t="shared" si="252"/>
        <v>0</v>
      </c>
      <c r="R4078" s="20" t="e">
        <f t="shared" si="253"/>
        <v>#DIV/0!</v>
      </c>
      <c r="S4078" s="15">
        <f t="shared" si="254"/>
        <v>41905.795706018522</v>
      </c>
      <c r="T4078" s="15">
        <f t="shared" si="255"/>
        <v>41933.82708333333</v>
      </c>
    </row>
    <row r="4079" spans="1:20" ht="93.75" x14ac:dyDescent="0.3">
      <c r="A4079" s="4">
        <v>4077</v>
      </c>
      <c r="B4079" s="5" t="s">
        <v>4072</v>
      </c>
      <c r="C4079" s="5" t="s">
        <v>8179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t="s">
        <v>8270</v>
      </c>
      <c r="O4079" t="s">
        <v>8321</v>
      </c>
      <c r="P4079" t="s">
        <v>8322</v>
      </c>
      <c r="Q4079" s="8">
        <f t="shared" si="252"/>
        <v>8.8999999999999996E-2</v>
      </c>
      <c r="R4079" s="20">
        <f t="shared" si="253"/>
        <v>222.5</v>
      </c>
      <c r="S4079" s="15">
        <f t="shared" si="254"/>
        <v>42695.7105787037</v>
      </c>
      <c r="T4079" s="15">
        <f t="shared" si="255"/>
        <v>42725.7105787037</v>
      </c>
    </row>
    <row r="4080" spans="1:20" ht="93.75" x14ac:dyDescent="0.3">
      <c r="A4080" s="4">
        <v>4078</v>
      </c>
      <c r="B4080" s="5" t="s">
        <v>4073</v>
      </c>
      <c r="C4080" s="5" t="s">
        <v>8180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t="s">
        <v>8270</v>
      </c>
      <c r="O4080" t="s">
        <v>8321</v>
      </c>
      <c r="P4080" t="s">
        <v>8322</v>
      </c>
      <c r="Q4080" s="8">
        <f t="shared" si="252"/>
        <v>0</v>
      </c>
      <c r="R4080" s="20" t="e">
        <f t="shared" si="253"/>
        <v>#DIV/0!</v>
      </c>
      <c r="S4080" s="15">
        <f t="shared" si="254"/>
        <v>42732.787523148145</v>
      </c>
      <c r="T4080" s="15">
        <f t="shared" si="255"/>
        <v>42762.787523148145</v>
      </c>
    </row>
    <row r="4081" spans="1:20" ht="75" x14ac:dyDescent="0.3">
      <c r="A4081" s="4">
        <v>4079</v>
      </c>
      <c r="B4081" s="5" t="s">
        <v>4074</v>
      </c>
      <c r="C4081" s="5" t="s">
        <v>8181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t="s">
        <v>8270</v>
      </c>
      <c r="O4081" t="s">
        <v>8321</v>
      </c>
      <c r="P4081" t="s">
        <v>8322</v>
      </c>
      <c r="Q4081" s="8">
        <f t="shared" si="252"/>
        <v>1.6666666666666668E-3</v>
      </c>
      <c r="R4081" s="20">
        <f t="shared" si="253"/>
        <v>5</v>
      </c>
      <c r="S4081" s="15">
        <f t="shared" si="254"/>
        <v>42510.938900462963</v>
      </c>
      <c r="T4081" s="15">
        <f t="shared" si="255"/>
        <v>42540.938900462963</v>
      </c>
    </row>
    <row r="4082" spans="1:20" ht="93.75" x14ac:dyDescent="0.3">
      <c r="A4082" s="4">
        <v>4080</v>
      </c>
      <c r="B4082" s="5" t="s">
        <v>4075</v>
      </c>
      <c r="C4082" s="5" t="s">
        <v>8182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t="s">
        <v>8270</v>
      </c>
      <c r="O4082" t="s">
        <v>8321</v>
      </c>
      <c r="P4082" t="s">
        <v>8322</v>
      </c>
      <c r="Q4082" s="8">
        <f t="shared" si="252"/>
        <v>0</v>
      </c>
      <c r="R4082" s="20" t="e">
        <f t="shared" si="253"/>
        <v>#DIV/0!</v>
      </c>
      <c r="S4082" s="15">
        <f t="shared" si="254"/>
        <v>42511.698101851856</v>
      </c>
      <c r="T4082" s="15">
        <f t="shared" si="255"/>
        <v>42535.787500000006</v>
      </c>
    </row>
    <row r="4083" spans="1:20" ht="75" x14ac:dyDescent="0.3">
      <c r="A4083" s="4">
        <v>4081</v>
      </c>
      <c r="B4083" s="5" t="s">
        <v>4076</v>
      </c>
      <c r="C4083" s="5" t="s">
        <v>8183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t="s">
        <v>8270</v>
      </c>
      <c r="O4083" t="s">
        <v>8321</v>
      </c>
      <c r="P4083" t="s">
        <v>8322</v>
      </c>
      <c r="Q4083" s="8">
        <f t="shared" si="252"/>
        <v>0.15737410071942445</v>
      </c>
      <c r="R4083" s="20">
        <f t="shared" si="253"/>
        <v>29.166666666666668</v>
      </c>
      <c r="S4083" s="15">
        <f t="shared" si="254"/>
        <v>42041.581307870365</v>
      </c>
      <c r="T4083" s="15">
        <f t="shared" si="255"/>
        <v>42071.539641203708</v>
      </c>
    </row>
    <row r="4084" spans="1:20" ht="93.75" x14ac:dyDescent="0.3">
      <c r="A4084" s="4">
        <v>4082</v>
      </c>
      <c r="B4084" s="5" t="s">
        <v>4077</v>
      </c>
      <c r="C4084" s="5" t="s">
        <v>8184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t="s">
        <v>8270</v>
      </c>
      <c r="O4084" t="s">
        <v>8321</v>
      </c>
      <c r="P4084" t="s">
        <v>8322</v>
      </c>
      <c r="Q4084" s="8">
        <f t="shared" si="252"/>
        <v>0.02</v>
      </c>
      <c r="R4084" s="20">
        <f t="shared" si="253"/>
        <v>1.5</v>
      </c>
      <c r="S4084" s="15">
        <f t="shared" si="254"/>
        <v>42307.189270833333</v>
      </c>
      <c r="T4084" s="15">
        <f t="shared" si="255"/>
        <v>42322.958333333328</v>
      </c>
    </row>
    <row r="4085" spans="1:20" ht="93.75" x14ac:dyDescent="0.3">
      <c r="A4085" s="4">
        <v>4083</v>
      </c>
      <c r="B4085" s="5" t="s">
        <v>4078</v>
      </c>
      <c r="C4085" s="5" t="s">
        <v>8185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t="s">
        <v>8270</v>
      </c>
      <c r="O4085" t="s">
        <v>8321</v>
      </c>
      <c r="P4085" t="s">
        <v>8322</v>
      </c>
      <c r="Q4085" s="8">
        <f t="shared" si="252"/>
        <v>0.21685714285714286</v>
      </c>
      <c r="R4085" s="20">
        <f t="shared" si="253"/>
        <v>126.5</v>
      </c>
      <c r="S4085" s="15">
        <f t="shared" si="254"/>
        <v>42353.761759259258</v>
      </c>
      <c r="T4085" s="15">
        <f t="shared" si="255"/>
        <v>42383.761759259258</v>
      </c>
    </row>
    <row r="4086" spans="1:20" ht="93.75" x14ac:dyDescent="0.3">
      <c r="A4086" s="4">
        <v>4084</v>
      </c>
      <c r="B4086" s="5" t="s">
        <v>4079</v>
      </c>
      <c r="C4086" s="5" t="s">
        <v>8186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t="s">
        <v>8270</v>
      </c>
      <c r="O4086" t="s">
        <v>8321</v>
      </c>
      <c r="P4086" t="s">
        <v>8322</v>
      </c>
      <c r="Q4086" s="8">
        <f t="shared" si="252"/>
        <v>3.3333333333333335E-3</v>
      </c>
      <c r="R4086" s="20">
        <f t="shared" si="253"/>
        <v>10</v>
      </c>
      <c r="S4086" s="15">
        <f t="shared" si="254"/>
        <v>42622.436412037037</v>
      </c>
      <c r="T4086" s="15">
        <f t="shared" si="255"/>
        <v>42652.436412037037</v>
      </c>
    </row>
    <row r="4087" spans="1:20" ht="93.75" x14ac:dyDescent="0.3">
      <c r="A4087" s="4">
        <v>4085</v>
      </c>
      <c r="B4087" s="5" t="s">
        <v>4080</v>
      </c>
      <c r="C4087" s="5" t="s">
        <v>8187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t="s">
        <v>8270</v>
      </c>
      <c r="O4087" t="s">
        <v>8321</v>
      </c>
      <c r="P4087" t="s">
        <v>8322</v>
      </c>
      <c r="Q4087" s="8">
        <f t="shared" si="252"/>
        <v>2.8571428571428571E-3</v>
      </c>
      <c r="R4087" s="20">
        <f t="shared" si="253"/>
        <v>10</v>
      </c>
      <c r="S4087" s="15">
        <f t="shared" si="254"/>
        <v>42058.603877314818</v>
      </c>
      <c r="T4087" s="15">
        <f t="shared" si="255"/>
        <v>42087.165972222225</v>
      </c>
    </row>
    <row r="4088" spans="1:20" ht="75" x14ac:dyDescent="0.3">
      <c r="A4088" s="4">
        <v>4086</v>
      </c>
      <c r="B4088" s="5" t="s">
        <v>4081</v>
      </c>
      <c r="C4088" s="5" t="s">
        <v>8188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t="s">
        <v>8270</v>
      </c>
      <c r="O4088" t="s">
        <v>8321</v>
      </c>
      <c r="P4088" t="s">
        <v>8322</v>
      </c>
      <c r="Q4088" s="8">
        <f t="shared" si="252"/>
        <v>4.7E-2</v>
      </c>
      <c r="R4088" s="20">
        <f t="shared" si="253"/>
        <v>9.4</v>
      </c>
      <c r="S4088" s="15">
        <f t="shared" si="254"/>
        <v>42304.940960648149</v>
      </c>
      <c r="T4088" s="15">
        <f t="shared" si="255"/>
        <v>42329.166666666672</v>
      </c>
    </row>
    <row r="4089" spans="1:20" ht="37.5" x14ac:dyDescent="0.3">
      <c r="A4089" s="4">
        <v>4087</v>
      </c>
      <c r="B4089" s="5" t="s">
        <v>4082</v>
      </c>
      <c r="C4089" s="5" t="s">
        <v>8189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t="s">
        <v>8270</v>
      </c>
      <c r="O4089" t="s">
        <v>8321</v>
      </c>
      <c r="P4089" t="s">
        <v>8322</v>
      </c>
      <c r="Q4089" s="8">
        <f t="shared" si="252"/>
        <v>0</v>
      </c>
      <c r="R4089" s="20" t="e">
        <f t="shared" si="253"/>
        <v>#DIV/0!</v>
      </c>
      <c r="S4089" s="15">
        <f t="shared" si="254"/>
        <v>42538.742893518516</v>
      </c>
      <c r="T4089" s="15">
        <f t="shared" si="255"/>
        <v>42568.742893518516</v>
      </c>
    </row>
    <row r="4090" spans="1:20" ht="75" x14ac:dyDescent="0.3">
      <c r="A4090" s="4">
        <v>4088</v>
      </c>
      <c r="B4090" s="5" t="s">
        <v>4083</v>
      </c>
      <c r="C4090" s="5" t="s">
        <v>8190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t="s">
        <v>8270</v>
      </c>
      <c r="O4090" t="s">
        <v>8321</v>
      </c>
      <c r="P4090" t="s">
        <v>8322</v>
      </c>
      <c r="Q4090" s="8">
        <f t="shared" si="252"/>
        <v>0.108</v>
      </c>
      <c r="R4090" s="20">
        <f t="shared" si="253"/>
        <v>72</v>
      </c>
      <c r="S4090" s="15">
        <f t="shared" si="254"/>
        <v>41990.612546296295</v>
      </c>
      <c r="T4090" s="15">
        <f t="shared" si="255"/>
        <v>42020.434722222228</v>
      </c>
    </row>
    <row r="4091" spans="1:20" ht="75" x14ac:dyDescent="0.3">
      <c r="A4091" s="4">
        <v>4089</v>
      </c>
      <c r="B4091" s="5" t="s">
        <v>4084</v>
      </c>
      <c r="C4091" s="5" t="s">
        <v>8191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t="s">
        <v>8270</v>
      </c>
      <c r="O4091" t="s">
        <v>8321</v>
      </c>
      <c r="P4091" t="s">
        <v>8322</v>
      </c>
      <c r="Q4091" s="8">
        <f t="shared" si="252"/>
        <v>4.8000000000000001E-2</v>
      </c>
      <c r="R4091" s="20">
        <f t="shared" si="253"/>
        <v>30</v>
      </c>
      <c r="S4091" s="15">
        <f t="shared" si="254"/>
        <v>42122.732499999998</v>
      </c>
      <c r="T4091" s="15">
        <f t="shared" si="255"/>
        <v>42155.732638888891</v>
      </c>
    </row>
    <row r="4092" spans="1:20" ht="75" x14ac:dyDescent="0.3">
      <c r="A4092" s="4">
        <v>4090</v>
      </c>
      <c r="B4092" s="5" t="s">
        <v>4085</v>
      </c>
      <c r="C4092" s="5" t="s">
        <v>8192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t="s">
        <v>8270</v>
      </c>
      <c r="O4092" t="s">
        <v>8321</v>
      </c>
      <c r="P4092" t="s">
        <v>8322</v>
      </c>
      <c r="Q4092" s="8">
        <f t="shared" si="252"/>
        <v>3.2000000000000001E-2</v>
      </c>
      <c r="R4092" s="20">
        <f t="shared" si="253"/>
        <v>10.666666666666666</v>
      </c>
      <c r="S4092" s="15">
        <f t="shared" si="254"/>
        <v>42209.67288194444</v>
      </c>
      <c r="T4092" s="15">
        <f t="shared" si="255"/>
        <v>42223.625</v>
      </c>
    </row>
    <row r="4093" spans="1:20" ht="93.75" x14ac:dyDescent="0.3">
      <c r="A4093" s="4">
        <v>4091</v>
      </c>
      <c r="B4093" s="5" t="s">
        <v>4086</v>
      </c>
      <c r="C4093" s="5" t="s">
        <v>8193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t="s">
        <v>8270</v>
      </c>
      <c r="O4093" t="s">
        <v>8321</v>
      </c>
      <c r="P4093" t="s">
        <v>8322</v>
      </c>
      <c r="Q4093" s="8">
        <f t="shared" si="252"/>
        <v>0.1275</v>
      </c>
      <c r="R4093" s="20">
        <f t="shared" si="253"/>
        <v>25.5</v>
      </c>
      <c r="S4093" s="15">
        <f t="shared" si="254"/>
        <v>41990.506377314814</v>
      </c>
      <c r="T4093" s="15">
        <f t="shared" si="255"/>
        <v>42020.506377314814</v>
      </c>
    </row>
    <row r="4094" spans="1:20" ht="75" x14ac:dyDescent="0.3">
      <c r="A4094" s="4">
        <v>4092</v>
      </c>
      <c r="B4094" s="5" t="s">
        <v>4087</v>
      </c>
      <c r="C4094" s="5" t="s">
        <v>8194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t="s">
        <v>8270</v>
      </c>
      <c r="O4094" t="s">
        <v>8321</v>
      </c>
      <c r="P4094" t="s">
        <v>8322</v>
      </c>
      <c r="Q4094" s="8">
        <f t="shared" si="252"/>
        <v>1.8181818181818181E-4</v>
      </c>
      <c r="R4094" s="20">
        <f t="shared" si="253"/>
        <v>20</v>
      </c>
      <c r="S4094" s="15">
        <f t="shared" si="254"/>
        <v>42039.194988425923</v>
      </c>
      <c r="T4094" s="15">
        <f t="shared" si="255"/>
        <v>42099.153321759266</v>
      </c>
    </row>
    <row r="4095" spans="1:20" ht="75" x14ac:dyDescent="0.3">
      <c r="A4095" s="4">
        <v>4093</v>
      </c>
      <c r="B4095" s="5" t="s">
        <v>4088</v>
      </c>
      <c r="C4095" s="5" t="s">
        <v>8195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t="s">
        <v>8270</v>
      </c>
      <c r="O4095" t="s">
        <v>8321</v>
      </c>
      <c r="P4095" t="s">
        <v>8322</v>
      </c>
      <c r="Q4095" s="8">
        <f t="shared" si="252"/>
        <v>2.4E-2</v>
      </c>
      <c r="R4095" s="20">
        <f t="shared" si="253"/>
        <v>15</v>
      </c>
      <c r="S4095" s="15">
        <f t="shared" si="254"/>
        <v>42178.815891203703</v>
      </c>
      <c r="T4095" s="15">
        <f t="shared" si="255"/>
        <v>42238.815891203703</v>
      </c>
    </row>
    <row r="4096" spans="1:20" ht="75" x14ac:dyDescent="0.3">
      <c r="A4096" s="4">
        <v>4094</v>
      </c>
      <c r="B4096" s="5" t="s">
        <v>4089</v>
      </c>
      <c r="C4096" s="5" t="s">
        <v>8196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t="s">
        <v>8270</v>
      </c>
      <c r="O4096" t="s">
        <v>8321</v>
      </c>
      <c r="P4096" t="s">
        <v>8322</v>
      </c>
      <c r="Q4096" s="8">
        <f t="shared" si="252"/>
        <v>0.36499999999999999</v>
      </c>
      <c r="R4096" s="20">
        <f t="shared" si="253"/>
        <v>91.25</v>
      </c>
      <c r="S4096" s="15">
        <f t="shared" si="254"/>
        <v>41890.086805555555</v>
      </c>
      <c r="T4096" s="15">
        <f t="shared" si="255"/>
        <v>41934.207638888889</v>
      </c>
    </row>
    <row r="4097" spans="1:20" ht="75" x14ac:dyDescent="0.3">
      <c r="A4097" s="4">
        <v>4095</v>
      </c>
      <c r="B4097" s="5" t="s">
        <v>4090</v>
      </c>
      <c r="C4097" s="5" t="s">
        <v>8197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t="s">
        <v>8270</v>
      </c>
      <c r="O4097" t="s">
        <v>8321</v>
      </c>
      <c r="P4097" t="s">
        <v>8322</v>
      </c>
      <c r="Q4097" s="8">
        <f t="shared" si="252"/>
        <v>2.6666666666666668E-2</v>
      </c>
      <c r="R4097" s="20">
        <f t="shared" si="253"/>
        <v>800</v>
      </c>
      <c r="S4097" s="15">
        <f t="shared" si="254"/>
        <v>42693.031828703708</v>
      </c>
      <c r="T4097" s="15">
        <f t="shared" si="255"/>
        <v>42723.031828703708</v>
      </c>
    </row>
    <row r="4098" spans="1:20" ht="93.75" x14ac:dyDescent="0.3">
      <c r="A4098" s="4">
        <v>4096</v>
      </c>
      <c r="B4098" s="5" t="s">
        <v>4091</v>
      </c>
      <c r="C4098" s="5" t="s">
        <v>8198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t="s">
        <v>8270</v>
      </c>
      <c r="O4098" t="s">
        <v>8321</v>
      </c>
      <c r="P4098" t="s">
        <v>8322</v>
      </c>
      <c r="Q4098" s="8">
        <f t="shared" ref="Q4098:Q4115" si="256">E4098/D4098</f>
        <v>0.11428571428571428</v>
      </c>
      <c r="R4098" s="20">
        <f t="shared" ref="R4098:R4115" si="257">E4098/L4098</f>
        <v>80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93.75" x14ac:dyDescent="0.3">
      <c r="A4099" s="4">
        <v>4097</v>
      </c>
      <c r="B4099" s="5" t="s">
        <v>4092</v>
      </c>
      <c r="C4099" s="5" t="s">
        <v>8199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t="s">
        <v>8270</v>
      </c>
      <c r="O4099" t="s">
        <v>8321</v>
      </c>
      <c r="P4099" t="s">
        <v>8322</v>
      </c>
      <c r="Q4099" s="8">
        <f t="shared" si="256"/>
        <v>0</v>
      </c>
      <c r="R4099" s="20" t="e">
        <f t="shared" si="257"/>
        <v>#DIV/0!</v>
      </c>
      <c r="S4099" s="15">
        <f t="shared" si="258"/>
        <v>42344.824502314819</v>
      </c>
      <c r="T4099" s="15">
        <f t="shared" si="259"/>
        <v>42400.996527777781</v>
      </c>
    </row>
    <row r="4100" spans="1:20" ht="75" x14ac:dyDescent="0.3">
      <c r="A4100" s="4">
        <v>4098</v>
      </c>
      <c r="B4100" s="5" t="s">
        <v>4093</v>
      </c>
      <c r="C4100" s="5" t="s">
        <v>8200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t="s">
        <v>8270</v>
      </c>
      <c r="O4100" t="s">
        <v>8321</v>
      </c>
      <c r="P4100" t="s">
        <v>8322</v>
      </c>
      <c r="Q4100" s="8">
        <f t="shared" si="256"/>
        <v>0</v>
      </c>
      <c r="R4100" s="20" t="e">
        <f t="shared" si="257"/>
        <v>#DIV/0!</v>
      </c>
      <c r="S4100" s="15">
        <f t="shared" si="258"/>
        <v>42495.722187499996</v>
      </c>
      <c r="T4100" s="15">
        <f t="shared" si="259"/>
        <v>42525.722187499996</v>
      </c>
    </row>
    <row r="4101" spans="1:20" ht="93.75" x14ac:dyDescent="0.3">
      <c r="A4101" s="4">
        <v>4099</v>
      </c>
      <c r="B4101" s="5" t="s">
        <v>4094</v>
      </c>
      <c r="C4101" s="5" t="s">
        <v>8201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t="s">
        <v>8270</v>
      </c>
      <c r="O4101" t="s">
        <v>8321</v>
      </c>
      <c r="P4101" t="s">
        <v>8322</v>
      </c>
      <c r="Q4101" s="8">
        <f t="shared" si="256"/>
        <v>1.1111111111111112E-2</v>
      </c>
      <c r="R4101" s="20">
        <f t="shared" si="257"/>
        <v>50</v>
      </c>
      <c r="S4101" s="15">
        <f t="shared" si="258"/>
        <v>42570.850381944445</v>
      </c>
      <c r="T4101" s="15">
        <f t="shared" si="259"/>
        <v>42615.850381944445</v>
      </c>
    </row>
    <row r="4102" spans="1:20" ht="56.25" x14ac:dyDescent="0.3">
      <c r="A4102" s="4">
        <v>4100</v>
      </c>
      <c r="B4102" s="5" t="s">
        <v>4095</v>
      </c>
      <c r="C4102" s="5" t="s">
        <v>8202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t="s">
        <v>8270</v>
      </c>
      <c r="O4102" t="s">
        <v>8321</v>
      </c>
      <c r="P4102" t="s">
        <v>8322</v>
      </c>
      <c r="Q4102" s="8">
        <f t="shared" si="256"/>
        <v>0</v>
      </c>
      <c r="R4102" s="20" t="e">
        <f t="shared" si="257"/>
        <v>#DIV/0!</v>
      </c>
      <c r="S4102" s="15">
        <f t="shared" si="258"/>
        <v>41927.124884259261</v>
      </c>
      <c r="T4102" s="15">
        <f t="shared" si="259"/>
        <v>41937.124884259261</v>
      </c>
    </row>
    <row r="4103" spans="1:20" ht="93.75" x14ac:dyDescent="0.3">
      <c r="A4103" s="4">
        <v>4101</v>
      </c>
      <c r="B4103" s="5" t="s">
        <v>4096</v>
      </c>
      <c r="C4103" s="5" t="s">
        <v>8203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t="s">
        <v>8270</v>
      </c>
      <c r="O4103" t="s">
        <v>8321</v>
      </c>
      <c r="P4103" t="s">
        <v>8322</v>
      </c>
      <c r="Q4103" s="8">
        <f t="shared" si="256"/>
        <v>0</v>
      </c>
      <c r="R4103" s="20" t="e">
        <f t="shared" si="257"/>
        <v>#DIV/0!</v>
      </c>
      <c r="S4103" s="15">
        <f t="shared" si="258"/>
        <v>42730.903726851851</v>
      </c>
      <c r="T4103" s="15">
        <f t="shared" si="259"/>
        <v>42760.903726851851</v>
      </c>
    </row>
    <row r="4104" spans="1:20" ht="75" x14ac:dyDescent="0.3">
      <c r="A4104" s="4">
        <v>4102</v>
      </c>
      <c r="B4104" s="5" t="s">
        <v>4097</v>
      </c>
      <c r="C4104" s="5" t="s">
        <v>8204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t="s">
        <v>8270</v>
      </c>
      <c r="O4104" t="s">
        <v>8321</v>
      </c>
      <c r="P4104" t="s">
        <v>8322</v>
      </c>
      <c r="Q4104" s="8">
        <f t="shared" si="256"/>
        <v>0.27400000000000002</v>
      </c>
      <c r="R4104" s="20">
        <f t="shared" si="257"/>
        <v>22.833333333333332</v>
      </c>
      <c r="S4104" s="15">
        <f t="shared" si="258"/>
        <v>42475.848067129627</v>
      </c>
      <c r="T4104" s="15">
        <f t="shared" si="259"/>
        <v>42505.848067129627</v>
      </c>
    </row>
    <row r="4105" spans="1:20" ht="75" x14ac:dyDescent="0.3">
      <c r="A4105" s="4">
        <v>4103</v>
      </c>
      <c r="B4105" s="5" t="s">
        <v>4098</v>
      </c>
      <c r="C4105" s="5" t="s">
        <v>8205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t="s">
        <v>8270</v>
      </c>
      <c r="O4105" t="s">
        <v>8321</v>
      </c>
      <c r="P4105" t="s">
        <v>8322</v>
      </c>
      <c r="Q4105" s="8">
        <f t="shared" si="256"/>
        <v>0.1</v>
      </c>
      <c r="R4105" s="20">
        <f t="shared" si="257"/>
        <v>16.666666666666668</v>
      </c>
      <c r="S4105" s="15">
        <f t="shared" si="258"/>
        <v>42188.83293981482</v>
      </c>
      <c r="T4105" s="15">
        <f t="shared" si="259"/>
        <v>42242.772222222222</v>
      </c>
    </row>
    <row r="4106" spans="1:20" ht="75" x14ac:dyDescent="0.3">
      <c r="A4106" s="4">
        <v>4104</v>
      </c>
      <c r="B4106" s="5" t="s">
        <v>4099</v>
      </c>
      <c r="C4106" s="5" t="s">
        <v>8206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t="s">
        <v>8270</v>
      </c>
      <c r="O4106" t="s">
        <v>8321</v>
      </c>
      <c r="P4106" t="s">
        <v>8322</v>
      </c>
      <c r="Q4106" s="8">
        <f t="shared" si="256"/>
        <v>0.21366666666666667</v>
      </c>
      <c r="R4106" s="20">
        <f t="shared" si="257"/>
        <v>45.785714285714285</v>
      </c>
      <c r="S4106" s="15">
        <f t="shared" si="258"/>
        <v>42640.278171296297</v>
      </c>
      <c r="T4106" s="15">
        <f t="shared" si="259"/>
        <v>42670.278171296297</v>
      </c>
    </row>
    <row r="4107" spans="1:20" ht="93.75" x14ac:dyDescent="0.3">
      <c r="A4107" s="4">
        <v>4105</v>
      </c>
      <c r="B4107" s="5" t="s">
        <v>4100</v>
      </c>
      <c r="C4107" s="5" t="s">
        <v>8207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t="s">
        <v>8270</v>
      </c>
      <c r="O4107" t="s">
        <v>8321</v>
      </c>
      <c r="P4107" t="s">
        <v>8322</v>
      </c>
      <c r="Q4107" s="8">
        <f t="shared" si="256"/>
        <v>6.9696969696969702E-2</v>
      </c>
      <c r="R4107" s="20">
        <f t="shared" si="257"/>
        <v>383.33333333333331</v>
      </c>
      <c r="S4107" s="15">
        <f t="shared" si="258"/>
        <v>42697.010520833333</v>
      </c>
      <c r="T4107" s="15">
        <f t="shared" si="259"/>
        <v>42730.010520833333</v>
      </c>
    </row>
    <row r="4108" spans="1:20" ht="93.75" x14ac:dyDescent="0.3">
      <c r="A4108" s="4">
        <v>4106</v>
      </c>
      <c r="B4108" s="5" t="s">
        <v>4101</v>
      </c>
      <c r="C4108" s="5" t="s">
        <v>8208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t="s">
        <v>8270</v>
      </c>
      <c r="O4108" t="s">
        <v>8321</v>
      </c>
      <c r="P4108" t="s">
        <v>8322</v>
      </c>
      <c r="Q4108" s="8">
        <f t="shared" si="256"/>
        <v>0.70599999999999996</v>
      </c>
      <c r="R4108" s="20">
        <f t="shared" si="257"/>
        <v>106.96969696969697</v>
      </c>
      <c r="S4108" s="15">
        <f t="shared" si="258"/>
        <v>42053.049375000002</v>
      </c>
      <c r="T4108" s="15">
        <f t="shared" si="259"/>
        <v>42096.041666666672</v>
      </c>
    </row>
    <row r="4109" spans="1:20" ht="93.75" x14ac:dyDescent="0.3">
      <c r="A4109" s="4">
        <v>4107</v>
      </c>
      <c r="B4109" s="5" t="s">
        <v>4102</v>
      </c>
      <c r="C4109" s="5" t="s">
        <v>8209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t="s">
        <v>8270</v>
      </c>
      <c r="O4109" t="s">
        <v>8321</v>
      </c>
      <c r="P4109" t="s">
        <v>8322</v>
      </c>
      <c r="Q4109" s="8">
        <f t="shared" si="256"/>
        <v>2.0500000000000001E-2</v>
      </c>
      <c r="R4109" s="20">
        <f t="shared" si="257"/>
        <v>10.25</v>
      </c>
      <c r="S4109" s="15">
        <f t="shared" si="258"/>
        <v>41883.916678240741</v>
      </c>
      <c r="T4109" s="15">
        <f t="shared" si="259"/>
        <v>41906.916678240741</v>
      </c>
    </row>
    <row r="4110" spans="1:20" ht="93.75" x14ac:dyDescent="0.3">
      <c r="A4110" s="4">
        <v>4108</v>
      </c>
      <c r="B4110" s="5" t="s">
        <v>4103</v>
      </c>
      <c r="C4110" s="5" t="s">
        <v>8210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t="s">
        <v>8270</v>
      </c>
      <c r="O4110" t="s">
        <v>8321</v>
      </c>
      <c r="P4110" t="s">
        <v>8322</v>
      </c>
      <c r="Q4110" s="8">
        <f t="shared" si="256"/>
        <v>1.9666666666666666E-2</v>
      </c>
      <c r="R4110" s="20">
        <f t="shared" si="257"/>
        <v>59</v>
      </c>
      <c r="S4110" s="15">
        <f t="shared" si="258"/>
        <v>42767.031678240746</v>
      </c>
      <c r="T4110" s="15">
        <f t="shared" si="259"/>
        <v>42797.208333333328</v>
      </c>
    </row>
    <row r="4111" spans="1:20" ht="75" x14ac:dyDescent="0.3">
      <c r="A4111" s="4">
        <v>4109</v>
      </c>
      <c r="B4111" s="5" t="s">
        <v>4104</v>
      </c>
      <c r="C4111" s="5" t="s">
        <v>8211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t="s">
        <v>8270</v>
      </c>
      <c r="O4111" t="s">
        <v>8321</v>
      </c>
      <c r="P4111" t="s">
        <v>8322</v>
      </c>
      <c r="Q4111" s="8">
        <f t="shared" si="256"/>
        <v>0</v>
      </c>
      <c r="R4111" s="20" t="e">
        <f t="shared" si="257"/>
        <v>#DIV/0!</v>
      </c>
      <c r="S4111" s="15">
        <f t="shared" si="258"/>
        <v>42307.539398148147</v>
      </c>
      <c r="T4111" s="15">
        <f t="shared" si="259"/>
        <v>42337.581064814818</v>
      </c>
    </row>
    <row r="4112" spans="1:20" ht="75" x14ac:dyDescent="0.3">
      <c r="A4112" s="4">
        <v>4110</v>
      </c>
      <c r="B4112" s="5" t="s">
        <v>4105</v>
      </c>
      <c r="C4112" s="5" t="s">
        <v>8212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t="s">
        <v>8270</v>
      </c>
      <c r="O4112" t="s">
        <v>8321</v>
      </c>
      <c r="P4112" t="s">
        <v>8322</v>
      </c>
      <c r="Q4112" s="8">
        <f t="shared" si="256"/>
        <v>0.28666666666666668</v>
      </c>
      <c r="R4112" s="20">
        <f t="shared" si="257"/>
        <v>14.333333333333334</v>
      </c>
      <c r="S4112" s="15">
        <f t="shared" si="258"/>
        <v>42512.626747685179</v>
      </c>
      <c r="T4112" s="15">
        <f t="shared" si="259"/>
        <v>42572.626747685179</v>
      </c>
    </row>
    <row r="4113" spans="1:20" ht="75" x14ac:dyDescent="0.3">
      <c r="A4113" s="4">
        <v>4111</v>
      </c>
      <c r="B4113" s="5" t="s">
        <v>4106</v>
      </c>
      <c r="C4113" s="5" t="s">
        <v>8213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t="s">
        <v>8270</v>
      </c>
      <c r="O4113" t="s">
        <v>8321</v>
      </c>
      <c r="P4113" t="s">
        <v>8322</v>
      </c>
      <c r="Q4113" s="8">
        <f t="shared" si="256"/>
        <v>3.1333333333333331E-2</v>
      </c>
      <c r="R4113" s="20">
        <f t="shared" si="257"/>
        <v>15.666666666666666</v>
      </c>
      <c r="S4113" s="15">
        <f t="shared" si="258"/>
        <v>42029.135879629626</v>
      </c>
      <c r="T4113" s="15">
        <f t="shared" si="259"/>
        <v>42059.135879629626</v>
      </c>
    </row>
    <row r="4114" spans="1:20" ht="93.75" x14ac:dyDescent="0.3">
      <c r="A4114" s="4">
        <v>4112</v>
      </c>
      <c r="B4114" s="5" t="s">
        <v>4107</v>
      </c>
      <c r="C4114" s="5" t="s">
        <v>6960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t="s">
        <v>8270</v>
      </c>
      <c r="O4114" t="s">
        <v>8321</v>
      </c>
      <c r="P4114" t="s">
        <v>8322</v>
      </c>
      <c r="Q4114" s="8">
        <f t="shared" si="256"/>
        <v>4.0000000000000002E-4</v>
      </c>
      <c r="R4114" s="20">
        <f t="shared" si="257"/>
        <v>1</v>
      </c>
      <c r="S4114" s="15">
        <f t="shared" si="258"/>
        <v>42400.946597222224</v>
      </c>
      <c r="T4114" s="15">
        <f t="shared" si="259"/>
        <v>42428</v>
      </c>
    </row>
    <row r="4115" spans="1:20" ht="93.75" x14ac:dyDescent="0.3">
      <c r="A4115" s="4">
        <v>4113</v>
      </c>
      <c r="B4115" s="5" t="s">
        <v>4108</v>
      </c>
      <c r="C4115" s="5" t="s">
        <v>8214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t="s">
        <v>8270</v>
      </c>
      <c r="O4115" t="s">
        <v>8321</v>
      </c>
      <c r="P4115" t="s">
        <v>8322</v>
      </c>
      <c r="Q4115" s="8">
        <f t="shared" si="256"/>
        <v>2E-3</v>
      </c>
      <c r="R4115" s="20">
        <f t="shared" si="257"/>
        <v>1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19" priority="16" operator="equal">
      <formula>"failed"</formula>
    </cfRule>
    <cfRule type="cellIs" dxfId="18" priority="17" operator="equal">
      <formula>"canceled"</formula>
    </cfRule>
    <cfRule type="cellIs" dxfId="17" priority="19" operator="equal">
      <formula>"successful"</formula>
    </cfRule>
    <cfRule type="cellIs" dxfId="16" priority="20" operator="equal">
      <formula>"successful"</formula>
    </cfRule>
  </conditionalFormatting>
  <conditionalFormatting sqref="G9">
    <cfRule type="cellIs" dxfId="15" priority="18" operator="equal">
      <formula>"cancelled "</formula>
    </cfRule>
  </conditionalFormatting>
  <conditionalFormatting sqref="Q1:Q1048576">
    <cfRule type="cellIs" dxfId="14" priority="1" operator="greaterThan">
      <formula>1.9999</formula>
    </cfRule>
    <cfRule type="cellIs" dxfId="13" priority="2" operator="between">
      <formula>1</formula>
      <formula>1.9999</formula>
    </cfRule>
    <cfRule type="cellIs" dxfId="12" priority="3" operator="between">
      <formula>100</formula>
      <formula>199.99</formula>
    </cfRule>
    <cfRule type="cellIs" dxfId="11" priority="4" operator="between">
      <formula>0</formula>
      <formula>0.9999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BBA0B-88A8-4A25-B0CC-263054779372}">
  <dimension ref="A1:F14"/>
  <sheetViews>
    <sheetView workbookViewId="0">
      <selection activeCell="P20" sqref="P2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2" width="10.710937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8313</v>
      </c>
      <c r="B3" s="9" t="s">
        <v>8312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8310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8340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8337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8342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8323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8321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702C5-8A67-417A-AFE1-5EEA21443B68}">
  <dimension ref="A1:F47"/>
  <sheetViews>
    <sheetView workbookViewId="0">
      <selection activeCell="F2" sqref="F2"/>
    </sheetView>
  </sheetViews>
  <sheetFormatPr defaultRowHeight="15" x14ac:dyDescent="0.25"/>
  <cols>
    <col min="1" max="1" width="20.1406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7" width="10.7109375" bestFit="1" customWidth="1"/>
    <col min="8" max="8" width="16.28515625" bestFit="1" customWidth="1"/>
    <col min="9" max="9" width="19.28515625" bestFit="1" customWidth="1"/>
    <col min="10" max="10" width="14.5703125" bestFit="1" customWidth="1"/>
    <col min="11" max="11" width="17.5703125" bestFit="1" customWidth="1"/>
    <col min="12" max="12" width="13.85546875" bestFit="1" customWidth="1"/>
    <col min="13" max="13" width="16.85546875" bestFit="1" customWidth="1"/>
    <col min="14" max="14" width="8.140625" bestFit="1" customWidth="1"/>
    <col min="15" max="15" width="11" bestFit="1" customWidth="1"/>
    <col min="16" max="16" width="16.140625" bestFit="1" customWidth="1"/>
    <col min="17" max="17" width="19.140625" bestFit="1" customWidth="1"/>
    <col min="18" max="18" width="6.5703125" bestFit="1" customWidth="1"/>
    <col min="19" max="19" width="3.5703125" bestFit="1" customWidth="1"/>
    <col min="20" max="20" width="9.42578125" bestFit="1" customWidth="1"/>
    <col min="21" max="21" width="7.85546875" bestFit="1" customWidth="1"/>
    <col min="22" max="22" width="10.85546875" bestFit="1" customWidth="1"/>
    <col min="23" max="23" width="12.140625" bestFit="1" customWidth="1"/>
    <col min="24" max="24" width="5.42578125" bestFit="1" customWidth="1"/>
    <col min="25" max="25" width="15.140625" bestFit="1" customWidth="1"/>
    <col min="26" max="26" width="9.140625" bestFit="1" customWidth="1"/>
    <col min="27" max="27" width="12" bestFit="1" customWidth="1"/>
    <col min="28" max="28" width="10.7109375" bestFit="1" customWidth="1"/>
    <col min="29" max="29" width="13.7109375" bestFit="1" customWidth="1"/>
    <col min="30" max="30" width="10.85546875" bestFit="1" customWidth="1"/>
    <col min="31" max="31" width="9.140625" bestFit="1" customWidth="1"/>
    <col min="32" max="32" width="13.85546875" bestFit="1" customWidth="1"/>
    <col min="33" max="33" width="5.85546875" bestFit="1" customWidth="1"/>
    <col min="34" max="34" width="8.7109375" bestFit="1" customWidth="1"/>
    <col min="35" max="35" width="13.5703125" bestFit="1" customWidth="1"/>
    <col min="36" max="36" width="9.140625" bestFit="1" customWidth="1"/>
    <col min="37" max="37" width="16.5703125" bestFit="1" customWidth="1"/>
    <col min="38" max="38" width="9.140625" bestFit="1" customWidth="1"/>
    <col min="39" max="39" width="10.42578125" bestFit="1" customWidth="1"/>
    <col min="40" max="40" width="14.140625" bestFit="1" customWidth="1"/>
    <col min="41" max="41" width="17.28515625" bestFit="1" customWidth="1"/>
    <col min="42" max="42" width="8.85546875" bestFit="1" customWidth="1"/>
    <col min="43" max="43" width="5.42578125" bestFit="1" customWidth="1"/>
    <col min="44" max="44" width="9.140625" bestFit="1" customWidth="1"/>
    <col min="45" max="45" width="11.85546875" bestFit="1" customWidth="1"/>
    <col min="46" max="46" width="8.28515625" bestFit="1" customWidth="1"/>
    <col min="47" max="48" width="11.140625" bestFit="1" customWidth="1"/>
    <col min="49" max="49" width="14.140625" bestFit="1" customWidth="1"/>
    <col min="50" max="50" width="8.42578125" bestFit="1" customWidth="1"/>
    <col min="51" max="51" width="11.28515625" bestFit="1" customWidth="1"/>
    <col min="52" max="52" width="12.85546875" bestFit="1" customWidth="1"/>
    <col min="53" max="53" width="9.140625" bestFit="1" customWidth="1"/>
    <col min="54" max="54" width="15.85546875" bestFit="1" customWidth="1"/>
    <col min="55" max="55" width="7.85546875" bestFit="1" customWidth="1"/>
    <col min="56" max="56" width="10.7109375" bestFit="1" customWidth="1"/>
    <col min="57" max="57" width="6.85546875" bestFit="1" customWidth="1"/>
    <col min="58" max="58" width="3.5703125" bestFit="1" customWidth="1"/>
    <col min="59" max="59" width="9.140625" bestFit="1" customWidth="1"/>
    <col min="60" max="60" width="9.85546875" bestFit="1" customWidth="1"/>
    <col min="61" max="61" width="9.140625" bestFit="1" customWidth="1"/>
    <col min="62" max="62" width="8.85546875" bestFit="1" customWidth="1"/>
    <col min="63" max="63" width="16.85546875" bestFit="1" customWidth="1"/>
    <col min="64" max="64" width="19.85546875" bestFit="1" customWidth="1"/>
    <col min="65" max="65" width="12.42578125" bestFit="1" customWidth="1"/>
    <col min="66" max="66" width="15.42578125" bestFit="1" customWidth="1"/>
    <col min="67" max="68" width="9.140625" bestFit="1" customWidth="1"/>
    <col min="69" max="69" width="14.42578125" bestFit="1" customWidth="1"/>
    <col min="70" max="70" width="17.42578125" bestFit="1" customWidth="1"/>
    <col min="71" max="71" width="9.140625" bestFit="1" customWidth="1"/>
    <col min="72" max="72" width="10.85546875" bestFit="1" customWidth="1"/>
    <col min="73" max="73" width="12.140625" bestFit="1" customWidth="1"/>
    <col min="74" max="74" width="9.140625" bestFit="1" customWidth="1"/>
    <col min="75" max="75" width="15.140625" bestFit="1" customWidth="1"/>
    <col min="76" max="76" width="17.5703125" bestFit="1" customWidth="1"/>
    <col min="77" max="77" width="5.42578125" bestFit="1" customWidth="1"/>
    <col min="78" max="78" width="9.140625" bestFit="1" customWidth="1"/>
    <col min="79" max="79" width="20.5703125" bestFit="1" customWidth="1"/>
    <col min="80" max="80" width="8.140625" bestFit="1" customWidth="1"/>
    <col min="81" max="81" width="5.42578125" bestFit="1" customWidth="1"/>
    <col min="82" max="82" width="3.5703125" bestFit="1" customWidth="1"/>
    <col min="83" max="83" width="9.140625" bestFit="1" customWidth="1"/>
    <col min="84" max="84" width="11.140625" bestFit="1" customWidth="1"/>
    <col min="85" max="85" width="15.7109375" bestFit="1" customWidth="1"/>
    <col min="86" max="86" width="18.7109375" bestFit="1" customWidth="1"/>
    <col min="87" max="87" width="10.5703125" bestFit="1" customWidth="1"/>
    <col min="88" max="88" width="13.5703125" bestFit="1" customWidth="1"/>
    <col min="89" max="89" width="12.5703125" bestFit="1" customWidth="1"/>
    <col min="90" max="90" width="5.42578125" bestFit="1" customWidth="1"/>
    <col min="91" max="91" width="15.5703125" bestFit="1" customWidth="1"/>
    <col min="92" max="92" width="13" bestFit="1" customWidth="1"/>
    <col min="93" max="93" width="16" bestFit="1" customWidth="1"/>
    <col min="94" max="94" width="11.140625" bestFit="1" customWidth="1"/>
    <col min="95" max="95" width="5.42578125" bestFit="1" customWidth="1"/>
    <col min="96" max="96" width="9.140625" bestFit="1" customWidth="1"/>
    <col min="97" max="97" width="14.140625" bestFit="1" customWidth="1"/>
    <col min="98" max="98" width="8.140625" bestFit="1" customWidth="1"/>
    <col min="99" max="99" width="5.42578125" bestFit="1" customWidth="1"/>
    <col min="100" max="100" width="9.140625" bestFit="1" customWidth="1"/>
    <col min="101" max="101" width="12.7109375" bestFit="1" customWidth="1"/>
    <col min="102" max="102" width="15.7109375" bestFit="1" customWidth="1"/>
    <col min="103" max="103" width="8.5703125" bestFit="1" customWidth="1"/>
    <col min="104" max="104" width="11.42578125" bestFit="1" customWidth="1"/>
    <col min="105" max="105" width="10.7109375" bestFit="1" customWidth="1"/>
  </cols>
  <sheetData>
    <row r="1" spans="1:6" x14ac:dyDescent="0.25">
      <c r="A1" s="9" t="s">
        <v>8222</v>
      </c>
      <c r="B1" t="s">
        <v>8364</v>
      </c>
    </row>
    <row r="2" spans="1:6" x14ac:dyDescent="0.25">
      <c r="A2" s="9" t="s">
        <v>8307</v>
      </c>
      <c r="B2" t="s">
        <v>8364</v>
      </c>
    </row>
    <row r="4" spans="1:6" x14ac:dyDescent="0.25">
      <c r="A4" s="9" t="s">
        <v>8365</v>
      </c>
      <c r="B4" s="9" t="s">
        <v>8312</v>
      </c>
    </row>
    <row r="5" spans="1:6" x14ac:dyDescent="0.25">
      <c r="A5" s="12" t="s">
        <v>8309</v>
      </c>
      <c r="B5" s="13" t="s">
        <v>8219</v>
      </c>
      <c r="C5" s="13" t="s">
        <v>8220</v>
      </c>
      <c r="D5" s="13" t="s">
        <v>8221</v>
      </c>
      <c r="E5" s="13" t="s">
        <v>8218</v>
      </c>
      <c r="F5" s="13" t="s">
        <v>8310</v>
      </c>
    </row>
    <row r="6" spans="1:6" x14ac:dyDescent="0.25">
      <c r="A6" s="13" t="s">
        <v>8320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3" t="s">
        <v>8348</v>
      </c>
      <c r="B7" s="14">
        <v>20</v>
      </c>
      <c r="C7" s="14"/>
      <c r="D7" s="14"/>
      <c r="E7" s="14"/>
      <c r="F7" s="14">
        <v>20</v>
      </c>
    </row>
    <row r="8" spans="1:6" x14ac:dyDescent="0.25">
      <c r="A8" s="13" t="s">
        <v>8336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3" t="s">
        <v>8362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3" t="s">
        <v>8358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3" t="s">
        <v>8319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3" t="s">
        <v>8318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3" t="s">
        <v>8334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3" t="s">
        <v>8351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3" t="s">
        <v>8328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3" t="s">
        <v>8341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3" t="s">
        <v>8352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3" t="s">
        <v>8353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3" t="s">
        <v>8333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3" t="s">
        <v>8332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3" t="s">
        <v>8360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3" t="s">
        <v>8331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3" t="s">
        <v>8339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3" t="s">
        <v>8363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3" t="s">
        <v>8347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3" t="s">
        <v>8327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3" t="s">
        <v>8354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3" t="s">
        <v>8343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3" t="s">
        <v>8349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3" t="s">
        <v>8322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3" t="s">
        <v>8350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3" t="s">
        <v>8346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8357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3" t="s">
        <v>8330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3" t="s">
        <v>8317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3" t="s">
        <v>8316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3" t="s">
        <v>8356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3" t="s">
        <v>8359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3" t="s">
        <v>8361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3" t="s">
        <v>8355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3" t="s">
        <v>8315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3" t="s">
        <v>8345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3" t="s">
        <v>8338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3" t="s">
        <v>8325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3" t="s">
        <v>8324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3" t="s">
        <v>8344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3" t="s">
        <v>8310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C601-E3E3-4C6A-A87B-5B18FB601E7F}">
  <dimension ref="A1:E18"/>
  <sheetViews>
    <sheetView workbookViewId="0">
      <selection activeCell="D13" sqref="D13"/>
    </sheetView>
  </sheetViews>
  <sheetFormatPr defaultRowHeight="15" x14ac:dyDescent="0.25"/>
  <cols>
    <col min="1" max="1" width="14.5703125" bestFit="1" customWidth="1"/>
    <col min="2" max="2" width="17.5703125" bestFit="1" customWidth="1"/>
    <col min="3" max="3" width="5.42578125" bestFit="1" customWidth="1"/>
    <col min="4" max="4" width="9.140625" bestFit="1" customWidth="1"/>
    <col min="5" max="7" width="10.7109375" bestFit="1" customWidth="1"/>
  </cols>
  <sheetData>
    <row r="1" spans="1:5" x14ac:dyDescent="0.25">
      <c r="A1" s="12" t="s">
        <v>8307</v>
      </c>
      <c r="B1" s="13" t="s">
        <v>8364</v>
      </c>
    </row>
    <row r="2" spans="1:5" x14ac:dyDescent="0.25">
      <c r="A2" s="12" t="s">
        <v>8380</v>
      </c>
      <c r="B2" s="13" t="s">
        <v>8364</v>
      </c>
    </row>
    <row r="4" spans="1:5" x14ac:dyDescent="0.25">
      <c r="A4" s="12" t="s">
        <v>8314</v>
      </c>
      <c r="B4" s="12" t="s">
        <v>8312</v>
      </c>
      <c r="C4" s="13"/>
      <c r="D4" s="13"/>
      <c r="E4" s="13"/>
    </row>
    <row r="5" spans="1:5" x14ac:dyDescent="0.25">
      <c r="A5" s="12" t="s">
        <v>8309</v>
      </c>
      <c r="B5" s="13" t="s">
        <v>8219</v>
      </c>
      <c r="C5" s="13" t="s">
        <v>8220</v>
      </c>
      <c r="D5" s="13" t="s">
        <v>8218</v>
      </c>
      <c r="E5" s="13" t="s">
        <v>8310</v>
      </c>
    </row>
    <row r="6" spans="1:5" x14ac:dyDescent="0.25">
      <c r="A6" s="13" t="s">
        <v>8374</v>
      </c>
      <c r="B6" s="14">
        <v>34</v>
      </c>
      <c r="C6" s="14">
        <v>149</v>
      </c>
      <c r="D6" s="14">
        <v>182</v>
      </c>
      <c r="E6" s="14">
        <v>365</v>
      </c>
    </row>
    <row r="7" spans="1:5" x14ac:dyDescent="0.25">
      <c r="A7" s="13" t="s">
        <v>8375</v>
      </c>
      <c r="B7" s="14">
        <v>27</v>
      </c>
      <c r="C7" s="14">
        <v>106</v>
      </c>
      <c r="D7" s="14">
        <v>202</v>
      </c>
      <c r="E7" s="14">
        <v>335</v>
      </c>
    </row>
    <row r="8" spans="1:5" x14ac:dyDescent="0.25">
      <c r="A8" s="13" t="s">
        <v>8376</v>
      </c>
      <c r="B8" s="14">
        <v>28</v>
      </c>
      <c r="C8" s="14">
        <v>108</v>
      </c>
      <c r="D8" s="14">
        <v>180</v>
      </c>
      <c r="E8" s="14">
        <v>316</v>
      </c>
    </row>
    <row r="9" spans="1:5" x14ac:dyDescent="0.25">
      <c r="A9" s="13" t="s">
        <v>8377</v>
      </c>
      <c r="B9" s="14">
        <v>27</v>
      </c>
      <c r="C9" s="14">
        <v>102</v>
      </c>
      <c r="D9" s="14">
        <v>192</v>
      </c>
      <c r="E9" s="14">
        <v>321</v>
      </c>
    </row>
    <row r="10" spans="1:5" x14ac:dyDescent="0.25">
      <c r="A10" s="13" t="s">
        <v>8368</v>
      </c>
      <c r="B10" s="14">
        <v>26</v>
      </c>
      <c r="C10" s="14">
        <v>126</v>
      </c>
      <c r="D10" s="14">
        <v>234</v>
      </c>
      <c r="E10" s="14">
        <v>386</v>
      </c>
    </row>
    <row r="11" spans="1:5" x14ac:dyDescent="0.25">
      <c r="A11" s="13" t="s">
        <v>8378</v>
      </c>
      <c r="B11" s="14">
        <v>27</v>
      </c>
      <c r="C11" s="14">
        <v>147</v>
      </c>
      <c r="D11" s="14">
        <v>211</v>
      </c>
      <c r="E11" s="14">
        <v>385</v>
      </c>
    </row>
    <row r="12" spans="1:5" x14ac:dyDescent="0.25">
      <c r="A12" s="13" t="s">
        <v>8369</v>
      </c>
      <c r="B12" s="14">
        <v>43</v>
      </c>
      <c r="C12" s="14">
        <v>150</v>
      </c>
      <c r="D12" s="14">
        <v>194</v>
      </c>
      <c r="E12" s="14">
        <v>387</v>
      </c>
    </row>
    <row r="13" spans="1:5" x14ac:dyDescent="0.25">
      <c r="A13" s="13" t="s">
        <v>8370</v>
      </c>
      <c r="B13" s="14">
        <v>33</v>
      </c>
      <c r="C13" s="14">
        <v>134</v>
      </c>
      <c r="D13" s="14">
        <v>166</v>
      </c>
      <c r="E13" s="14">
        <v>333</v>
      </c>
    </row>
    <row r="14" spans="1:5" x14ac:dyDescent="0.25">
      <c r="A14" s="13" t="s">
        <v>8371</v>
      </c>
      <c r="B14" s="14">
        <v>24</v>
      </c>
      <c r="C14" s="14">
        <v>127</v>
      </c>
      <c r="D14" s="14">
        <v>147</v>
      </c>
      <c r="E14" s="14">
        <v>298</v>
      </c>
    </row>
    <row r="15" spans="1:5" x14ac:dyDescent="0.25">
      <c r="A15" s="13" t="s">
        <v>8372</v>
      </c>
      <c r="B15" s="14">
        <v>20</v>
      </c>
      <c r="C15" s="14">
        <v>149</v>
      </c>
      <c r="D15" s="14">
        <v>183</v>
      </c>
      <c r="E15" s="14">
        <v>352</v>
      </c>
    </row>
    <row r="16" spans="1:5" x14ac:dyDescent="0.25">
      <c r="A16" s="13" t="s">
        <v>8373</v>
      </c>
      <c r="B16" s="14">
        <v>37</v>
      </c>
      <c r="C16" s="14">
        <v>114</v>
      </c>
      <c r="D16" s="14">
        <v>183</v>
      </c>
      <c r="E16" s="14">
        <v>334</v>
      </c>
    </row>
    <row r="17" spans="1:5" x14ac:dyDescent="0.25">
      <c r="A17" s="13" t="s">
        <v>8379</v>
      </c>
      <c r="B17" s="14">
        <v>23</v>
      </c>
      <c r="C17" s="14">
        <v>118</v>
      </c>
      <c r="D17" s="14">
        <v>111</v>
      </c>
      <c r="E17" s="14">
        <v>252</v>
      </c>
    </row>
    <row r="18" spans="1:5" x14ac:dyDescent="0.25">
      <c r="A18" s="13" t="s">
        <v>8310</v>
      </c>
      <c r="B18" s="14">
        <v>349</v>
      </c>
      <c r="C18" s="14">
        <v>1530</v>
      </c>
      <c r="D18" s="14">
        <v>2185</v>
      </c>
      <c r="E18" s="1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718DD-3271-4B27-92A1-A335EA3CFF69}">
  <dimension ref="A1:F47"/>
  <sheetViews>
    <sheetView topLeftCell="A5" workbookViewId="0">
      <selection activeCell="W19" sqref="W19"/>
    </sheetView>
  </sheetViews>
  <sheetFormatPr defaultRowHeight="15" x14ac:dyDescent="0.25"/>
  <cols>
    <col min="1" max="1" width="16.28515625" bestFit="1" customWidth="1"/>
    <col min="2" max="2" width="15.28515625" bestFit="1" customWidth="1"/>
    <col min="3" max="3" width="6.85546875" bestFit="1" customWidth="1"/>
    <col min="4" max="4" width="5.85546875" bestFit="1" customWidth="1"/>
    <col min="5" max="5" width="9.140625" bestFit="1" customWidth="1"/>
    <col min="6" max="7" width="10.7109375" bestFit="1" customWidth="1"/>
    <col min="8" max="11" width="1.85546875" bestFit="1" customWidth="1"/>
    <col min="12" max="101" width="2.85546875" bestFit="1" customWidth="1"/>
    <col min="102" max="438" width="3.85546875" bestFit="1" customWidth="1"/>
    <col min="439" max="501" width="4.85546875" bestFit="1" customWidth="1"/>
    <col min="502" max="503" width="5.85546875" bestFit="1" customWidth="1"/>
    <col min="504" max="504" width="6.7109375" bestFit="1" customWidth="1"/>
    <col min="505" max="505" width="10.7109375" bestFit="1" customWidth="1"/>
    <col min="506" max="506" width="13.5703125" bestFit="1" customWidth="1"/>
    <col min="507" max="507" width="24.42578125" bestFit="1" customWidth="1"/>
    <col min="508" max="509" width="8.5703125" bestFit="1" customWidth="1"/>
    <col min="510" max="510" width="11.140625" bestFit="1" customWidth="1"/>
    <col min="511" max="511" width="9.5703125" bestFit="1" customWidth="1"/>
    <col min="512" max="512" width="12.140625" bestFit="1" customWidth="1"/>
    <col min="513" max="513" width="13.5703125" bestFit="1" customWidth="1"/>
    <col min="514" max="514" width="24.42578125" bestFit="1" customWidth="1"/>
    <col min="515" max="515" width="9.5703125" bestFit="1" customWidth="1"/>
    <col min="516" max="516" width="12.140625" bestFit="1" customWidth="1"/>
    <col min="517" max="517" width="13.5703125" bestFit="1" customWidth="1"/>
    <col min="518" max="518" width="24.42578125" bestFit="1" customWidth="1"/>
    <col min="519" max="519" width="13.5703125" bestFit="1" customWidth="1"/>
    <col min="520" max="520" width="24.42578125" bestFit="1" customWidth="1"/>
    <col min="521" max="522" width="7.5703125" bestFit="1" customWidth="1"/>
    <col min="523" max="523" width="10.140625" bestFit="1" customWidth="1"/>
    <col min="524" max="524" width="9.5703125" bestFit="1" customWidth="1"/>
    <col min="525" max="525" width="12.140625" bestFit="1" customWidth="1"/>
    <col min="526" max="526" width="13.5703125" bestFit="1" customWidth="1"/>
    <col min="527" max="527" width="24.42578125" bestFit="1" customWidth="1"/>
    <col min="528" max="529" width="9.5703125" bestFit="1" customWidth="1"/>
    <col min="530" max="530" width="12.140625" bestFit="1" customWidth="1"/>
    <col min="531" max="531" width="13.5703125" bestFit="1" customWidth="1"/>
    <col min="532" max="532" width="24.42578125" bestFit="1" customWidth="1"/>
    <col min="533" max="533" width="12.5703125" bestFit="1" customWidth="1"/>
    <col min="534" max="534" width="24.42578125" bestFit="1" customWidth="1"/>
    <col min="535" max="536" width="13.5703125" bestFit="1" customWidth="1"/>
    <col min="537" max="537" width="24.42578125" bestFit="1" customWidth="1"/>
    <col min="538" max="538" width="13.5703125" bestFit="1" customWidth="1"/>
    <col min="539" max="539" width="24.42578125" bestFit="1" customWidth="1"/>
    <col min="540" max="540" width="8.5703125" bestFit="1" customWidth="1"/>
    <col min="541" max="541" width="11.140625" bestFit="1" customWidth="1"/>
    <col min="542" max="542" width="9.5703125" bestFit="1" customWidth="1"/>
    <col min="543" max="543" width="12.140625" bestFit="1" customWidth="1"/>
    <col min="544" max="544" width="8.5703125" bestFit="1" customWidth="1"/>
    <col min="545" max="545" width="11.140625" bestFit="1" customWidth="1"/>
    <col min="546" max="546" width="9.5703125" bestFit="1" customWidth="1"/>
    <col min="547" max="547" width="12.140625" bestFit="1" customWidth="1"/>
    <col min="548" max="548" width="13.5703125" bestFit="1" customWidth="1"/>
    <col min="549" max="549" width="24.42578125" bestFit="1" customWidth="1"/>
    <col min="550" max="550" width="10.5703125" bestFit="1" customWidth="1"/>
    <col min="551" max="551" width="13.140625" bestFit="1" customWidth="1"/>
    <col min="552" max="552" width="13.5703125" bestFit="1" customWidth="1"/>
    <col min="553" max="553" width="24.42578125" bestFit="1" customWidth="1"/>
    <col min="554" max="556" width="7.5703125" bestFit="1" customWidth="1"/>
    <col min="557" max="557" width="10.140625" bestFit="1" customWidth="1"/>
    <col min="558" max="558" width="11.5703125" bestFit="1" customWidth="1"/>
    <col min="559" max="559" width="22.42578125" bestFit="1" customWidth="1"/>
    <col min="560" max="561" width="13.5703125" bestFit="1" customWidth="1"/>
    <col min="562" max="562" width="24.42578125" bestFit="1" customWidth="1"/>
    <col min="563" max="563" width="13.5703125" bestFit="1" customWidth="1"/>
    <col min="564" max="564" width="24.42578125" bestFit="1" customWidth="1"/>
    <col min="565" max="565" width="13.5703125" bestFit="1" customWidth="1"/>
    <col min="566" max="566" width="24.42578125" bestFit="1" customWidth="1"/>
    <col min="567" max="567" width="9.5703125" bestFit="1" customWidth="1"/>
    <col min="568" max="568" width="12.140625" bestFit="1" customWidth="1"/>
    <col min="569" max="571" width="8.5703125" bestFit="1" customWidth="1"/>
    <col min="572" max="572" width="11.140625" bestFit="1" customWidth="1"/>
    <col min="573" max="573" width="13.5703125" bestFit="1" customWidth="1"/>
    <col min="574" max="574" width="24.42578125" bestFit="1" customWidth="1"/>
    <col min="575" max="575" width="13.5703125" bestFit="1" customWidth="1"/>
    <col min="576" max="576" width="24.42578125" bestFit="1" customWidth="1"/>
    <col min="577" max="579" width="8.5703125" bestFit="1" customWidth="1"/>
    <col min="580" max="580" width="11.140625" bestFit="1" customWidth="1"/>
    <col min="581" max="581" width="9.5703125" bestFit="1" customWidth="1"/>
    <col min="582" max="582" width="12.140625" bestFit="1" customWidth="1"/>
    <col min="583" max="583" width="8.5703125" bestFit="1" customWidth="1"/>
    <col min="584" max="584" width="11.140625" bestFit="1" customWidth="1"/>
    <col min="585" max="585" width="13.5703125" bestFit="1" customWidth="1"/>
    <col min="586" max="586" width="24.42578125" bestFit="1" customWidth="1"/>
    <col min="587" max="587" width="9.5703125" bestFit="1" customWidth="1"/>
    <col min="588" max="588" width="12.140625" bestFit="1" customWidth="1"/>
    <col min="589" max="589" width="13.5703125" bestFit="1" customWidth="1"/>
    <col min="590" max="590" width="24.42578125" bestFit="1" customWidth="1"/>
    <col min="591" max="591" width="8.5703125" bestFit="1" customWidth="1"/>
    <col min="592" max="592" width="11.140625" bestFit="1" customWidth="1"/>
    <col min="593" max="593" width="8.5703125" bestFit="1" customWidth="1"/>
    <col min="594" max="594" width="11.140625" bestFit="1" customWidth="1"/>
    <col min="595" max="595" width="9.5703125" bestFit="1" customWidth="1"/>
    <col min="596" max="596" width="12.140625" bestFit="1" customWidth="1"/>
    <col min="597" max="597" width="9.5703125" bestFit="1" customWidth="1"/>
    <col min="598" max="598" width="12.140625" bestFit="1" customWidth="1"/>
    <col min="599" max="599" width="13.5703125" bestFit="1" customWidth="1"/>
    <col min="600" max="600" width="24.42578125" bestFit="1" customWidth="1"/>
    <col min="601" max="604" width="7.5703125" bestFit="1" customWidth="1"/>
    <col min="605" max="605" width="10.140625" bestFit="1" customWidth="1"/>
    <col min="606" max="606" width="8.5703125" bestFit="1" customWidth="1"/>
    <col min="607" max="607" width="11.140625" bestFit="1" customWidth="1"/>
    <col min="608" max="608" width="10.5703125" bestFit="1" customWidth="1"/>
    <col min="609" max="609" width="13.140625" bestFit="1" customWidth="1"/>
    <col min="610" max="610" width="9.5703125" bestFit="1" customWidth="1"/>
    <col min="611" max="611" width="12.140625" bestFit="1" customWidth="1"/>
    <col min="612" max="613" width="8.5703125" bestFit="1" customWidth="1"/>
    <col min="614" max="614" width="11.140625" bestFit="1" customWidth="1"/>
    <col min="615" max="615" width="13.5703125" bestFit="1" customWidth="1"/>
    <col min="616" max="616" width="24.42578125" bestFit="1" customWidth="1"/>
    <col min="617" max="619" width="13.5703125" bestFit="1" customWidth="1"/>
    <col min="620" max="620" width="24.42578125" bestFit="1" customWidth="1"/>
    <col min="621" max="621" width="8.5703125" bestFit="1" customWidth="1"/>
    <col min="622" max="622" width="11.140625" bestFit="1" customWidth="1"/>
    <col min="623" max="623" width="12.5703125" bestFit="1" customWidth="1"/>
    <col min="624" max="624" width="23.42578125" bestFit="1" customWidth="1"/>
    <col min="625" max="625" width="11.5703125" bestFit="1" customWidth="1"/>
    <col min="626" max="626" width="24.42578125" bestFit="1" customWidth="1"/>
    <col min="627" max="627" width="13.5703125" bestFit="1" customWidth="1"/>
    <col min="628" max="628" width="24.42578125" bestFit="1" customWidth="1"/>
    <col min="629" max="630" width="8.5703125" bestFit="1" customWidth="1"/>
    <col min="631" max="631" width="11.140625" bestFit="1" customWidth="1"/>
    <col min="632" max="632" width="13.5703125" bestFit="1" customWidth="1"/>
    <col min="633" max="633" width="24.42578125" bestFit="1" customWidth="1"/>
    <col min="634" max="634" width="13.5703125" bestFit="1" customWidth="1"/>
    <col min="635" max="635" width="24.42578125" bestFit="1" customWidth="1"/>
    <col min="636" max="637" width="13.5703125" bestFit="1" customWidth="1"/>
    <col min="638" max="638" width="24.42578125" bestFit="1" customWidth="1"/>
    <col min="639" max="639" width="12.5703125" bestFit="1" customWidth="1"/>
    <col min="640" max="640" width="24.42578125" bestFit="1" customWidth="1"/>
    <col min="641" max="641" width="10.5703125" bestFit="1" customWidth="1"/>
    <col min="642" max="642" width="13.140625" bestFit="1" customWidth="1"/>
    <col min="643" max="643" width="13.5703125" bestFit="1" customWidth="1"/>
    <col min="644" max="644" width="24.42578125" bestFit="1" customWidth="1"/>
    <col min="645" max="645" width="9.5703125" bestFit="1" customWidth="1"/>
    <col min="646" max="646" width="12.140625" bestFit="1" customWidth="1"/>
    <col min="647" max="647" width="13.5703125" bestFit="1" customWidth="1"/>
    <col min="648" max="648" width="24.42578125" bestFit="1" customWidth="1"/>
    <col min="649" max="650" width="9.5703125" bestFit="1" customWidth="1"/>
    <col min="651" max="651" width="12.140625" bestFit="1" customWidth="1"/>
    <col min="652" max="652" width="7.5703125" bestFit="1" customWidth="1"/>
    <col min="653" max="653" width="10.140625" bestFit="1" customWidth="1"/>
    <col min="654" max="655" width="13.5703125" bestFit="1" customWidth="1"/>
    <col min="656" max="656" width="24.42578125" bestFit="1" customWidth="1"/>
    <col min="657" max="657" width="13.5703125" bestFit="1" customWidth="1"/>
    <col min="658" max="658" width="24.42578125" bestFit="1" customWidth="1"/>
    <col min="659" max="659" width="8.5703125" bestFit="1" customWidth="1"/>
    <col min="660" max="660" width="11.140625" bestFit="1" customWidth="1"/>
    <col min="661" max="661" width="8.5703125" bestFit="1" customWidth="1"/>
    <col min="662" max="662" width="11.140625" bestFit="1" customWidth="1"/>
    <col min="663" max="663" width="8.5703125" bestFit="1" customWidth="1"/>
    <col min="664" max="664" width="11.140625" bestFit="1" customWidth="1"/>
    <col min="665" max="665" width="13.5703125" bestFit="1" customWidth="1"/>
    <col min="666" max="666" width="24.42578125" bestFit="1" customWidth="1"/>
    <col min="667" max="667" width="9.5703125" bestFit="1" customWidth="1"/>
    <col min="668" max="668" width="12.140625" bestFit="1" customWidth="1"/>
    <col min="669" max="669" width="9.5703125" bestFit="1" customWidth="1"/>
    <col min="670" max="670" width="12.140625" bestFit="1" customWidth="1"/>
    <col min="671" max="671" width="13.5703125" bestFit="1" customWidth="1"/>
    <col min="672" max="672" width="24.42578125" bestFit="1" customWidth="1"/>
    <col min="673" max="675" width="6.5703125" bestFit="1" customWidth="1"/>
    <col min="676" max="676" width="9.140625" bestFit="1" customWidth="1"/>
    <col min="677" max="678" width="8.5703125" bestFit="1" customWidth="1"/>
    <col min="679" max="679" width="11.140625" bestFit="1" customWidth="1"/>
    <col min="680" max="680" width="8.5703125" bestFit="1" customWidth="1"/>
    <col min="681" max="681" width="11.140625" bestFit="1" customWidth="1"/>
    <col min="682" max="682" width="9.5703125" bestFit="1" customWidth="1"/>
    <col min="683" max="683" width="12.140625" bestFit="1" customWidth="1"/>
    <col min="684" max="686" width="8.5703125" bestFit="1" customWidth="1"/>
    <col min="687" max="687" width="11.140625" bestFit="1" customWidth="1"/>
    <col min="688" max="688" width="13.5703125" bestFit="1" customWidth="1"/>
    <col min="689" max="689" width="23.42578125" bestFit="1" customWidth="1"/>
    <col min="690" max="690" width="13.5703125" bestFit="1" customWidth="1"/>
    <col min="691" max="691" width="23.42578125" bestFit="1" customWidth="1"/>
    <col min="692" max="695" width="8.5703125" bestFit="1" customWidth="1"/>
    <col min="696" max="696" width="11.140625" bestFit="1" customWidth="1"/>
    <col min="697" max="697" width="9.5703125" bestFit="1" customWidth="1"/>
    <col min="698" max="698" width="12.140625" bestFit="1" customWidth="1"/>
    <col min="699" max="699" width="13.5703125" bestFit="1" customWidth="1"/>
    <col min="700" max="700" width="23.42578125" bestFit="1" customWidth="1"/>
    <col min="701" max="701" width="7.5703125" bestFit="1" customWidth="1"/>
    <col min="702" max="702" width="10.140625" bestFit="1" customWidth="1"/>
    <col min="703" max="703" width="13.5703125" bestFit="1" customWidth="1"/>
    <col min="704" max="704" width="23.42578125" bestFit="1" customWidth="1"/>
    <col min="705" max="705" width="9.5703125" bestFit="1" customWidth="1"/>
    <col min="706" max="706" width="12.140625" bestFit="1" customWidth="1"/>
    <col min="707" max="707" width="13.5703125" bestFit="1" customWidth="1"/>
    <col min="708" max="708" width="23.42578125" bestFit="1" customWidth="1"/>
    <col min="709" max="709" width="9.5703125" bestFit="1" customWidth="1"/>
    <col min="710" max="710" width="12.140625" bestFit="1" customWidth="1"/>
    <col min="711" max="711" width="13.5703125" bestFit="1" customWidth="1"/>
    <col min="712" max="712" width="23.42578125" bestFit="1" customWidth="1"/>
    <col min="713" max="713" width="8.5703125" bestFit="1" customWidth="1"/>
    <col min="714" max="714" width="11.140625" bestFit="1" customWidth="1"/>
    <col min="715" max="716" width="13.5703125" bestFit="1" customWidth="1"/>
    <col min="717" max="717" width="23.42578125" bestFit="1" customWidth="1"/>
    <col min="718" max="718" width="8.5703125" bestFit="1" customWidth="1"/>
    <col min="719" max="719" width="11.140625" bestFit="1" customWidth="1"/>
    <col min="720" max="720" width="11.5703125" bestFit="1" customWidth="1"/>
    <col min="721" max="721" width="14.140625" bestFit="1" customWidth="1"/>
    <col min="722" max="722" width="9.5703125" bestFit="1" customWidth="1"/>
    <col min="723" max="723" width="12.140625" bestFit="1" customWidth="1"/>
    <col min="724" max="725" width="7.5703125" bestFit="1" customWidth="1"/>
    <col min="726" max="726" width="10.140625" bestFit="1" customWidth="1"/>
    <col min="727" max="727" width="13.5703125" bestFit="1" customWidth="1"/>
    <col min="728" max="728" width="23.42578125" bestFit="1" customWidth="1"/>
    <col min="729" max="729" width="13.5703125" bestFit="1" customWidth="1"/>
    <col min="730" max="730" width="23.42578125" bestFit="1" customWidth="1"/>
    <col min="731" max="731" width="8.5703125" bestFit="1" customWidth="1"/>
    <col min="732" max="732" width="11.140625" bestFit="1" customWidth="1"/>
    <col min="733" max="734" width="8.5703125" bestFit="1" customWidth="1"/>
    <col min="735" max="735" width="11.140625" bestFit="1" customWidth="1"/>
    <col min="736" max="736" width="13.5703125" bestFit="1" customWidth="1"/>
    <col min="737" max="737" width="23.42578125" bestFit="1" customWidth="1"/>
    <col min="738" max="738" width="13.5703125" bestFit="1" customWidth="1"/>
    <col min="739" max="739" width="23.42578125" bestFit="1" customWidth="1"/>
    <col min="740" max="740" width="13.5703125" bestFit="1" customWidth="1"/>
    <col min="741" max="741" width="23.42578125" bestFit="1" customWidth="1"/>
    <col min="742" max="743" width="7.5703125" bestFit="1" customWidth="1"/>
    <col min="744" max="744" width="10.140625" bestFit="1" customWidth="1"/>
    <col min="745" max="745" width="13.5703125" bestFit="1" customWidth="1"/>
    <col min="746" max="746" width="23.42578125" bestFit="1" customWidth="1"/>
    <col min="747" max="747" width="9.5703125" bestFit="1" customWidth="1"/>
    <col min="748" max="748" width="12.140625" bestFit="1" customWidth="1"/>
    <col min="749" max="749" width="13.5703125" bestFit="1" customWidth="1"/>
    <col min="750" max="750" width="23.42578125" bestFit="1" customWidth="1"/>
    <col min="751" max="751" width="8.5703125" bestFit="1" customWidth="1"/>
    <col min="752" max="752" width="11.140625" bestFit="1" customWidth="1"/>
    <col min="753" max="754" width="13.5703125" bestFit="1" customWidth="1"/>
    <col min="755" max="755" width="23.42578125" bestFit="1" customWidth="1"/>
    <col min="756" max="756" width="8.5703125" bestFit="1" customWidth="1"/>
    <col min="757" max="757" width="11.140625" bestFit="1" customWidth="1"/>
    <col min="758" max="758" width="9.5703125" bestFit="1" customWidth="1"/>
    <col min="759" max="759" width="12.140625" bestFit="1" customWidth="1"/>
    <col min="760" max="760" width="13.5703125" bestFit="1" customWidth="1"/>
    <col min="761" max="761" width="23.42578125" bestFit="1" customWidth="1"/>
    <col min="762" max="762" width="10.5703125" bestFit="1" customWidth="1"/>
    <col min="763" max="763" width="13.140625" bestFit="1" customWidth="1"/>
    <col min="764" max="764" width="13.5703125" bestFit="1" customWidth="1"/>
    <col min="765" max="765" width="23.42578125" bestFit="1" customWidth="1"/>
    <col min="766" max="766" width="8.5703125" bestFit="1" customWidth="1"/>
    <col min="767" max="767" width="11.140625" bestFit="1" customWidth="1"/>
    <col min="768" max="768" width="13.5703125" bestFit="1" customWidth="1"/>
    <col min="769" max="769" width="23.42578125" bestFit="1" customWidth="1"/>
    <col min="770" max="770" width="7.5703125" bestFit="1" customWidth="1"/>
    <col min="771" max="771" width="10.140625" bestFit="1" customWidth="1"/>
    <col min="772" max="772" width="13.5703125" bestFit="1" customWidth="1"/>
    <col min="773" max="773" width="23.42578125" bestFit="1" customWidth="1"/>
    <col min="774" max="774" width="13.5703125" bestFit="1" customWidth="1"/>
    <col min="775" max="775" width="23.42578125" bestFit="1" customWidth="1"/>
    <col min="776" max="776" width="8.5703125" bestFit="1" customWidth="1"/>
    <col min="777" max="777" width="11.140625" bestFit="1" customWidth="1"/>
    <col min="778" max="778" width="13.5703125" bestFit="1" customWidth="1"/>
    <col min="779" max="779" width="23.42578125" bestFit="1" customWidth="1"/>
    <col min="780" max="780" width="13.5703125" bestFit="1" customWidth="1"/>
    <col min="781" max="781" width="23.42578125" bestFit="1" customWidth="1"/>
    <col min="782" max="782" width="13.5703125" bestFit="1" customWidth="1"/>
    <col min="783" max="783" width="23.42578125" bestFit="1" customWidth="1"/>
    <col min="784" max="784" width="8.5703125" bestFit="1" customWidth="1"/>
    <col min="785" max="785" width="11.140625" bestFit="1" customWidth="1"/>
    <col min="786" max="786" width="8.5703125" bestFit="1" customWidth="1"/>
    <col min="787" max="787" width="11.140625" bestFit="1" customWidth="1"/>
    <col min="788" max="788" width="13.5703125" bestFit="1" customWidth="1"/>
    <col min="789" max="789" width="23.42578125" bestFit="1" customWidth="1"/>
    <col min="790" max="790" width="13.5703125" bestFit="1" customWidth="1"/>
    <col min="791" max="791" width="23.42578125" bestFit="1" customWidth="1"/>
    <col min="792" max="792" width="13.5703125" bestFit="1" customWidth="1"/>
    <col min="793" max="793" width="23.42578125" bestFit="1" customWidth="1"/>
    <col min="794" max="794" width="9.5703125" bestFit="1" customWidth="1"/>
    <col min="795" max="795" width="12.140625" bestFit="1" customWidth="1"/>
    <col min="796" max="796" width="9.5703125" bestFit="1" customWidth="1"/>
    <col min="797" max="797" width="12.140625" bestFit="1" customWidth="1"/>
    <col min="798" max="798" width="13.5703125" bestFit="1" customWidth="1"/>
    <col min="799" max="799" width="23.42578125" bestFit="1" customWidth="1"/>
    <col min="800" max="801" width="7.5703125" bestFit="1" customWidth="1"/>
    <col min="802" max="802" width="10.140625" bestFit="1" customWidth="1"/>
    <col min="803" max="803" width="8.5703125" bestFit="1" customWidth="1"/>
    <col min="804" max="804" width="11.140625" bestFit="1" customWidth="1"/>
    <col min="805" max="805" width="13.5703125" bestFit="1" customWidth="1"/>
    <col min="806" max="806" width="23.42578125" bestFit="1" customWidth="1"/>
    <col min="807" max="808" width="7.5703125" bestFit="1" customWidth="1"/>
    <col min="809" max="809" width="10.140625" bestFit="1" customWidth="1"/>
    <col min="810" max="810" width="8.5703125" bestFit="1" customWidth="1"/>
    <col min="811" max="811" width="11.140625" bestFit="1" customWidth="1"/>
    <col min="812" max="812" width="9.5703125" bestFit="1" customWidth="1"/>
    <col min="813" max="813" width="12.140625" bestFit="1" customWidth="1"/>
    <col min="814" max="814" width="13.5703125" bestFit="1" customWidth="1"/>
    <col min="815" max="815" width="23.42578125" bestFit="1" customWidth="1"/>
    <col min="816" max="816" width="13.5703125" bestFit="1" customWidth="1"/>
    <col min="817" max="817" width="23.42578125" bestFit="1" customWidth="1"/>
    <col min="818" max="818" width="12.5703125" bestFit="1" customWidth="1"/>
    <col min="819" max="819" width="23.42578125" bestFit="1" customWidth="1"/>
    <col min="820" max="821" width="13.5703125" bestFit="1" customWidth="1"/>
    <col min="822" max="822" width="23.42578125" bestFit="1" customWidth="1"/>
    <col min="823" max="823" width="13.5703125" bestFit="1" customWidth="1"/>
    <col min="824" max="824" width="23.42578125" bestFit="1" customWidth="1"/>
    <col min="825" max="826" width="7.5703125" bestFit="1" customWidth="1"/>
    <col min="827" max="827" width="10.140625" bestFit="1" customWidth="1"/>
    <col min="828" max="828" width="13.5703125" bestFit="1" customWidth="1"/>
    <col min="829" max="829" width="23.42578125" bestFit="1" customWidth="1"/>
    <col min="830" max="830" width="9.5703125" bestFit="1" customWidth="1"/>
    <col min="831" max="831" width="12.140625" bestFit="1" customWidth="1"/>
    <col min="832" max="832" width="9.5703125" bestFit="1" customWidth="1"/>
    <col min="833" max="833" width="12.140625" bestFit="1" customWidth="1"/>
    <col min="834" max="835" width="13.5703125" bestFit="1" customWidth="1"/>
    <col min="836" max="836" width="23.42578125" bestFit="1" customWidth="1"/>
    <col min="837" max="837" width="11.5703125" bestFit="1" customWidth="1"/>
    <col min="838" max="838" width="14.140625" bestFit="1" customWidth="1"/>
    <col min="839" max="841" width="8.5703125" bestFit="1" customWidth="1"/>
    <col min="842" max="842" width="11.140625" bestFit="1" customWidth="1"/>
    <col min="843" max="843" width="13.5703125" bestFit="1" customWidth="1"/>
    <col min="844" max="844" width="23.42578125" bestFit="1" customWidth="1"/>
    <col min="845" max="845" width="7.5703125" bestFit="1" customWidth="1"/>
    <col min="846" max="846" width="10.140625" bestFit="1" customWidth="1"/>
    <col min="847" max="847" width="13.5703125" bestFit="1" customWidth="1"/>
    <col min="848" max="848" width="23.42578125" bestFit="1" customWidth="1"/>
    <col min="849" max="849" width="13.5703125" bestFit="1" customWidth="1"/>
    <col min="850" max="850" width="23.42578125" bestFit="1" customWidth="1"/>
    <col min="851" max="852" width="8.5703125" bestFit="1" customWidth="1"/>
    <col min="853" max="853" width="11.140625" bestFit="1" customWidth="1"/>
    <col min="854" max="854" width="13.5703125" bestFit="1" customWidth="1"/>
    <col min="855" max="855" width="23.42578125" bestFit="1" customWidth="1"/>
    <col min="856" max="856" width="9.5703125" bestFit="1" customWidth="1"/>
    <col min="857" max="857" width="12.140625" bestFit="1" customWidth="1"/>
    <col min="858" max="858" width="13.5703125" bestFit="1" customWidth="1"/>
    <col min="859" max="859" width="23.42578125" bestFit="1" customWidth="1"/>
    <col min="860" max="861" width="7.5703125" bestFit="1" customWidth="1"/>
    <col min="862" max="862" width="10.140625" bestFit="1" customWidth="1"/>
    <col min="863" max="863" width="13.5703125" bestFit="1" customWidth="1"/>
    <col min="864" max="864" width="23.42578125" bestFit="1" customWidth="1"/>
    <col min="865" max="865" width="9.5703125" bestFit="1" customWidth="1"/>
    <col min="866" max="866" width="12.140625" bestFit="1" customWidth="1"/>
    <col min="867" max="867" width="13.5703125" bestFit="1" customWidth="1"/>
    <col min="868" max="868" width="23.42578125" bestFit="1" customWidth="1"/>
    <col min="869" max="869" width="13.5703125" bestFit="1" customWidth="1"/>
    <col min="870" max="870" width="23.42578125" bestFit="1" customWidth="1"/>
    <col min="871" max="871" width="8.5703125" bestFit="1" customWidth="1"/>
    <col min="872" max="872" width="11.140625" bestFit="1" customWidth="1"/>
    <col min="873" max="875" width="6.5703125" bestFit="1" customWidth="1"/>
    <col min="876" max="876" width="9.140625" bestFit="1" customWidth="1"/>
    <col min="877" max="877" width="13.5703125" bestFit="1" customWidth="1"/>
    <col min="878" max="878" width="23.42578125" bestFit="1" customWidth="1"/>
    <col min="879" max="879" width="9.5703125" bestFit="1" customWidth="1"/>
    <col min="880" max="880" width="12.140625" bestFit="1" customWidth="1"/>
    <col min="881" max="881" width="13.5703125" bestFit="1" customWidth="1"/>
    <col min="882" max="882" width="23.42578125" bestFit="1" customWidth="1"/>
    <col min="883" max="883" width="8.5703125" bestFit="1" customWidth="1"/>
    <col min="884" max="884" width="11.140625" bestFit="1" customWidth="1"/>
    <col min="885" max="885" width="9.5703125" bestFit="1" customWidth="1"/>
    <col min="886" max="886" width="12.140625" bestFit="1" customWidth="1"/>
    <col min="887" max="887" width="9.5703125" bestFit="1" customWidth="1"/>
    <col min="888" max="888" width="12.140625" bestFit="1" customWidth="1"/>
    <col min="889" max="889" width="13.5703125" bestFit="1" customWidth="1"/>
    <col min="890" max="890" width="23.42578125" bestFit="1" customWidth="1"/>
    <col min="891" max="892" width="7.5703125" bestFit="1" customWidth="1"/>
    <col min="893" max="893" width="10.140625" bestFit="1" customWidth="1"/>
    <col min="894" max="894" width="9.5703125" bestFit="1" customWidth="1"/>
    <col min="895" max="895" width="12.140625" bestFit="1" customWidth="1"/>
    <col min="896" max="896" width="11.5703125" bestFit="1" customWidth="1"/>
    <col min="897" max="897" width="14.140625" bestFit="1" customWidth="1"/>
    <col min="898" max="898" width="8.5703125" bestFit="1" customWidth="1"/>
    <col min="899" max="899" width="11.140625" bestFit="1" customWidth="1"/>
    <col min="900" max="900" width="13.5703125" bestFit="1" customWidth="1"/>
    <col min="901" max="901" width="23.42578125" bestFit="1" customWidth="1"/>
    <col min="902" max="902" width="13.5703125" bestFit="1" customWidth="1"/>
    <col min="903" max="903" width="23.42578125" bestFit="1" customWidth="1"/>
    <col min="904" max="904" width="9.5703125" bestFit="1" customWidth="1"/>
    <col min="905" max="905" width="12.140625" bestFit="1" customWidth="1"/>
    <col min="906" max="907" width="7.5703125" bestFit="1" customWidth="1"/>
    <col min="908" max="908" width="10.140625" bestFit="1" customWidth="1"/>
    <col min="909" max="909" width="13.5703125" bestFit="1" customWidth="1"/>
    <col min="910" max="910" width="23.42578125" bestFit="1" customWidth="1"/>
    <col min="911" max="911" width="13.5703125" bestFit="1" customWidth="1"/>
    <col min="912" max="912" width="23.42578125" bestFit="1" customWidth="1"/>
    <col min="913" max="913" width="13.5703125" bestFit="1" customWidth="1"/>
    <col min="914" max="914" width="23.42578125" bestFit="1" customWidth="1"/>
    <col min="915" max="915" width="12.5703125" bestFit="1" customWidth="1"/>
    <col min="916" max="916" width="23.42578125" bestFit="1" customWidth="1"/>
    <col min="917" max="917" width="13.5703125" bestFit="1" customWidth="1"/>
    <col min="918" max="918" width="23.42578125" bestFit="1" customWidth="1"/>
    <col min="919" max="919" width="8.5703125" bestFit="1" customWidth="1"/>
    <col min="920" max="920" width="11.140625" bestFit="1" customWidth="1"/>
    <col min="921" max="921" width="9.5703125" bestFit="1" customWidth="1"/>
    <col min="922" max="922" width="12.140625" bestFit="1" customWidth="1"/>
    <col min="923" max="923" width="13.5703125" bestFit="1" customWidth="1"/>
    <col min="924" max="924" width="23.42578125" bestFit="1" customWidth="1"/>
    <col min="925" max="925" width="7.5703125" bestFit="1" customWidth="1"/>
    <col min="926" max="926" width="10.140625" bestFit="1" customWidth="1"/>
    <col min="927" max="927" width="13.5703125" bestFit="1" customWidth="1"/>
    <col min="928" max="928" width="23.42578125" bestFit="1" customWidth="1"/>
    <col min="929" max="929" width="9.5703125" bestFit="1" customWidth="1"/>
    <col min="930" max="930" width="12.140625" bestFit="1" customWidth="1"/>
    <col min="931" max="931" width="13.5703125" bestFit="1" customWidth="1"/>
    <col min="932" max="932" width="23.42578125" bestFit="1" customWidth="1"/>
    <col min="933" max="933" width="10.5703125" bestFit="1" customWidth="1"/>
    <col min="934" max="934" width="13.140625" bestFit="1" customWidth="1"/>
    <col min="935" max="935" width="9.5703125" bestFit="1" customWidth="1"/>
    <col min="936" max="936" width="12.140625" bestFit="1" customWidth="1"/>
    <col min="937" max="937" width="13.5703125" bestFit="1" customWidth="1"/>
    <col min="938" max="938" width="23.42578125" bestFit="1" customWidth="1"/>
    <col min="939" max="941" width="7.5703125" bestFit="1" customWidth="1"/>
    <col min="942" max="942" width="10.140625" bestFit="1" customWidth="1"/>
    <col min="943" max="943" width="13.5703125" bestFit="1" customWidth="1"/>
    <col min="944" max="944" width="23.42578125" bestFit="1" customWidth="1"/>
    <col min="945" max="945" width="8.5703125" bestFit="1" customWidth="1"/>
    <col min="946" max="946" width="11.140625" bestFit="1" customWidth="1"/>
    <col min="947" max="947" width="9.5703125" bestFit="1" customWidth="1"/>
    <col min="948" max="948" width="12.140625" bestFit="1" customWidth="1"/>
    <col min="949" max="949" width="10.5703125" bestFit="1" customWidth="1"/>
    <col min="950" max="950" width="13.140625" bestFit="1" customWidth="1"/>
    <col min="951" max="951" width="8.5703125" bestFit="1" customWidth="1"/>
    <col min="952" max="952" width="11.140625" bestFit="1" customWidth="1"/>
    <col min="953" max="953" width="8.5703125" bestFit="1" customWidth="1"/>
    <col min="954" max="954" width="11.140625" bestFit="1" customWidth="1"/>
    <col min="955" max="955" width="13.5703125" bestFit="1" customWidth="1"/>
    <col min="956" max="956" width="23.42578125" bestFit="1" customWidth="1"/>
    <col min="957" max="957" width="9.5703125" bestFit="1" customWidth="1"/>
    <col min="958" max="958" width="12.140625" bestFit="1" customWidth="1"/>
    <col min="959" max="962" width="7.5703125" bestFit="1" customWidth="1"/>
    <col min="963" max="963" width="10.140625" bestFit="1" customWidth="1"/>
    <col min="964" max="964" width="13.5703125" bestFit="1" customWidth="1"/>
    <col min="965" max="965" width="23.42578125" bestFit="1" customWidth="1"/>
    <col min="966" max="966" width="13.5703125" bestFit="1" customWidth="1"/>
    <col min="967" max="967" width="23.42578125" bestFit="1" customWidth="1"/>
    <col min="968" max="968" width="9.5703125" bestFit="1" customWidth="1"/>
    <col min="969" max="969" width="12.140625" bestFit="1" customWidth="1"/>
    <col min="970" max="970" width="13.5703125" bestFit="1" customWidth="1"/>
    <col min="971" max="971" width="23.42578125" bestFit="1" customWidth="1"/>
    <col min="972" max="972" width="8.5703125" bestFit="1" customWidth="1"/>
    <col min="973" max="973" width="11.140625" bestFit="1" customWidth="1"/>
    <col min="974" max="974" width="8.5703125" bestFit="1" customWidth="1"/>
    <col min="975" max="975" width="11.140625" bestFit="1" customWidth="1"/>
    <col min="976" max="976" width="13.5703125" bestFit="1" customWidth="1"/>
    <col min="977" max="977" width="23.42578125" bestFit="1" customWidth="1"/>
    <col min="978" max="981" width="13.5703125" bestFit="1" customWidth="1"/>
    <col min="982" max="982" width="23.42578125" bestFit="1" customWidth="1"/>
    <col min="983" max="983" width="13.5703125" bestFit="1" customWidth="1"/>
    <col min="984" max="984" width="23.42578125" bestFit="1" customWidth="1"/>
    <col min="985" max="985" width="13.5703125" bestFit="1" customWidth="1"/>
    <col min="986" max="986" width="22.42578125" bestFit="1" customWidth="1"/>
    <col min="987" max="988" width="7.5703125" bestFit="1" customWidth="1"/>
    <col min="989" max="989" width="10.140625" bestFit="1" customWidth="1"/>
    <col min="990" max="990" width="10.5703125" bestFit="1" customWidth="1"/>
    <col min="991" max="991" width="13.140625" bestFit="1" customWidth="1"/>
    <col min="992" max="992" width="8.5703125" bestFit="1" customWidth="1"/>
    <col min="993" max="993" width="11.140625" bestFit="1" customWidth="1"/>
    <col min="994" max="994" width="13.5703125" bestFit="1" customWidth="1"/>
    <col min="995" max="995" width="23.42578125" bestFit="1" customWidth="1"/>
    <col min="996" max="996" width="13.5703125" bestFit="1" customWidth="1"/>
    <col min="997" max="997" width="23.42578125" bestFit="1" customWidth="1"/>
    <col min="998" max="998" width="8.5703125" bestFit="1" customWidth="1"/>
    <col min="999" max="999" width="11.140625" bestFit="1" customWidth="1"/>
    <col min="1000" max="1001" width="8.5703125" bestFit="1" customWidth="1"/>
    <col min="1002" max="1002" width="11.140625" bestFit="1" customWidth="1"/>
    <col min="1003" max="1003" width="12.5703125" bestFit="1" customWidth="1"/>
    <col min="1004" max="1004" width="23.42578125" bestFit="1" customWidth="1"/>
    <col min="1005" max="1005" width="7.5703125" bestFit="1" customWidth="1"/>
    <col min="1006" max="1006" width="10.140625" bestFit="1" customWidth="1"/>
    <col min="1007" max="1007" width="9.5703125" bestFit="1" customWidth="1"/>
    <col min="1008" max="1008" width="12.140625" bestFit="1" customWidth="1"/>
    <col min="1009" max="1009" width="8.5703125" bestFit="1" customWidth="1"/>
    <col min="1010" max="1010" width="11.140625" bestFit="1" customWidth="1"/>
    <col min="1011" max="1011" width="8.5703125" bestFit="1" customWidth="1"/>
    <col min="1012" max="1012" width="11.140625" bestFit="1" customWidth="1"/>
    <col min="1013" max="1013" width="7.5703125" bestFit="1" customWidth="1"/>
    <col min="1014" max="1014" width="10.140625" bestFit="1" customWidth="1"/>
    <col min="1015" max="1015" width="9.5703125" bestFit="1" customWidth="1"/>
    <col min="1016" max="1016" width="12.140625" bestFit="1" customWidth="1"/>
    <col min="1017" max="1017" width="8.5703125" bestFit="1" customWidth="1"/>
    <col min="1018" max="1018" width="11.140625" bestFit="1" customWidth="1"/>
    <col min="1019" max="1019" width="9.5703125" bestFit="1" customWidth="1"/>
    <col min="1020" max="1020" width="12.140625" bestFit="1" customWidth="1"/>
    <col min="1021" max="1021" width="12.5703125" bestFit="1" customWidth="1"/>
    <col min="1022" max="1022" width="23.42578125" bestFit="1" customWidth="1"/>
    <col min="1023" max="1027" width="6.5703125" bestFit="1" customWidth="1"/>
    <col min="1028" max="1028" width="9.140625" bestFit="1" customWidth="1"/>
    <col min="1029" max="1029" width="13.5703125" bestFit="1" customWidth="1"/>
    <col min="1030" max="1030" width="23.42578125" bestFit="1" customWidth="1"/>
    <col min="1031" max="1031" width="10.5703125" bestFit="1" customWidth="1"/>
    <col min="1032" max="1032" width="13.140625" bestFit="1" customWidth="1"/>
    <col min="1033" max="1033" width="13.5703125" bestFit="1" customWidth="1"/>
    <col min="1034" max="1034" width="23.42578125" bestFit="1" customWidth="1"/>
    <col min="1035" max="1035" width="9.5703125" bestFit="1" customWidth="1"/>
    <col min="1036" max="1036" width="12.140625" bestFit="1" customWidth="1"/>
    <col min="1037" max="1037" width="13.5703125" bestFit="1" customWidth="1"/>
    <col min="1038" max="1038" width="23.42578125" bestFit="1" customWidth="1"/>
    <col min="1039" max="1039" width="13.5703125" bestFit="1" customWidth="1"/>
    <col min="1040" max="1040" width="23.42578125" bestFit="1" customWidth="1"/>
    <col min="1041" max="1041" width="9.5703125" bestFit="1" customWidth="1"/>
    <col min="1042" max="1042" width="12.140625" bestFit="1" customWidth="1"/>
    <col min="1043" max="1043" width="13.5703125" bestFit="1" customWidth="1"/>
    <col min="1044" max="1044" width="23.42578125" bestFit="1" customWidth="1"/>
    <col min="1045" max="1045" width="13.5703125" bestFit="1" customWidth="1"/>
    <col min="1046" max="1046" width="23.42578125" bestFit="1" customWidth="1"/>
    <col min="1047" max="1047" width="13.5703125" bestFit="1" customWidth="1"/>
    <col min="1048" max="1048" width="23.42578125" bestFit="1" customWidth="1"/>
    <col min="1049" max="1049" width="10.5703125" bestFit="1" customWidth="1"/>
    <col min="1050" max="1050" width="13.140625" bestFit="1" customWidth="1"/>
    <col min="1051" max="1053" width="7.5703125" bestFit="1" customWidth="1"/>
    <col min="1054" max="1054" width="10.140625" bestFit="1" customWidth="1"/>
    <col min="1055" max="1055" width="13.5703125" bestFit="1" customWidth="1"/>
    <col min="1056" max="1056" width="23.42578125" bestFit="1" customWidth="1"/>
    <col min="1057" max="1060" width="8.5703125" bestFit="1" customWidth="1"/>
    <col min="1061" max="1061" width="11.140625" bestFit="1" customWidth="1"/>
    <col min="1062" max="1062" width="13.5703125" bestFit="1" customWidth="1"/>
    <col min="1063" max="1063" width="23.42578125" bestFit="1" customWidth="1"/>
    <col min="1064" max="1064" width="13.5703125" bestFit="1" customWidth="1"/>
    <col min="1065" max="1065" width="23.42578125" bestFit="1" customWidth="1"/>
    <col min="1066" max="1066" width="10.5703125" bestFit="1" customWidth="1"/>
    <col min="1067" max="1067" width="13.140625" bestFit="1" customWidth="1"/>
    <col min="1068" max="1068" width="13.5703125" bestFit="1" customWidth="1"/>
    <col min="1069" max="1069" width="23.42578125" bestFit="1" customWidth="1"/>
    <col min="1070" max="1070" width="13.5703125" bestFit="1" customWidth="1"/>
    <col min="1071" max="1071" width="23.42578125" bestFit="1" customWidth="1"/>
    <col min="1072" max="1074" width="13.5703125" bestFit="1" customWidth="1"/>
    <col min="1075" max="1075" width="23.42578125" bestFit="1" customWidth="1"/>
    <col min="1076" max="1076" width="8.5703125" bestFit="1" customWidth="1"/>
    <col min="1077" max="1077" width="11.140625" bestFit="1" customWidth="1"/>
    <col min="1078" max="1078" width="13.5703125" bestFit="1" customWidth="1"/>
    <col min="1079" max="1079" width="23.42578125" bestFit="1" customWidth="1"/>
    <col min="1080" max="1080" width="13.5703125" bestFit="1" customWidth="1"/>
    <col min="1081" max="1081" width="23.42578125" bestFit="1" customWidth="1"/>
    <col min="1082" max="1082" width="13.5703125" bestFit="1" customWidth="1"/>
    <col min="1083" max="1083" width="23.42578125" bestFit="1" customWidth="1"/>
    <col min="1084" max="1084" width="7.5703125" bestFit="1" customWidth="1"/>
    <col min="1085" max="1085" width="10.140625" bestFit="1" customWidth="1"/>
    <col min="1086" max="1086" width="10.5703125" bestFit="1" customWidth="1"/>
    <col min="1087" max="1087" width="13.140625" bestFit="1" customWidth="1"/>
    <col min="1088" max="1088" width="8.5703125" bestFit="1" customWidth="1"/>
    <col min="1089" max="1089" width="11.140625" bestFit="1" customWidth="1"/>
    <col min="1090" max="1090" width="13.5703125" bestFit="1" customWidth="1"/>
    <col min="1091" max="1091" width="23.42578125" bestFit="1" customWidth="1"/>
    <col min="1092" max="1092" width="13.5703125" bestFit="1" customWidth="1"/>
    <col min="1093" max="1093" width="23.42578125" bestFit="1" customWidth="1"/>
    <col min="1094" max="1094" width="8.5703125" bestFit="1" customWidth="1"/>
    <col min="1095" max="1095" width="11.140625" bestFit="1" customWidth="1"/>
    <col min="1096" max="1096" width="8.5703125" bestFit="1" customWidth="1"/>
    <col min="1097" max="1097" width="11.140625" bestFit="1" customWidth="1"/>
    <col min="1098" max="1098" width="13.5703125" bestFit="1" customWidth="1"/>
    <col min="1099" max="1099" width="23.42578125" bestFit="1" customWidth="1"/>
    <col min="1100" max="1100" width="13.5703125" bestFit="1" customWidth="1"/>
    <col min="1101" max="1101" width="23.42578125" bestFit="1" customWidth="1"/>
    <col min="1102" max="1102" width="13.5703125" bestFit="1" customWidth="1"/>
    <col min="1103" max="1103" width="23.42578125" bestFit="1" customWidth="1"/>
    <col min="1104" max="1104" width="8.5703125" bestFit="1" customWidth="1"/>
    <col min="1105" max="1105" width="11.140625" bestFit="1" customWidth="1"/>
    <col min="1106" max="1106" width="8.5703125" bestFit="1" customWidth="1"/>
    <col min="1107" max="1107" width="11.140625" bestFit="1" customWidth="1"/>
    <col min="1108" max="1108" width="8.5703125" bestFit="1" customWidth="1"/>
    <col min="1109" max="1109" width="11.140625" bestFit="1" customWidth="1"/>
    <col min="1110" max="1110" width="7.5703125" bestFit="1" customWidth="1"/>
    <col min="1111" max="1111" width="10.140625" bestFit="1" customWidth="1"/>
    <col min="1112" max="1112" width="13.5703125" bestFit="1" customWidth="1"/>
    <col min="1113" max="1113" width="23.42578125" bestFit="1" customWidth="1"/>
    <col min="1114" max="1114" width="8.5703125" bestFit="1" customWidth="1"/>
    <col min="1115" max="1115" width="11.140625" bestFit="1" customWidth="1"/>
    <col min="1116" max="1116" width="9.5703125" bestFit="1" customWidth="1"/>
    <col min="1117" max="1117" width="12.140625" bestFit="1" customWidth="1"/>
    <col min="1118" max="1118" width="13.5703125" bestFit="1" customWidth="1"/>
    <col min="1119" max="1119" width="23.42578125" bestFit="1" customWidth="1"/>
    <col min="1120" max="1120" width="13.5703125" bestFit="1" customWidth="1"/>
    <col min="1121" max="1121" width="22.42578125" bestFit="1" customWidth="1"/>
    <col min="1122" max="1122" width="10.5703125" bestFit="1" customWidth="1"/>
    <col min="1123" max="1123" width="13.140625" bestFit="1" customWidth="1"/>
    <col min="1124" max="1124" width="13.5703125" bestFit="1" customWidth="1"/>
    <col min="1125" max="1125" width="23.42578125" bestFit="1" customWidth="1"/>
    <col min="1126" max="1126" width="9.5703125" bestFit="1" customWidth="1"/>
    <col min="1127" max="1127" width="12.140625" bestFit="1" customWidth="1"/>
    <col min="1128" max="1129" width="6.5703125" bestFit="1" customWidth="1"/>
    <col min="1130" max="1130" width="9.140625" bestFit="1" customWidth="1"/>
    <col min="1131" max="1131" width="13.5703125" bestFit="1" customWidth="1"/>
    <col min="1132" max="1132" width="23.42578125" bestFit="1" customWidth="1"/>
    <col min="1133" max="1133" width="8.5703125" bestFit="1" customWidth="1"/>
    <col min="1134" max="1134" width="11.140625" bestFit="1" customWidth="1"/>
    <col min="1135" max="1135" width="13.5703125" bestFit="1" customWidth="1"/>
    <col min="1136" max="1136" width="23.42578125" bestFit="1" customWidth="1"/>
    <col min="1137" max="1137" width="10.5703125" bestFit="1" customWidth="1"/>
    <col min="1138" max="1138" width="13.140625" bestFit="1" customWidth="1"/>
    <col min="1139" max="1139" width="13.5703125" bestFit="1" customWidth="1"/>
    <col min="1140" max="1140" width="23.42578125" bestFit="1" customWidth="1"/>
    <col min="1141" max="1141" width="7.5703125" bestFit="1" customWidth="1"/>
    <col min="1142" max="1142" width="10.140625" bestFit="1" customWidth="1"/>
    <col min="1143" max="1143" width="13.5703125" bestFit="1" customWidth="1"/>
    <col min="1144" max="1144" width="23.42578125" bestFit="1" customWidth="1"/>
    <col min="1145" max="1145" width="8.5703125" bestFit="1" customWidth="1"/>
    <col min="1146" max="1146" width="11.140625" bestFit="1" customWidth="1"/>
    <col min="1147" max="1147" width="13.5703125" bestFit="1" customWidth="1"/>
    <col min="1148" max="1148" width="23.42578125" bestFit="1" customWidth="1"/>
    <col min="1149" max="1149" width="13.5703125" bestFit="1" customWidth="1"/>
    <col min="1150" max="1150" width="23.42578125" bestFit="1" customWidth="1"/>
    <col min="1151" max="1151" width="7.5703125" bestFit="1" customWidth="1"/>
    <col min="1152" max="1152" width="10.140625" bestFit="1" customWidth="1"/>
    <col min="1153" max="1153" width="13.5703125" bestFit="1" customWidth="1"/>
    <col min="1154" max="1154" width="23.42578125" bestFit="1" customWidth="1"/>
    <col min="1155" max="1155" width="13.5703125" bestFit="1" customWidth="1"/>
    <col min="1156" max="1156" width="23.42578125" bestFit="1" customWidth="1"/>
    <col min="1157" max="1157" width="8.5703125" bestFit="1" customWidth="1"/>
    <col min="1158" max="1158" width="11.140625" bestFit="1" customWidth="1"/>
    <col min="1159" max="1159" width="12.5703125" bestFit="1" customWidth="1"/>
    <col min="1160" max="1160" width="23.42578125" bestFit="1" customWidth="1"/>
    <col min="1161" max="1161" width="13.5703125" bestFit="1" customWidth="1"/>
    <col min="1162" max="1162" width="23.42578125" bestFit="1" customWidth="1"/>
    <col min="1163" max="1163" width="9.5703125" bestFit="1" customWidth="1"/>
    <col min="1164" max="1164" width="12.140625" bestFit="1" customWidth="1"/>
    <col min="1165" max="1165" width="7.5703125" bestFit="1" customWidth="1"/>
    <col min="1166" max="1166" width="10.140625" bestFit="1" customWidth="1"/>
    <col min="1167" max="1167" width="8.5703125" bestFit="1" customWidth="1"/>
    <col min="1168" max="1168" width="11.140625" bestFit="1" customWidth="1"/>
    <col min="1169" max="1169" width="7.5703125" bestFit="1" customWidth="1"/>
    <col min="1170" max="1170" width="10.140625" bestFit="1" customWidth="1"/>
    <col min="1171" max="1171" width="8.5703125" bestFit="1" customWidth="1"/>
    <col min="1172" max="1172" width="11.140625" bestFit="1" customWidth="1"/>
    <col min="1173" max="1174" width="7.5703125" bestFit="1" customWidth="1"/>
    <col min="1175" max="1175" width="10.140625" bestFit="1" customWidth="1"/>
    <col min="1176" max="1176" width="8.5703125" bestFit="1" customWidth="1"/>
    <col min="1177" max="1177" width="11.140625" bestFit="1" customWidth="1"/>
    <col min="1178" max="1178" width="13.5703125" bestFit="1" customWidth="1"/>
    <col min="1179" max="1179" width="23.42578125" bestFit="1" customWidth="1"/>
    <col min="1180" max="1180" width="13.5703125" bestFit="1" customWidth="1"/>
    <col min="1181" max="1181" width="23.42578125" bestFit="1" customWidth="1"/>
    <col min="1182" max="1182" width="13.5703125" bestFit="1" customWidth="1"/>
    <col min="1183" max="1183" width="23.42578125" bestFit="1" customWidth="1"/>
    <col min="1184" max="1184" width="7.5703125" bestFit="1" customWidth="1"/>
    <col min="1185" max="1185" width="10.140625" bestFit="1" customWidth="1"/>
    <col min="1186" max="1186" width="13.5703125" bestFit="1" customWidth="1"/>
    <col min="1187" max="1187" width="23.42578125" bestFit="1" customWidth="1"/>
    <col min="1188" max="1188" width="8.5703125" bestFit="1" customWidth="1"/>
    <col min="1189" max="1189" width="11.140625" bestFit="1" customWidth="1"/>
    <col min="1190" max="1191" width="7.5703125" bestFit="1" customWidth="1"/>
    <col min="1192" max="1192" width="10.140625" bestFit="1" customWidth="1"/>
    <col min="1193" max="1193" width="13.5703125" bestFit="1" customWidth="1"/>
    <col min="1194" max="1194" width="23.42578125" bestFit="1" customWidth="1"/>
    <col min="1195" max="1195" width="7.5703125" bestFit="1" customWidth="1"/>
    <col min="1196" max="1196" width="10.140625" bestFit="1" customWidth="1"/>
    <col min="1197" max="1197" width="8.5703125" bestFit="1" customWidth="1"/>
    <col min="1198" max="1198" width="11.140625" bestFit="1" customWidth="1"/>
    <col min="1199" max="1199" width="13.5703125" bestFit="1" customWidth="1"/>
    <col min="1200" max="1200" width="23.42578125" bestFit="1" customWidth="1"/>
    <col min="1201" max="1201" width="13.5703125" bestFit="1" customWidth="1"/>
    <col min="1202" max="1202" width="23.42578125" bestFit="1" customWidth="1"/>
    <col min="1203" max="1203" width="9.5703125" bestFit="1" customWidth="1"/>
    <col min="1204" max="1204" width="12.140625" bestFit="1" customWidth="1"/>
    <col min="1205" max="1205" width="13.5703125" bestFit="1" customWidth="1"/>
    <col min="1206" max="1206" width="23.42578125" bestFit="1" customWidth="1"/>
    <col min="1207" max="1207" width="13.5703125" bestFit="1" customWidth="1"/>
    <col min="1208" max="1208" width="23.42578125" bestFit="1" customWidth="1"/>
    <col min="1209" max="1209" width="9.5703125" bestFit="1" customWidth="1"/>
    <col min="1210" max="1210" width="12.140625" bestFit="1" customWidth="1"/>
    <col min="1211" max="1214" width="6.5703125" bestFit="1" customWidth="1"/>
    <col min="1215" max="1215" width="9.140625" bestFit="1" customWidth="1"/>
    <col min="1216" max="1216" width="12.5703125" bestFit="1" customWidth="1"/>
    <col min="1217" max="1217" width="23.42578125" bestFit="1" customWidth="1"/>
    <col min="1218" max="1218" width="10.5703125" bestFit="1" customWidth="1"/>
    <col min="1219" max="1219" width="13.140625" bestFit="1" customWidth="1"/>
    <col min="1220" max="1220" width="13.5703125" bestFit="1" customWidth="1"/>
    <col min="1221" max="1221" width="23.42578125" bestFit="1" customWidth="1"/>
    <col min="1222" max="1222" width="13.5703125" bestFit="1" customWidth="1"/>
    <col min="1223" max="1223" width="23.42578125" bestFit="1" customWidth="1"/>
    <col min="1224" max="1224" width="8.5703125" bestFit="1" customWidth="1"/>
    <col min="1225" max="1225" width="11.140625" bestFit="1" customWidth="1"/>
    <col min="1226" max="1226" width="8.5703125" bestFit="1" customWidth="1"/>
    <col min="1227" max="1227" width="11.140625" bestFit="1" customWidth="1"/>
    <col min="1228" max="1228" width="13.5703125" bestFit="1" customWidth="1"/>
    <col min="1229" max="1229" width="23.42578125" bestFit="1" customWidth="1"/>
    <col min="1230" max="1230" width="7.5703125" bestFit="1" customWidth="1"/>
    <col min="1231" max="1231" width="10.140625" bestFit="1" customWidth="1"/>
    <col min="1232" max="1232" width="7.5703125" bestFit="1" customWidth="1"/>
    <col min="1233" max="1233" width="10.140625" bestFit="1" customWidth="1"/>
    <col min="1234" max="1234" width="11.5703125" bestFit="1" customWidth="1"/>
    <col min="1235" max="1235" width="14.140625" bestFit="1" customWidth="1"/>
    <col min="1236" max="1236" width="10.5703125" bestFit="1" customWidth="1"/>
    <col min="1237" max="1237" width="13.140625" bestFit="1" customWidth="1"/>
    <col min="1238" max="1238" width="13.5703125" bestFit="1" customWidth="1"/>
    <col min="1239" max="1239" width="23.42578125" bestFit="1" customWidth="1"/>
    <col min="1240" max="1242" width="7.5703125" bestFit="1" customWidth="1"/>
    <col min="1243" max="1243" width="10.140625" bestFit="1" customWidth="1"/>
    <col min="1244" max="1244" width="8.5703125" bestFit="1" customWidth="1"/>
    <col min="1245" max="1245" width="11.140625" bestFit="1" customWidth="1"/>
    <col min="1246" max="1246" width="13.5703125" bestFit="1" customWidth="1"/>
    <col min="1247" max="1247" width="23.42578125" bestFit="1" customWidth="1"/>
    <col min="1248" max="1249" width="8.5703125" bestFit="1" customWidth="1"/>
    <col min="1250" max="1250" width="11.140625" bestFit="1" customWidth="1"/>
    <col min="1251" max="1251" width="13.5703125" bestFit="1" customWidth="1"/>
    <col min="1252" max="1252" width="23.42578125" bestFit="1" customWidth="1"/>
    <col min="1253" max="1254" width="7.5703125" bestFit="1" customWidth="1"/>
    <col min="1255" max="1255" width="10.140625" bestFit="1" customWidth="1"/>
    <col min="1256" max="1256" width="9.5703125" bestFit="1" customWidth="1"/>
    <col min="1257" max="1257" width="12.140625" bestFit="1" customWidth="1"/>
    <col min="1258" max="1258" width="8.5703125" bestFit="1" customWidth="1"/>
    <col min="1259" max="1259" width="11.140625" bestFit="1" customWidth="1"/>
    <col min="1260" max="1260" width="9.5703125" bestFit="1" customWidth="1"/>
    <col min="1261" max="1261" width="12.140625" bestFit="1" customWidth="1"/>
    <col min="1262" max="1262" width="13.5703125" bestFit="1" customWidth="1"/>
    <col min="1263" max="1263" width="23.42578125" bestFit="1" customWidth="1"/>
    <col min="1264" max="1264" width="8.5703125" bestFit="1" customWidth="1"/>
    <col min="1265" max="1265" width="11.140625" bestFit="1" customWidth="1"/>
    <col min="1266" max="1266" width="13.5703125" bestFit="1" customWidth="1"/>
    <col min="1267" max="1267" width="23.42578125" bestFit="1" customWidth="1"/>
    <col min="1268" max="1269" width="13.5703125" bestFit="1" customWidth="1"/>
    <col min="1270" max="1270" width="23.42578125" bestFit="1" customWidth="1"/>
    <col min="1271" max="1271" width="13.5703125" bestFit="1" customWidth="1"/>
    <col min="1272" max="1272" width="23.42578125" bestFit="1" customWidth="1"/>
    <col min="1273" max="1273" width="11.5703125" bestFit="1" customWidth="1"/>
    <col min="1274" max="1274" width="14.140625" bestFit="1" customWidth="1"/>
    <col min="1275" max="1275" width="13.5703125" bestFit="1" customWidth="1"/>
    <col min="1276" max="1276" width="23.42578125" bestFit="1" customWidth="1"/>
    <col min="1277" max="1277" width="10.5703125" bestFit="1" customWidth="1"/>
    <col min="1278" max="1278" width="13.140625" bestFit="1" customWidth="1"/>
    <col min="1279" max="1279" width="13.5703125" bestFit="1" customWidth="1"/>
    <col min="1280" max="1280" width="23.42578125" bestFit="1" customWidth="1"/>
    <col min="1281" max="1281" width="8.5703125" bestFit="1" customWidth="1"/>
    <col min="1282" max="1282" width="11.140625" bestFit="1" customWidth="1"/>
    <col min="1283" max="1283" width="13.5703125" bestFit="1" customWidth="1"/>
    <col min="1284" max="1284" width="23.42578125" bestFit="1" customWidth="1"/>
    <col min="1285" max="1286" width="6.5703125" bestFit="1" customWidth="1"/>
    <col min="1287" max="1287" width="9.140625" bestFit="1" customWidth="1"/>
    <col min="1288" max="1288" width="13.5703125" bestFit="1" customWidth="1"/>
    <col min="1289" max="1289" width="23.42578125" bestFit="1" customWidth="1"/>
    <col min="1290" max="1290" width="7.5703125" bestFit="1" customWidth="1"/>
    <col min="1291" max="1291" width="10.140625" bestFit="1" customWidth="1"/>
    <col min="1292" max="1292" width="13.5703125" bestFit="1" customWidth="1"/>
    <col min="1293" max="1293" width="23.42578125" bestFit="1" customWidth="1"/>
    <col min="1294" max="1294" width="13.5703125" bestFit="1" customWidth="1"/>
    <col min="1295" max="1295" width="23.42578125" bestFit="1" customWidth="1"/>
    <col min="1296" max="1296" width="7.5703125" bestFit="1" customWidth="1"/>
    <col min="1297" max="1297" width="10.140625" bestFit="1" customWidth="1"/>
    <col min="1298" max="1298" width="13.5703125" bestFit="1" customWidth="1"/>
    <col min="1299" max="1299" width="23.42578125" bestFit="1" customWidth="1"/>
    <col min="1300" max="1300" width="13.5703125" bestFit="1" customWidth="1"/>
    <col min="1301" max="1301" width="23.42578125" bestFit="1" customWidth="1"/>
    <col min="1302" max="1302" width="13.5703125" bestFit="1" customWidth="1"/>
    <col min="1303" max="1303" width="22.42578125" bestFit="1" customWidth="1"/>
    <col min="1304" max="1304" width="13.5703125" bestFit="1" customWidth="1"/>
    <col min="1305" max="1305" width="23.42578125" bestFit="1" customWidth="1"/>
    <col min="1306" max="1306" width="9.5703125" bestFit="1" customWidth="1"/>
    <col min="1307" max="1307" width="12.140625" bestFit="1" customWidth="1"/>
    <col min="1308" max="1308" width="7.5703125" bestFit="1" customWidth="1"/>
    <col min="1309" max="1309" width="10.140625" bestFit="1" customWidth="1"/>
    <col min="1310" max="1310" width="8.5703125" bestFit="1" customWidth="1"/>
    <col min="1311" max="1311" width="11.140625" bestFit="1" customWidth="1"/>
    <col min="1312" max="1312" width="13.5703125" bestFit="1" customWidth="1"/>
    <col min="1313" max="1313" width="23.42578125" bestFit="1" customWidth="1"/>
    <col min="1314" max="1314" width="8.5703125" bestFit="1" customWidth="1"/>
    <col min="1315" max="1315" width="11.140625" bestFit="1" customWidth="1"/>
    <col min="1316" max="1316" width="13.5703125" bestFit="1" customWidth="1"/>
    <col min="1317" max="1317" width="23.42578125" bestFit="1" customWidth="1"/>
    <col min="1318" max="1318" width="13.5703125" bestFit="1" customWidth="1"/>
    <col min="1319" max="1319" width="23.42578125" bestFit="1" customWidth="1"/>
    <col min="1320" max="1320" width="13.5703125" bestFit="1" customWidth="1"/>
    <col min="1321" max="1321" width="23.42578125" bestFit="1" customWidth="1"/>
    <col min="1322" max="1322" width="13.5703125" bestFit="1" customWidth="1"/>
    <col min="1323" max="1323" width="23.42578125" bestFit="1" customWidth="1"/>
    <col min="1324" max="1324" width="9.5703125" bestFit="1" customWidth="1"/>
    <col min="1325" max="1325" width="12.140625" bestFit="1" customWidth="1"/>
    <col min="1326" max="1326" width="8.5703125" bestFit="1" customWidth="1"/>
    <col min="1327" max="1327" width="11.140625" bestFit="1" customWidth="1"/>
    <col min="1328" max="1328" width="7.5703125" bestFit="1" customWidth="1"/>
    <col min="1329" max="1329" width="10.140625" bestFit="1" customWidth="1"/>
    <col min="1330" max="1330" width="13.5703125" bestFit="1" customWidth="1"/>
    <col min="1331" max="1331" width="23.42578125" bestFit="1" customWidth="1"/>
    <col min="1332" max="1332" width="13.5703125" bestFit="1" customWidth="1"/>
    <col min="1333" max="1333" width="23.42578125" bestFit="1" customWidth="1"/>
    <col min="1334" max="1334" width="13.5703125" bestFit="1" customWidth="1"/>
    <col min="1335" max="1335" width="22.42578125" bestFit="1" customWidth="1"/>
    <col min="1336" max="1336" width="9.5703125" bestFit="1" customWidth="1"/>
    <col min="1337" max="1337" width="12.140625" bestFit="1" customWidth="1"/>
    <col min="1338" max="1338" width="12.5703125" bestFit="1" customWidth="1"/>
    <col min="1339" max="1339" width="23.42578125" bestFit="1" customWidth="1"/>
    <col min="1340" max="1340" width="6.5703125" bestFit="1" customWidth="1"/>
    <col min="1341" max="1341" width="9.140625" bestFit="1" customWidth="1"/>
    <col min="1342" max="1342" width="13.5703125" bestFit="1" customWidth="1"/>
    <col min="1343" max="1343" width="23.42578125" bestFit="1" customWidth="1"/>
    <col min="1344" max="1344" width="13.5703125" bestFit="1" customWidth="1"/>
    <col min="1345" max="1345" width="23.42578125" bestFit="1" customWidth="1"/>
    <col min="1346" max="1346" width="13.5703125" bestFit="1" customWidth="1"/>
    <col min="1347" max="1347" width="23.42578125" bestFit="1" customWidth="1"/>
    <col min="1348" max="1348" width="13.5703125" bestFit="1" customWidth="1"/>
    <col min="1349" max="1349" width="23.42578125" bestFit="1" customWidth="1"/>
    <col min="1350" max="1351" width="7.5703125" bestFit="1" customWidth="1"/>
    <col min="1352" max="1352" width="10.140625" bestFit="1" customWidth="1"/>
    <col min="1353" max="1353" width="9.5703125" bestFit="1" customWidth="1"/>
    <col min="1354" max="1354" width="12.140625" bestFit="1" customWidth="1"/>
    <col min="1355" max="1355" width="8.5703125" bestFit="1" customWidth="1"/>
    <col min="1356" max="1356" width="11.140625" bestFit="1" customWidth="1"/>
    <col min="1357" max="1357" width="8.5703125" bestFit="1" customWidth="1"/>
    <col min="1358" max="1358" width="11.140625" bestFit="1" customWidth="1"/>
    <col min="1359" max="1359" width="13.5703125" bestFit="1" customWidth="1"/>
    <col min="1360" max="1360" width="23.42578125" bestFit="1" customWidth="1"/>
    <col min="1361" max="1361" width="8.5703125" bestFit="1" customWidth="1"/>
    <col min="1362" max="1362" width="11.140625" bestFit="1" customWidth="1"/>
    <col min="1363" max="1363" width="13.5703125" bestFit="1" customWidth="1"/>
    <col min="1364" max="1364" width="23.42578125" bestFit="1" customWidth="1"/>
    <col min="1365" max="1365" width="11.5703125" bestFit="1" customWidth="1"/>
    <col min="1366" max="1366" width="14.140625" bestFit="1" customWidth="1"/>
    <col min="1367" max="1368" width="7.5703125" bestFit="1" customWidth="1"/>
    <col min="1369" max="1369" width="10.140625" bestFit="1" customWidth="1"/>
    <col min="1370" max="1370" width="13.5703125" bestFit="1" customWidth="1"/>
    <col min="1371" max="1371" width="23.42578125" bestFit="1" customWidth="1"/>
    <col min="1372" max="1372" width="13.5703125" bestFit="1" customWidth="1"/>
    <col min="1373" max="1373" width="23.42578125" bestFit="1" customWidth="1"/>
    <col min="1374" max="1374" width="9.5703125" bestFit="1" customWidth="1"/>
    <col min="1375" max="1375" width="12.140625" bestFit="1" customWidth="1"/>
    <col min="1376" max="1376" width="7.5703125" bestFit="1" customWidth="1"/>
    <col min="1377" max="1377" width="10.140625" bestFit="1" customWidth="1"/>
    <col min="1378" max="1378" width="13.5703125" bestFit="1" customWidth="1"/>
    <col min="1379" max="1379" width="23.42578125" bestFit="1" customWidth="1"/>
    <col min="1380" max="1380" width="7.5703125" bestFit="1" customWidth="1"/>
    <col min="1381" max="1381" width="10.140625" bestFit="1" customWidth="1"/>
    <col min="1382" max="1382" width="13.5703125" bestFit="1" customWidth="1"/>
    <col min="1383" max="1383" width="23.42578125" bestFit="1" customWidth="1"/>
    <col min="1384" max="1384" width="13.5703125" bestFit="1" customWidth="1"/>
    <col min="1385" max="1385" width="23.42578125" bestFit="1" customWidth="1"/>
    <col min="1386" max="1386" width="9.5703125" bestFit="1" customWidth="1"/>
    <col min="1387" max="1387" width="12.140625" bestFit="1" customWidth="1"/>
    <col min="1388" max="1388" width="13.5703125" bestFit="1" customWidth="1"/>
    <col min="1389" max="1389" width="23.42578125" bestFit="1" customWidth="1"/>
    <col min="1390" max="1390" width="6.5703125" bestFit="1" customWidth="1"/>
    <col min="1391" max="1391" width="9.140625" bestFit="1" customWidth="1"/>
    <col min="1392" max="1392" width="9.5703125" bestFit="1" customWidth="1"/>
    <col min="1393" max="1393" width="12.140625" bestFit="1" customWidth="1"/>
    <col min="1394" max="1394" width="8.5703125" bestFit="1" customWidth="1"/>
    <col min="1395" max="1395" width="11.140625" bestFit="1" customWidth="1"/>
    <col min="1396" max="1396" width="13.5703125" bestFit="1" customWidth="1"/>
    <col min="1397" max="1397" width="23.42578125" bestFit="1" customWidth="1"/>
    <col min="1398" max="1398" width="13.5703125" bestFit="1" customWidth="1"/>
    <col min="1399" max="1399" width="23.42578125" bestFit="1" customWidth="1"/>
    <col min="1400" max="1400" width="8.5703125" bestFit="1" customWidth="1"/>
    <col min="1401" max="1401" width="11.140625" bestFit="1" customWidth="1"/>
    <col min="1402" max="1402" width="13.5703125" bestFit="1" customWidth="1"/>
    <col min="1403" max="1403" width="23.42578125" bestFit="1" customWidth="1"/>
    <col min="1404" max="1404" width="7.5703125" bestFit="1" customWidth="1"/>
    <col min="1405" max="1405" width="10.140625" bestFit="1" customWidth="1"/>
    <col min="1406" max="1406" width="13.5703125" bestFit="1" customWidth="1"/>
    <col min="1407" max="1407" width="23.42578125" bestFit="1" customWidth="1"/>
    <col min="1408" max="1408" width="8.5703125" bestFit="1" customWidth="1"/>
    <col min="1409" max="1409" width="11.140625" bestFit="1" customWidth="1"/>
    <col min="1410" max="1410" width="12.5703125" bestFit="1" customWidth="1"/>
    <col min="1411" max="1411" width="15.140625" bestFit="1" customWidth="1"/>
    <col min="1412" max="1412" width="7.5703125" bestFit="1" customWidth="1"/>
    <col min="1413" max="1413" width="10.140625" bestFit="1" customWidth="1"/>
    <col min="1414" max="1414" width="8.5703125" bestFit="1" customWidth="1"/>
    <col min="1415" max="1415" width="11.140625" bestFit="1" customWidth="1"/>
    <col min="1416" max="1416" width="9.5703125" bestFit="1" customWidth="1"/>
    <col min="1417" max="1417" width="12.140625" bestFit="1" customWidth="1"/>
    <col min="1418" max="1418" width="13.5703125" bestFit="1" customWidth="1"/>
    <col min="1419" max="1419" width="23.42578125" bestFit="1" customWidth="1"/>
    <col min="1420" max="1420" width="8.5703125" bestFit="1" customWidth="1"/>
    <col min="1421" max="1421" width="11.140625" bestFit="1" customWidth="1"/>
    <col min="1422" max="1422" width="13.5703125" bestFit="1" customWidth="1"/>
    <col min="1423" max="1423" width="23.42578125" bestFit="1" customWidth="1"/>
    <col min="1424" max="1424" width="8.5703125" bestFit="1" customWidth="1"/>
    <col min="1425" max="1425" width="11.140625" bestFit="1" customWidth="1"/>
    <col min="1426" max="1426" width="13.5703125" bestFit="1" customWidth="1"/>
    <col min="1427" max="1427" width="23.42578125" bestFit="1" customWidth="1"/>
    <col min="1428" max="1428" width="8.5703125" bestFit="1" customWidth="1"/>
    <col min="1429" max="1429" width="11.140625" bestFit="1" customWidth="1"/>
    <col min="1430" max="1431" width="7.5703125" bestFit="1" customWidth="1"/>
    <col min="1432" max="1432" width="10.140625" bestFit="1" customWidth="1"/>
    <col min="1433" max="1433" width="13.5703125" bestFit="1" customWidth="1"/>
    <col min="1434" max="1434" width="23.42578125" bestFit="1" customWidth="1"/>
    <col min="1435" max="1435" width="13.5703125" bestFit="1" customWidth="1"/>
    <col min="1436" max="1436" width="23.42578125" bestFit="1" customWidth="1"/>
    <col min="1437" max="1437" width="12.5703125" bestFit="1" customWidth="1"/>
    <col min="1438" max="1438" width="23.42578125" bestFit="1" customWidth="1"/>
    <col min="1439" max="1439" width="13.5703125" bestFit="1" customWidth="1"/>
    <col min="1440" max="1440" width="23.42578125" bestFit="1" customWidth="1"/>
    <col min="1441" max="1441" width="13.5703125" bestFit="1" customWidth="1"/>
    <col min="1442" max="1442" width="23.42578125" bestFit="1" customWidth="1"/>
    <col min="1443" max="1443" width="9.5703125" bestFit="1" customWidth="1"/>
    <col min="1444" max="1444" width="12.140625" bestFit="1" customWidth="1"/>
    <col min="1445" max="1445" width="7.5703125" bestFit="1" customWidth="1"/>
    <col min="1446" max="1446" width="10.140625" bestFit="1" customWidth="1"/>
    <col min="1447" max="1447" width="8.5703125" bestFit="1" customWidth="1"/>
    <col min="1448" max="1448" width="11.140625" bestFit="1" customWidth="1"/>
    <col min="1449" max="1449" width="13.5703125" bestFit="1" customWidth="1"/>
    <col min="1450" max="1450" width="23.42578125" bestFit="1" customWidth="1"/>
    <col min="1451" max="1451" width="8.5703125" bestFit="1" customWidth="1"/>
    <col min="1452" max="1452" width="11.140625" bestFit="1" customWidth="1"/>
    <col min="1453" max="1453" width="13.5703125" bestFit="1" customWidth="1"/>
    <col min="1454" max="1454" width="23.42578125" bestFit="1" customWidth="1"/>
    <col min="1455" max="1455" width="11.5703125" bestFit="1" customWidth="1"/>
    <col min="1456" max="1456" width="14.140625" bestFit="1" customWidth="1"/>
    <col min="1457" max="1457" width="7.5703125" bestFit="1" customWidth="1"/>
    <col min="1458" max="1458" width="10.140625" bestFit="1" customWidth="1"/>
    <col min="1459" max="1459" width="8.5703125" bestFit="1" customWidth="1"/>
    <col min="1460" max="1460" width="11.140625" bestFit="1" customWidth="1"/>
    <col min="1461" max="1461" width="8.5703125" bestFit="1" customWidth="1"/>
    <col min="1462" max="1462" width="11.140625" bestFit="1" customWidth="1"/>
    <col min="1463" max="1463" width="11.5703125" bestFit="1" customWidth="1"/>
    <col min="1464" max="1464" width="14.140625" bestFit="1" customWidth="1"/>
    <col min="1465" max="1465" width="13.5703125" bestFit="1" customWidth="1"/>
    <col min="1466" max="1466" width="23.42578125" bestFit="1" customWidth="1"/>
    <col min="1467" max="1467" width="8.5703125" bestFit="1" customWidth="1"/>
    <col min="1468" max="1468" width="11.140625" bestFit="1" customWidth="1"/>
    <col min="1469" max="1469" width="8.5703125" bestFit="1" customWidth="1"/>
    <col min="1470" max="1470" width="11.140625" bestFit="1" customWidth="1"/>
    <col min="1471" max="1471" width="13.5703125" bestFit="1" customWidth="1"/>
    <col min="1472" max="1472" width="23.42578125" bestFit="1" customWidth="1"/>
    <col min="1473" max="1473" width="8.5703125" bestFit="1" customWidth="1"/>
    <col min="1474" max="1474" width="11.140625" bestFit="1" customWidth="1"/>
    <col min="1475" max="1475" width="13.5703125" bestFit="1" customWidth="1"/>
    <col min="1476" max="1476" width="23.42578125" bestFit="1" customWidth="1"/>
    <col min="1477" max="1481" width="5.5703125" bestFit="1" customWidth="1"/>
    <col min="1482" max="1482" width="8.140625" bestFit="1" customWidth="1"/>
    <col min="1483" max="1483" width="8.5703125" bestFit="1" customWidth="1"/>
    <col min="1484" max="1484" width="11.140625" bestFit="1" customWidth="1"/>
    <col min="1485" max="1485" width="8.5703125" bestFit="1" customWidth="1"/>
    <col min="1486" max="1486" width="11.140625" bestFit="1" customWidth="1"/>
    <col min="1487" max="1487" width="8.5703125" bestFit="1" customWidth="1"/>
    <col min="1488" max="1488" width="11.140625" bestFit="1" customWidth="1"/>
    <col min="1489" max="1489" width="13.5703125" bestFit="1" customWidth="1"/>
    <col min="1490" max="1490" width="22.42578125" bestFit="1" customWidth="1"/>
    <col min="1491" max="1491" width="13.5703125" bestFit="1" customWidth="1"/>
    <col min="1492" max="1492" width="22.42578125" bestFit="1" customWidth="1"/>
    <col min="1493" max="1493" width="13.5703125" bestFit="1" customWidth="1"/>
    <col min="1494" max="1494" width="22.42578125" bestFit="1" customWidth="1"/>
    <col min="1495" max="1495" width="11.5703125" bestFit="1" customWidth="1"/>
    <col min="1496" max="1496" width="14.140625" bestFit="1" customWidth="1"/>
    <col min="1497" max="1497" width="13.5703125" bestFit="1" customWidth="1"/>
    <col min="1498" max="1498" width="22.42578125" bestFit="1" customWidth="1"/>
    <col min="1499" max="1500" width="8.5703125" bestFit="1" customWidth="1"/>
    <col min="1501" max="1501" width="11.140625" bestFit="1" customWidth="1"/>
    <col min="1502" max="1505" width="7.5703125" bestFit="1" customWidth="1"/>
    <col min="1506" max="1506" width="10.140625" bestFit="1" customWidth="1"/>
    <col min="1507" max="1507" width="8.5703125" bestFit="1" customWidth="1"/>
    <col min="1508" max="1508" width="11.140625" bestFit="1" customWidth="1"/>
    <col min="1509" max="1509" width="13.5703125" bestFit="1" customWidth="1"/>
    <col min="1510" max="1510" width="22.42578125" bestFit="1" customWidth="1"/>
    <col min="1511" max="1511" width="8.5703125" bestFit="1" customWidth="1"/>
    <col min="1512" max="1512" width="11.140625" bestFit="1" customWidth="1"/>
    <col min="1513" max="1513" width="7.5703125" bestFit="1" customWidth="1"/>
    <col min="1514" max="1514" width="10.140625" bestFit="1" customWidth="1"/>
    <col min="1515" max="1515" width="9.5703125" bestFit="1" customWidth="1"/>
    <col min="1516" max="1516" width="12.140625" bestFit="1" customWidth="1"/>
    <col min="1517" max="1517" width="7.5703125" bestFit="1" customWidth="1"/>
    <col min="1518" max="1518" width="10.140625" bestFit="1" customWidth="1"/>
    <col min="1519" max="1519" width="10.5703125" bestFit="1" customWidth="1"/>
    <col min="1520" max="1520" width="13.140625" bestFit="1" customWidth="1"/>
    <col min="1521" max="1521" width="13.5703125" bestFit="1" customWidth="1"/>
    <col min="1522" max="1522" width="22.42578125" bestFit="1" customWidth="1"/>
    <col min="1523" max="1523" width="9.5703125" bestFit="1" customWidth="1"/>
    <col min="1524" max="1524" width="12.140625" bestFit="1" customWidth="1"/>
    <col min="1525" max="1525" width="7.5703125" bestFit="1" customWidth="1"/>
    <col min="1526" max="1526" width="10.140625" bestFit="1" customWidth="1"/>
    <col min="1527" max="1527" width="13.5703125" bestFit="1" customWidth="1"/>
    <col min="1528" max="1528" width="22.42578125" bestFit="1" customWidth="1"/>
    <col min="1529" max="1529" width="13.5703125" bestFit="1" customWidth="1"/>
    <col min="1530" max="1530" width="22.42578125" bestFit="1" customWidth="1"/>
    <col min="1531" max="1531" width="13.5703125" bestFit="1" customWidth="1"/>
    <col min="1532" max="1532" width="22.42578125" bestFit="1" customWidth="1"/>
    <col min="1533" max="1533" width="12.5703125" bestFit="1" customWidth="1"/>
    <col min="1534" max="1534" width="22.42578125" bestFit="1" customWidth="1"/>
    <col min="1535" max="1535" width="13.5703125" bestFit="1" customWidth="1"/>
    <col min="1536" max="1536" width="22.42578125" bestFit="1" customWidth="1"/>
    <col min="1537" max="1537" width="7.5703125" bestFit="1" customWidth="1"/>
    <col min="1538" max="1538" width="10.140625" bestFit="1" customWidth="1"/>
    <col min="1539" max="1540" width="6.5703125" bestFit="1" customWidth="1"/>
    <col min="1541" max="1541" width="9.140625" bestFit="1" customWidth="1"/>
    <col min="1542" max="1542" width="8.5703125" bestFit="1" customWidth="1"/>
    <col min="1543" max="1543" width="11.140625" bestFit="1" customWidth="1"/>
    <col min="1544" max="1544" width="13.5703125" bestFit="1" customWidth="1"/>
    <col min="1545" max="1545" width="22.42578125" bestFit="1" customWidth="1"/>
    <col min="1546" max="1546" width="8.5703125" bestFit="1" customWidth="1"/>
    <col min="1547" max="1547" width="11.140625" bestFit="1" customWidth="1"/>
    <col min="1548" max="1548" width="13.5703125" bestFit="1" customWidth="1"/>
    <col min="1549" max="1549" width="22.42578125" bestFit="1" customWidth="1"/>
    <col min="1550" max="1550" width="13.5703125" bestFit="1" customWidth="1"/>
    <col min="1551" max="1551" width="22.42578125" bestFit="1" customWidth="1"/>
    <col min="1552" max="1552" width="13.5703125" bestFit="1" customWidth="1"/>
    <col min="1553" max="1553" width="22.42578125" bestFit="1" customWidth="1"/>
    <col min="1554" max="1554" width="9.5703125" bestFit="1" customWidth="1"/>
    <col min="1555" max="1555" width="12.140625" bestFit="1" customWidth="1"/>
    <col min="1556" max="1556" width="8.5703125" bestFit="1" customWidth="1"/>
    <col min="1557" max="1557" width="11.140625" bestFit="1" customWidth="1"/>
    <col min="1558" max="1559" width="13.5703125" bestFit="1" customWidth="1"/>
    <col min="1560" max="1560" width="22.42578125" bestFit="1" customWidth="1"/>
    <col min="1561" max="1561" width="13.5703125" bestFit="1" customWidth="1"/>
    <col min="1562" max="1562" width="22.42578125" bestFit="1" customWidth="1"/>
    <col min="1563" max="1563" width="8.5703125" bestFit="1" customWidth="1"/>
    <col min="1564" max="1564" width="11.140625" bestFit="1" customWidth="1"/>
    <col min="1565" max="1565" width="13.5703125" bestFit="1" customWidth="1"/>
    <col min="1566" max="1566" width="22.42578125" bestFit="1" customWidth="1"/>
    <col min="1567" max="1567" width="9.5703125" bestFit="1" customWidth="1"/>
    <col min="1568" max="1568" width="12.140625" bestFit="1" customWidth="1"/>
    <col min="1569" max="1569" width="13.5703125" bestFit="1" customWidth="1"/>
    <col min="1570" max="1570" width="21.42578125" bestFit="1" customWidth="1"/>
    <col min="1571" max="1571" width="13.5703125" bestFit="1" customWidth="1"/>
    <col min="1572" max="1572" width="22.42578125" bestFit="1" customWidth="1"/>
    <col min="1573" max="1573" width="13.5703125" bestFit="1" customWidth="1"/>
    <col min="1574" max="1574" width="22.42578125" bestFit="1" customWidth="1"/>
    <col min="1575" max="1575" width="7.5703125" bestFit="1" customWidth="1"/>
    <col min="1576" max="1576" width="10.140625" bestFit="1" customWidth="1"/>
    <col min="1577" max="1577" width="7.5703125" bestFit="1" customWidth="1"/>
    <col min="1578" max="1578" width="10.140625" bestFit="1" customWidth="1"/>
    <col min="1579" max="1579" width="13.5703125" bestFit="1" customWidth="1"/>
    <col min="1580" max="1580" width="22.42578125" bestFit="1" customWidth="1"/>
    <col min="1581" max="1581" width="8.5703125" bestFit="1" customWidth="1"/>
    <col min="1582" max="1582" width="11.140625" bestFit="1" customWidth="1"/>
    <col min="1583" max="1583" width="8.5703125" bestFit="1" customWidth="1"/>
    <col min="1584" max="1584" width="11.140625" bestFit="1" customWidth="1"/>
    <col min="1585" max="1585" width="7.5703125" bestFit="1" customWidth="1"/>
    <col min="1586" max="1586" width="10.140625" bestFit="1" customWidth="1"/>
    <col min="1587" max="1587" width="13.5703125" bestFit="1" customWidth="1"/>
    <col min="1588" max="1588" width="22.42578125" bestFit="1" customWidth="1"/>
    <col min="1589" max="1589" width="13.5703125" bestFit="1" customWidth="1"/>
    <col min="1590" max="1590" width="22.42578125" bestFit="1" customWidth="1"/>
    <col min="1591" max="1591" width="9.5703125" bestFit="1" customWidth="1"/>
    <col min="1592" max="1592" width="12.140625" bestFit="1" customWidth="1"/>
    <col min="1593" max="1593" width="13.5703125" bestFit="1" customWidth="1"/>
    <col min="1594" max="1594" width="22.42578125" bestFit="1" customWidth="1"/>
    <col min="1595" max="1596" width="6.5703125" bestFit="1" customWidth="1"/>
    <col min="1597" max="1597" width="9.140625" bestFit="1" customWidth="1"/>
    <col min="1598" max="1598" width="13.5703125" bestFit="1" customWidth="1"/>
    <col min="1599" max="1599" width="22.42578125" bestFit="1" customWidth="1"/>
    <col min="1600" max="1600" width="8.5703125" bestFit="1" customWidth="1"/>
    <col min="1601" max="1601" width="11.140625" bestFit="1" customWidth="1"/>
    <col min="1602" max="1602" width="13.5703125" bestFit="1" customWidth="1"/>
    <col min="1603" max="1603" width="22.42578125" bestFit="1" customWidth="1"/>
    <col min="1604" max="1604" width="13.5703125" bestFit="1" customWidth="1"/>
    <col min="1605" max="1605" width="22.42578125" bestFit="1" customWidth="1"/>
    <col min="1606" max="1606" width="13.5703125" bestFit="1" customWidth="1"/>
    <col min="1607" max="1607" width="22.42578125" bestFit="1" customWidth="1"/>
    <col min="1608" max="1608" width="8.5703125" bestFit="1" customWidth="1"/>
    <col min="1609" max="1609" width="11.140625" bestFit="1" customWidth="1"/>
    <col min="1610" max="1610" width="8.5703125" bestFit="1" customWidth="1"/>
    <col min="1611" max="1611" width="11.140625" bestFit="1" customWidth="1"/>
    <col min="1612" max="1613" width="7.5703125" bestFit="1" customWidth="1"/>
    <col min="1614" max="1614" width="10.140625" bestFit="1" customWidth="1"/>
    <col min="1615" max="1615" width="8.5703125" bestFit="1" customWidth="1"/>
    <col min="1616" max="1616" width="11.140625" bestFit="1" customWidth="1"/>
    <col min="1617" max="1618" width="8.5703125" bestFit="1" customWidth="1"/>
    <col min="1619" max="1619" width="11.140625" bestFit="1" customWidth="1"/>
    <col min="1620" max="1620" width="7.5703125" bestFit="1" customWidth="1"/>
    <col min="1621" max="1621" width="10.140625" bestFit="1" customWidth="1"/>
    <col min="1622" max="1623" width="6.5703125" bestFit="1" customWidth="1"/>
    <col min="1624" max="1624" width="9.140625" bestFit="1" customWidth="1"/>
    <col min="1625" max="1625" width="8.5703125" bestFit="1" customWidth="1"/>
    <col min="1626" max="1626" width="11.140625" bestFit="1" customWidth="1"/>
    <col min="1627" max="1627" width="13.5703125" bestFit="1" customWidth="1"/>
    <col min="1628" max="1628" width="22.42578125" bestFit="1" customWidth="1"/>
    <col min="1629" max="1629" width="8.5703125" bestFit="1" customWidth="1"/>
    <col min="1630" max="1630" width="11.140625" bestFit="1" customWidth="1"/>
    <col min="1631" max="1631" width="8.5703125" bestFit="1" customWidth="1"/>
    <col min="1632" max="1632" width="11.140625" bestFit="1" customWidth="1"/>
    <col min="1633" max="1633" width="13.5703125" bestFit="1" customWidth="1"/>
    <col min="1634" max="1634" width="22.42578125" bestFit="1" customWidth="1"/>
    <col min="1635" max="1635" width="9.5703125" bestFit="1" customWidth="1"/>
    <col min="1636" max="1636" width="12.140625" bestFit="1" customWidth="1"/>
    <col min="1637" max="1637" width="13.5703125" bestFit="1" customWidth="1"/>
    <col min="1638" max="1638" width="22.42578125" bestFit="1" customWidth="1"/>
    <col min="1639" max="1639" width="13.5703125" bestFit="1" customWidth="1"/>
    <col min="1640" max="1640" width="22.42578125" bestFit="1" customWidth="1"/>
    <col min="1641" max="1641" width="13.5703125" bestFit="1" customWidth="1"/>
    <col min="1642" max="1642" width="22.42578125" bestFit="1" customWidth="1"/>
    <col min="1643" max="1643" width="10.5703125" bestFit="1" customWidth="1"/>
    <col min="1644" max="1644" width="13.140625" bestFit="1" customWidth="1"/>
    <col min="1645" max="1645" width="10.5703125" bestFit="1" customWidth="1"/>
    <col min="1646" max="1646" width="13.140625" bestFit="1" customWidth="1"/>
    <col min="1647" max="1647" width="8.5703125" bestFit="1" customWidth="1"/>
    <col min="1648" max="1648" width="11.140625" bestFit="1" customWidth="1"/>
    <col min="1649" max="1649" width="13.5703125" bestFit="1" customWidth="1"/>
    <col min="1650" max="1650" width="22.42578125" bestFit="1" customWidth="1"/>
    <col min="1651" max="1651" width="13.5703125" bestFit="1" customWidth="1"/>
    <col min="1652" max="1652" width="22.42578125" bestFit="1" customWidth="1"/>
    <col min="1653" max="1653" width="7.5703125" bestFit="1" customWidth="1"/>
    <col min="1654" max="1654" width="10.140625" bestFit="1" customWidth="1"/>
    <col min="1655" max="1655" width="9.5703125" bestFit="1" customWidth="1"/>
    <col min="1656" max="1656" width="12.140625" bestFit="1" customWidth="1"/>
    <col min="1657" max="1658" width="6.5703125" bestFit="1" customWidth="1"/>
    <col min="1659" max="1659" width="9.140625" bestFit="1" customWidth="1"/>
    <col min="1660" max="1660" width="13.5703125" bestFit="1" customWidth="1"/>
    <col min="1661" max="1661" width="22.42578125" bestFit="1" customWidth="1"/>
    <col min="1662" max="1662" width="13.5703125" bestFit="1" customWidth="1"/>
    <col min="1663" max="1663" width="22.42578125" bestFit="1" customWidth="1"/>
    <col min="1664" max="1664" width="13.5703125" bestFit="1" customWidth="1"/>
    <col min="1665" max="1665" width="22.42578125" bestFit="1" customWidth="1"/>
    <col min="1666" max="1666" width="7.5703125" bestFit="1" customWidth="1"/>
    <col min="1667" max="1667" width="10.140625" bestFit="1" customWidth="1"/>
    <col min="1668" max="1668" width="13.5703125" bestFit="1" customWidth="1"/>
    <col min="1669" max="1669" width="22.42578125" bestFit="1" customWidth="1"/>
    <col min="1670" max="1670" width="13.5703125" bestFit="1" customWidth="1"/>
    <col min="1671" max="1671" width="22.42578125" bestFit="1" customWidth="1"/>
    <col min="1672" max="1673" width="8.5703125" bestFit="1" customWidth="1"/>
    <col min="1674" max="1674" width="11.140625" bestFit="1" customWidth="1"/>
    <col min="1675" max="1675" width="13.5703125" bestFit="1" customWidth="1"/>
    <col min="1676" max="1676" width="22.42578125" bestFit="1" customWidth="1"/>
    <col min="1677" max="1677" width="8.5703125" bestFit="1" customWidth="1"/>
    <col min="1678" max="1678" width="11.140625" bestFit="1" customWidth="1"/>
    <col min="1679" max="1679" width="13.5703125" bestFit="1" customWidth="1"/>
    <col min="1680" max="1680" width="22.42578125" bestFit="1" customWidth="1"/>
    <col min="1681" max="1681" width="8.5703125" bestFit="1" customWidth="1"/>
    <col min="1682" max="1682" width="11.140625" bestFit="1" customWidth="1"/>
    <col min="1683" max="1683" width="7.5703125" bestFit="1" customWidth="1"/>
    <col min="1684" max="1684" width="10.140625" bestFit="1" customWidth="1"/>
    <col min="1685" max="1685" width="13.5703125" bestFit="1" customWidth="1"/>
    <col min="1686" max="1686" width="22.42578125" bestFit="1" customWidth="1"/>
    <col min="1687" max="1687" width="8.5703125" bestFit="1" customWidth="1"/>
    <col min="1688" max="1688" width="11.140625" bestFit="1" customWidth="1"/>
    <col min="1689" max="1689" width="8.5703125" bestFit="1" customWidth="1"/>
    <col min="1690" max="1690" width="11.140625" bestFit="1" customWidth="1"/>
    <col min="1691" max="1691" width="13.5703125" bestFit="1" customWidth="1"/>
    <col min="1692" max="1692" width="22.42578125" bestFit="1" customWidth="1"/>
    <col min="1693" max="1694" width="6.5703125" bestFit="1" customWidth="1"/>
    <col min="1695" max="1695" width="9.140625" bestFit="1" customWidth="1"/>
    <col min="1696" max="1696" width="8.5703125" bestFit="1" customWidth="1"/>
    <col min="1697" max="1697" width="11.140625" bestFit="1" customWidth="1"/>
    <col min="1698" max="1698" width="13.5703125" bestFit="1" customWidth="1"/>
    <col min="1699" max="1699" width="22.42578125" bestFit="1" customWidth="1"/>
    <col min="1700" max="1700" width="13.5703125" bestFit="1" customWidth="1"/>
    <col min="1701" max="1701" width="22.42578125" bestFit="1" customWidth="1"/>
    <col min="1702" max="1702" width="9.5703125" bestFit="1" customWidth="1"/>
    <col min="1703" max="1703" width="12.140625" bestFit="1" customWidth="1"/>
    <col min="1704" max="1704" width="13.5703125" bestFit="1" customWidth="1"/>
    <col min="1705" max="1705" width="22.42578125" bestFit="1" customWidth="1"/>
    <col min="1706" max="1706" width="7.5703125" bestFit="1" customWidth="1"/>
    <col min="1707" max="1707" width="10.140625" bestFit="1" customWidth="1"/>
    <col min="1708" max="1708" width="9.5703125" bestFit="1" customWidth="1"/>
    <col min="1709" max="1709" width="12.140625" bestFit="1" customWidth="1"/>
    <col min="1710" max="1710" width="8.5703125" bestFit="1" customWidth="1"/>
    <col min="1711" max="1711" width="11.140625" bestFit="1" customWidth="1"/>
    <col min="1712" max="1712" width="8.5703125" bestFit="1" customWidth="1"/>
    <col min="1713" max="1713" width="11.140625" bestFit="1" customWidth="1"/>
    <col min="1714" max="1714" width="13.5703125" bestFit="1" customWidth="1"/>
    <col min="1715" max="1715" width="22.42578125" bestFit="1" customWidth="1"/>
    <col min="1716" max="1716" width="13.5703125" bestFit="1" customWidth="1"/>
    <col min="1717" max="1717" width="22.42578125" bestFit="1" customWidth="1"/>
    <col min="1718" max="1718" width="13.5703125" bestFit="1" customWidth="1"/>
    <col min="1719" max="1719" width="22.42578125" bestFit="1" customWidth="1"/>
    <col min="1720" max="1720" width="7.5703125" bestFit="1" customWidth="1"/>
    <col min="1721" max="1721" width="10.140625" bestFit="1" customWidth="1"/>
    <col min="1722" max="1722" width="13.5703125" bestFit="1" customWidth="1"/>
    <col min="1723" max="1723" width="22.42578125" bestFit="1" customWidth="1"/>
    <col min="1724" max="1724" width="7.5703125" bestFit="1" customWidth="1"/>
    <col min="1725" max="1725" width="10.140625" bestFit="1" customWidth="1"/>
    <col min="1726" max="1726" width="13.5703125" bestFit="1" customWidth="1"/>
    <col min="1727" max="1727" width="22.42578125" bestFit="1" customWidth="1"/>
    <col min="1728" max="1728" width="13.5703125" bestFit="1" customWidth="1"/>
    <col min="1729" max="1729" width="22.42578125" bestFit="1" customWidth="1"/>
    <col min="1730" max="1730" width="13.5703125" bestFit="1" customWidth="1"/>
    <col min="1731" max="1731" width="22.42578125" bestFit="1" customWidth="1"/>
    <col min="1732" max="1732" width="8.5703125" bestFit="1" customWidth="1"/>
    <col min="1733" max="1733" width="11.140625" bestFit="1" customWidth="1"/>
    <col min="1734" max="1734" width="8.5703125" bestFit="1" customWidth="1"/>
    <col min="1735" max="1735" width="11.140625" bestFit="1" customWidth="1"/>
    <col min="1736" max="1737" width="6.5703125" bestFit="1" customWidth="1"/>
    <col min="1738" max="1738" width="9.140625" bestFit="1" customWidth="1"/>
    <col min="1739" max="1739" width="9.5703125" bestFit="1" customWidth="1"/>
    <col min="1740" max="1740" width="12.140625" bestFit="1" customWidth="1"/>
    <col min="1741" max="1741" width="13.5703125" bestFit="1" customWidth="1"/>
    <col min="1742" max="1742" width="22.42578125" bestFit="1" customWidth="1"/>
    <col min="1743" max="1743" width="8.5703125" bestFit="1" customWidth="1"/>
    <col min="1744" max="1744" width="11.140625" bestFit="1" customWidth="1"/>
    <col min="1745" max="1745" width="13.5703125" bestFit="1" customWidth="1"/>
    <col min="1746" max="1746" width="22.42578125" bestFit="1" customWidth="1"/>
    <col min="1747" max="1747" width="13.5703125" bestFit="1" customWidth="1"/>
    <col min="1748" max="1748" width="22.42578125" bestFit="1" customWidth="1"/>
    <col min="1749" max="1749" width="8.5703125" bestFit="1" customWidth="1"/>
    <col min="1750" max="1750" width="11.140625" bestFit="1" customWidth="1"/>
    <col min="1751" max="1751" width="7.5703125" bestFit="1" customWidth="1"/>
    <col min="1752" max="1752" width="10.140625" bestFit="1" customWidth="1"/>
    <col min="1753" max="1753" width="13.5703125" bestFit="1" customWidth="1"/>
    <col min="1754" max="1754" width="22.42578125" bestFit="1" customWidth="1"/>
    <col min="1755" max="1755" width="13.5703125" bestFit="1" customWidth="1"/>
    <col min="1756" max="1756" width="22.42578125" bestFit="1" customWidth="1"/>
    <col min="1757" max="1757" width="13.5703125" bestFit="1" customWidth="1"/>
    <col min="1758" max="1758" width="22.42578125" bestFit="1" customWidth="1"/>
    <col min="1759" max="1759" width="13.5703125" bestFit="1" customWidth="1"/>
    <col min="1760" max="1760" width="22.42578125" bestFit="1" customWidth="1"/>
    <col min="1761" max="1761" width="8.5703125" bestFit="1" customWidth="1"/>
    <col min="1762" max="1762" width="11.140625" bestFit="1" customWidth="1"/>
    <col min="1763" max="1763" width="13.5703125" bestFit="1" customWidth="1"/>
    <col min="1764" max="1764" width="22.42578125" bestFit="1" customWidth="1"/>
    <col min="1765" max="1765" width="13.5703125" bestFit="1" customWidth="1"/>
    <col min="1766" max="1766" width="22.42578125" bestFit="1" customWidth="1"/>
    <col min="1767" max="1767" width="13.5703125" bestFit="1" customWidth="1"/>
    <col min="1768" max="1768" width="22.42578125" bestFit="1" customWidth="1"/>
    <col min="1769" max="1769" width="8.5703125" bestFit="1" customWidth="1"/>
    <col min="1770" max="1770" width="11.140625" bestFit="1" customWidth="1"/>
    <col min="1771" max="1771" width="13.5703125" bestFit="1" customWidth="1"/>
    <col min="1772" max="1772" width="22.42578125" bestFit="1" customWidth="1"/>
    <col min="1773" max="1773" width="8.5703125" bestFit="1" customWidth="1"/>
    <col min="1774" max="1774" width="11.140625" bestFit="1" customWidth="1"/>
    <col min="1775" max="1775" width="13.5703125" bestFit="1" customWidth="1"/>
    <col min="1776" max="1776" width="22.42578125" bestFit="1" customWidth="1"/>
    <col min="1777" max="1777" width="7.5703125" bestFit="1" customWidth="1"/>
    <col min="1778" max="1778" width="10.140625" bestFit="1" customWidth="1"/>
    <col min="1779" max="1779" width="8.5703125" bestFit="1" customWidth="1"/>
    <col min="1780" max="1780" width="11.140625" bestFit="1" customWidth="1"/>
    <col min="1781" max="1781" width="9.5703125" bestFit="1" customWidth="1"/>
    <col min="1782" max="1782" width="12.140625" bestFit="1" customWidth="1"/>
    <col min="1783" max="1783" width="8.5703125" bestFit="1" customWidth="1"/>
    <col min="1784" max="1784" width="11.140625" bestFit="1" customWidth="1"/>
    <col min="1785" max="1785" width="13.5703125" bestFit="1" customWidth="1"/>
    <col min="1786" max="1786" width="22.42578125" bestFit="1" customWidth="1"/>
    <col min="1787" max="1787" width="13.5703125" bestFit="1" customWidth="1"/>
    <col min="1788" max="1788" width="22.42578125" bestFit="1" customWidth="1"/>
    <col min="1789" max="1789" width="13.5703125" bestFit="1" customWidth="1"/>
    <col min="1790" max="1790" width="22.42578125" bestFit="1" customWidth="1"/>
    <col min="1791" max="1791" width="7.5703125" bestFit="1" customWidth="1"/>
    <col min="1792" max="1792" width="10.140625" bestFit="1" customWidth="1"/>
    <col min="1793" max="1793" width="8.5703125" bestFit="1" customWidth="1"/>
    <col min="1794" max="1794" width="11.140625" bestFit="1" customWidth="1"/>
    <col min="1795" max="1795" width="7.5703125" bestFit="1" customWidth="1"/>
    <col min="1796" max="1796" width="10.140625" bestFit="1" customWidth="1"/>
    <col min="1797" max="1797" width="13.5703125" bestFit="1" customWidth="1"/>
    <col min="1798" max="1798" width="22.42578125" bestFit="1" customWidth="1"/>
    <col min="1799" max="1800" width="6.5703125" bestFit="1" customWidth="1"/>
    <col min="1801" max="1801" width="9.140625" bestFit="1" customWidth="1"/>
    <col min="1802" max="1802" width="13.5703125" bestFit="1" customWidth="1"/>
    <col min="1803" max="1803" width="22.42578125" bestFit="1" customWidth="1"/>
    <col min="1804" max="1804" width="13.5703125" bestFit="1" customWidth="1"/>
    <col min="1805" max="1805" width="22.42578125" bestFit="1" customWidth="1"/>
    <col min="1806" max="1806" width="13.5703125" bestFit="1" customWidth="1"/>
    <col min="1807" max="1807" width="22.42578125" bestFit="1" customWidth="1"/>
    <col min="1808" max="1808" width="13.5703125" bestFit="1" customWidth="1"/>
    <col min="1809" max="1809" width="22.42578125" bestFit="1" customWidth="1"/>
    <col min="1810" max="1810" width="7.5703125" bestFit="1" customWidth="1"/>
    <col min="1811" max="1811" width="10.140625" bestFit="1" customWidth="1"/>
    <col min="1812" max="1812" width="8.5703125" bestFit="1" customWidth="1"/>
    <col min="1813" max="1813" width="11.140625" bestFit="1" customWidth="1"/>
    <col min="1814" max="1814" width="13.5703125" bestFit="1" customWidth="1"/>
    <col min="1815" max="1815" width="22.42578125" bestFit="1" customWidth="1"/>
    <col min="1816" max="1816" width="6.5703125" bestFit="1" customWidth="1"/>
    <col min="1817" max="1817" width="9.140625" bestFit="1" customWidth="1"/>
    <col min="1818" max="1818" width="8.5703125" bestFit="1" customWidth="1"/>
    <col min="1819" max="1819" width="11.140625" bestFit="1" customWidth="1"/>
    <col min="1820" max="1820" width="8.5703125" bestFit="1" customWidth="1"/>
    <col min="1821" max="1821" width="11.140625" bestFit="1" customWidth="1"/>
    <col min="1822" max="1822" width="8.5703125" bestFit="1" customWidth="1"/>
    <col min="1823" max="1823" width="11.140625" bestFit="1" customWidth="1"/>
    <col min="1824" max="1824" width="8.5703125" bestFit="1" customWidth="1"/>
    <col min="1825" max="1825" width="11.140625" bestFit="1" customWidth="1"/>
    <col min="1826" max="1826" width="13.5703125" bestFit="1" customWidth="1"/>
    <col min="1827" max="1827" width="22.42578125" bestFit="1" customWidth="1"/>
    <col min="1828" max="1828" width="7.5703125" bestFit="1" customWidth="1"/>
    <col min="1829" max="1829" width="10.140625" bestFit="1" customWidth="1"/>
    <col min="1830" max="1830" width="8.5703125" bestFit="1" customWidth="1"/>
    <col min="1831" max="1831" width="11.140625" bestFit="1" customWidth="1"/>
    <col min="1832" max="1832" width="13.5703125" bestFit="1" customWidth="1"/>
    <col min="1833" max="1833" width="22.42578125" bestFit="1" customWidth="1"/>
    <col min="1834" max="1834" width="8.5703125" bestFit="1" customWidth="1"/>
    <col min="1835" max="1835" width="11.140625" bestFit="1" customWidth="1"/>
    <col min="1836" max="1836" width="10.5703125" bestFit="1" customWidth="1"/>
    <col min="1837" max="1837" width="13.140625" bestFit="1" customWidth="1"/>
    <col min="1838" max="1840" width="5.5703125" bestFit="1" customWidth="1"/>
    <col min="1841" max="1841" width="8.140625" bestFit="1" customWidth="1"/>
    <col min="1842" max="1842" width="8.5703125" bestFit="1" customWidth="1"/>
    <col min="1843" max="1843" width="11.140625" bestFit="1" customWidth="1"/>
    <col min="1844" max="1844" width="9.5703125" bestFit="1" customWidth="1"/>
    <col min="1845" max="1845" width="12.140625" bestFit="1" customWidth="1"/>
    <col min="1846" max="1846" width="13.5703125" bestFit="1" customWidth="1"/>
    <col min="1847" max="1847" width="22.42578125" bestFit="1" customWidth="1"/>
    <col min="1848" max="1848" width="8.5703125" bestFit="1" customWidth="1"/>
    <col min="1849" max="1849" width="11.140625" bestFit="1" customWidth="1"/>
    <col min="1850" max="1850" width="9.5703125" bestFit="1" customWidth="1"/>
    <col min="1851" max="1851" width="12.140625" bestFit="1" customWidth="1"/>
    <col min="1852" max="1852" width="13.5703125" bestFit="1" customWidth="1"/>
    <col min="1853" max="1853" width="22.42578125" bestFit="1" customWidth="1"/>
    <col min="1854" max="1854" width="8.5703125" bestFit="1" customWidth="1"/>
    <col min="1855" max="1855" width="11.140625" bestFit="1" customWidth="1"/>
    <col min="1856" max="1856" width="9.5703125" bestFit="1" customWidth="1"/>
    <col min="1857" max="1857" width="12.140625" bestFit="1" customWidth="1"/>
    <col min="1858" max="1858" width="13.5703125" bestFit="1" customWidth="1"/>
    <col min="1859" max="1859" width="22.42578125" bestFit="1" customWidth="1"/>
    <col min="1860" max="1860" width="7.5703125" bestFit="1" customWidth="1"/>
    <col min="1861" max="1861" width="10.140625" bestFit="1" customWidth="1"/>
    <col min="1862" max="1862" width="9.5703125" bestFit="1" customWidth="1"/>
    <col min="1863" max="1863" width="12.140625" bestFit="1" customWidth="1"/>
    <col min="1864" max="1864" width="13.5703125" bestFit="1" customWidth="1"/>
    <col min="1865" max="1865" width="22.42578125" bestFit="1" customWidth="1"/>
    <col min="1866" max="1866" width="13.5703125" bestFit="1" customWidth="1"/>
    <col min="1867" max="1867" width="22.42578125" bestFit="1" customWidth="1"/>
    <col min="1868" max="1868" width="13.5703125" bestFit="1" customWidth="1"/>
    <col min="1869" max="1869" width="22.42578125" bestFit="1" customWidth="1"/>
    <col min="1870" max="1870" width="13.5703125" bestFit="1" customWidth="1"/>
    <col min="1871" max="1871" width="22.42578125" bestFit="1" customWidth="1"/>
    <col min="1872" max="1872" width="12.5703125" bestFit="1" customWidth="1"/>
    <col min="1873" max="1873" width="21.42578125" bestFit="1" customWidth="1"/>
    <col min="1874" max="1874" width="13.5703125" bestFit="1" customWidth="1"/>
    <col min="1875" max="1875" width="22.42578125" bestFit="1" customWidth="1"/>
    <col min="1876" max="1876" width="7.5703125" bestFit="1" customWidth="1"/>
    <col min="1877" max="1877" width="10.140625" bestFit="1" customWidth="1"/>
    <col min="1878" max="1878" width="13.5703125" bestFit="1" customWidth="1"/>
    <col min="1879" max="1879" width="22.42578125" bestFit="1" customWidth="1"/>
    <col min="1880" max="1881" width="8.5703125" bestFit="1" customWidth="1"/>
    <col min="1882" max="1882" width="11.140625" bestFit="1" customWidth="1"/>
    <col min="1883" max="1883" width="7.5703125" bestFit="1" customWidth="1"/>
    <col min="1884" max="1884" width="10.140625" bestFit="1" customWidth="1"/>
    <col min="1885" max="1885" width="13.5703125" bestFit="1" customWidth="1"/>
    <col min="1886" max="1886" width="22.42578125" bestFit="1" customWidth="1"/>
    <col min="1887" max="1887" width="13.5703125" bestFit="1" customWidth="1"/>
    <col min="1888" max="1888" width="22.42578125" bestFit="1" customWidth="1"/>
    <col min="1889" max="1889" width="13.5703125" bestFit="1" customWidth="1"/>
    <col min="1890" max="1890" width="22.42578125" bestFit="1" customWidth="1"/>
    <col min="1891" max="1891" width="13.5703125" bestFit="1" customWidth="1"/>
    <col min="1892" max="1892" width="22.42578125" bestFit="1" customWidth="1"/>
    <col min="1893" max="1893" width="10.5703125" bestFit="1" customWidth="1"/>
    <col min="1894" max="1894" width="13.140625" bestFit="1" customWidth="1"/>
    <col min="1895" max="1895" width="8.5703125" bestFit="1" customWidth="1"/>
    <col min="1896" max="1896" width="11.140625" bestFit="1" customWidth="1"/>
    <col min="1897" max="1897" width="9.5703125" bestFit="1" customWidth="1"/>
    <col min="1898" max="1898" width="12.140625" bestFit="1" customWidth="1"/>
    <col min="1899" max="1899" width="9.5703125" bestFit="1" customWidth="1"/>
    <col min="1900" max="1900" width="12.140625" bestFit="1" customWidth="1"/>
    <col min="1901" max="1901" width="13.5703125" bestFit="1" customWidth="1"/>
    <col min="1902" max="1902" width="22.42578125" bestFit="1" customWidth="1"/>
    <col min="1903" max="1903" width="13.5703125" bestFit="1" customWidth="1"/>
    <col min="1904" max="1904" width="22.42578125" bestFit="1" customWidth="1"/>
    <col min="1905" max="1905" width="8.5703125" bestFit="1" customWidth="1"/>
    <col min="1906" max="1906" width="11.140625" bestFit="1" customWidth="1"/>
    <col min="1907" max="1907" width="10.5703125" bestFit="1" customWidth="1"/>
    <col min="1908" max="1908" width="13.140625" bestFit="1" customWidth="1"/>
    <col min="1909" max="1909" width="13.5703125" bestFit="1" customWidth="1"/>
    <col min="1910" max="1910" width="22.42578125" bestFit="1" customWidth="1"/>
    <col min="1911" max="1911" width="8.5703125" bestFit="1" customWidth="1"/>
    <col min="1912" max="1912" width="11.140625" bestFit="1" customWidth="1"/>
    <col min="1913" max="1913" width="6.5703125" bestFit="1" customWidth="1"/>
    <col min="1914" max="1914" width="9.140625" bestFit="1" customWidth="1"/>
    <col min="1915" max="1915" width="13.5703125" bestFit="1" customWidth="1"/>
    <col min="1916" max="1916" width="22.42578125" bestFit="1" customWidth="1"/>
    <col min="1917" max="1917" width="10.5703125" bestFit="1" customWidth="1"/>
    <col min="1918" max="1918" width="13.140625" bestFit="1" customWidth="1"/>
    <col min="1919" max="1919" width="13.5703125" bestFit="1" customWidth="1"/>
    <col min="1920" max="1920" width="22.42578125" bestFit="1" customWidth="1"/>
    <col min="1921" max="1921" width="13.5703125" bestFit="1" customWidth="1"/>
    <col min="1922" max="1922" width="22.42578125" bestFit="1" customWidth="1"/>
    <col min="1923" max="1923" width="7.5703125" bestFit="1" customWidth="1"/>
    <col min="1924" max="1924" width="10.140625" bestFit="1" customWidth="1"/>
    <col min="1925" max="1925" width="13.5703125" bestFit="1" customWidth="1"/>
    <col min="1926" max="1926" width="22.42578125" bestFit="1" customWidth="1"/>
    <col min="1927" max="1927" width="7.5703125" bestFit="1" customWidth="1"/>
    <col min="1928" max="1928" width="10.140625" bestFit="1" customWidth="1"/>
    <col min="1929" max="1929" width="8.5703125" bestFit="1" customWidth="1"/>
    <col min="1930" max="1930" width="11.140625" bestFit="1" customWidth="1"/>
    <col min="1931" max="1931" width="8.5703125" bestFit="1" customWidth="1"/>
    <col min="1932" max="1932" width="11.140625" bestFit="1" customWidth="1"/>
    <col min="1933" max="1933" width="10.5703125" bestFit="1" customWidth="1"/>
    <col min="1934" max="1934" width="13.140625" bestFit="1" customWidth="1"/>
    <col min="1935" max="1935" width="13.5703125" bestFit="1" customWidth="1"/>
    <col min="1936" max="1936" width="22.42578125" bestFit="1" customWidth="1"/>
    <col min="1937" max="1937" width="8.5703125" bestFit="1" customWidth="1"/>
    <col min="1938" max="1938" width="11.140625" bestFit="1" customWidth="1"/>
    <col min="1939" max="1939" width="6.5703125" bestFit="1" customWidth="1"/>
    <col min="1940" max="1940" width="9.140625" bestFit="1" customWidth="1"/>
    <col min="1941" max="1941" width="13.5703125" bestFit="1" customWidth="1"/>
    <col min="1942" max="1942" width="22.42578125" bestFit="1" customWidth="1"/>
    <col min="1943" max="1943" width="13.5703125" bestFit="1" customWidth="1"/>
    <col min="1944" max="1944" width="22.42578125" bestFit="1" customWidth="1"/>
    <col min="1945" max="1945" width="9.5703125" bestFit="1" customWidth="1"/>
    <col min="1946" max="1946" width="12.140625" bestFit="1" customWidth="1"/>
    <col min="1947" max="1947" width="13.5703125" bestFit="1" customWidth="1"/>
    <col min="1948" max="1948" width="22.42578125" bestFit="1" customWidth="1"/>
    <col min="1949" max="1949" width="13.5703125" bestFit="1" customWidth="1"/>
    <col min="1950" max="1950" width="22.42578125" bestFit="1" customWidth="1"/>
    <col min="1951" max="1951" width="10.5703125" bestFit="1" customWidth="1"/>
    <col min="1952" max="1952" width="13.140625" bestFit="1" customWidth="1"/>
    <col min="1953" max="1953" width="8.5703125" bestFit="1" customWidth="1"/>
    <col min="1954" max="1954" width="11.140625" bestFit="1" customWidth="1"/>
    <col min="1955" max="1955" width="13.5703125" bestFit="1" customWidth="1"/>
    <col min="1956" max="1956" width="22.42578125" bestFit="1" customWidth="1"/>
    <col min="1957" max="1957" width="13.5703125" bestFit="1" customWidth="1"/>
    <col min="1958" max="1958" width="22.42578125" bestFit="1" customWidth="1"/>
    <col min="1959" max="1959" width="13.5703125" bestFit="1" customWidth="1"/>
    <col min="1960" max="1960" width="22.42578125" bestFit="1" customWidth="1"/>
    <col min="1961" max="1962" width="13.5703125" bestFit="1" customWidth="1"/>
    <col min="1963" max="1963" width="22.42578125" bestFit="1" customWidth="1"/>
    <col min="1964" max="1965" width="6.5703125" bestFit="1" customWidth="1"/>
    <col min="1966" max="1966" width="9.140625" bestFit="1" customWidth="1"/>
    <col min="1967" max="1967" width="13.5703125" bestFit="1" customWidth="1"/>
    <col min="1968" max="1968" width="22.42578125" bestFit="1" customWidth="1"/>
    <col min="1969" max="1969" width="13.5703125" bestFit="1" customWidth="1"/>
    <col min="1970" max="1970" width="22.42578125" bestFit="1" customWidth="1"/>
    <col min="1971" max="1971" width="13.5703125" bestFit="1" customWidth="1"/>
    <col min="1972" max="1972" width="22.42578125" bestFit="1" customWidth="1"/>
    <col min="1973" max="1973" width="8.5703125" bestFit="1" customWidth="1"/>
    <col min="1974" max="1974" width="11.140625" bestFit="1" customWidth="1"/>
    <col min="1975" max="1975" width="13.5703125" bestFit="1" customWidth="1"/>
    <col min="1976" max="1976" width="22.42578125" bestFit="1" customWidth="1"/>
    <col min="1977" max="1977" width="7.5703125" bestFit="1" customWidth="1"/>
    <col min="1978" max="1978" width="10.140625" bestFit="1" customWidth="1"/>
    <col min="1979" max="1979" width="13.5703125" bestFit="1" customWidth="1"/>
    <col min="1980" max="1980" width="22.42578125" bestFit="1" customWidth="1"/>
    <col min="1981" max="1981" width="13.5703125" bestFit="1" customWidth="1"/>
    <col min="1982" max="1982" width="22.42578125" bestFit="1" customWidth="1"/>
    <col min="1983" max="1983" width="9.5703125" bestFit="1" customWidth="1"/>
    <col min="1984" max="1984" width="12.140625" bestFit="1" customWidth="1"/>
    <col min="1985" max="1985" width="13.5703125" bestFit="1" customWidth="1"/>
    <col min="1986" max="1986" width="22.42578125" bestFit="1" customWidth="1"/>
    <col min="1987" max="1987" width="13.5703125" bestFit="1" customWidth="1"/>
    <col min="1988" max="1988" width="22.42578125" bestFit="1" customWidth="1"/>
    <col min="1989" max="1989" width="9.5703125" bestFit="1" customWidth="1"/>
    <col min="1990" max="1990" width="12.140625" bestFit="1" customWidth="1"/>
    <col min="1991" max="1991" width="13.5703125" bestFit="1" customWidth="1"/>
    <col min="1992" max="1992" width="22.42578125" bestFit="1" customWidth="1"/>
    <col min="1993" max="1993" width="6.5703125" bestFit="1" customWidth="1"/>
    <col min="1994" max="1994" width="9.140625" bestFit="1" customWidth="1"/>
    <col min="1995" max="1995" width="8.5703125" bestFit="1" customWidth="1"/>
    <col min="1996" max="1996" width="11.140625" bestFit="1" customWidth="1"/>
    <col min="1997" max="1997" width="10.5703125" bestFit="1" customWidth="1"/>
    <col min="1998" max="1998" width="13.140625" bestFit="1" customWidth="1"/>
    <col min="1999" max="1999" width="7.5703125" bestFit="1" customWidth="1"/>
    <col min="2000" max="2000" width="10.140625" bestFit="1" customWidth="1"/>
    <col min="2001" max="2001" width="13.5703125" bestFit="1" customWidth="1"/>
    <col min="2002" max="2002" width="22.42578125" bestFit="1" customWidth="1"/>
    <col min="2003" max="2003" width="7.5703125" bestFit="1" customWidth="1"/>
    <col min="2004" max="2004" width="10.140625" bestFit="1" customWidth="1"/>
    <col min="2005" max="2005" width="8.5703125" bestFit="1" customWidth="1"/>
    <col min="2006" max="2006" width="11.140625" bestFit="1" customWidth="1"/>
    <col min="2007" max="2007" width="7.5703125" bestFit="1" customWidth="1"/>
    <col min="2008" max="2008" width="10.140625" bestFit="1" customWidth="1"/>
    <col min="2009" max="2009" width="13.5703125" bestFit="1" customWidth="1"/>
    <col min="2010" max="2010" width="22.42578125" bestFit="1" customWidth="1"/>
    <col min="2011" max="2011" width="8.5703125" bestFit="1" customWidth="1"/>
    <col min="2012" max="2012" width="11.140625" bestFit="1" customWidth="1"/>
    <col min="2013" max="2013" width="7.5703125" bestFit="1" customWidth="1"/>
    <col min="2014" max="2014" width="10.140625" bestFit="1" customWidth="1"/>
    <col min="2015" max="2015" width="13.5703125" bestFit="1" customWidth="1"/>
    <col min="2016" max="2016" width="22.42578125" bestFit="1" customWidth="1"/>
    <col min="2017" max="2017" width="12.5703125" bestFit="1" customWidth="1"/>
    <col min="2018" max="2018" width="15.140625" bestFit="1" customWidth="1"/>
    <col min="2019" max="2019" width="7.5703125" bestFit="1" customWidth="1"/>
    <col min="2020" max="2020" width="10.140625" bestFit="1" customWidth="1"/>
    <col min="2021" max="2021" width="8.5703125" bestFit="1" customWidth="1"/>
    <col min="2022" max="2022" width="11.140625" bestFit="1" customWidth="1"/>
    <col min="2023" max="2023" width="9.5703125" bestFit="1" customWidth="1"/>
    <col min="2024" max="2024" width="12.140625" bestFit="1" customWidth="1"/>
    <col min="2025" max="2025" width="7.5703125" bestFit="1" customWidth="1"/>
    <col min="2026" max="2026" width="10.140625" bestFit="1" customWidth="1"/>
    <col min="2027" max="2027" width="8.5703125" bestFit="1" customWidth="1"/>
    <col min="2028" max="2028" width="11.140625" bestFit="1" customWidth="1"/>
    <col min="2029" max="2029" width="7.5703125" bestFit="1" customWidth="1"/>
    <col min="2030" max="2030" width="10.140625" bestFit="1" customWidth="1"/>
    <col min="2031" max="2031" width="8.5703125" bestFit="1" customWidth="1"/>
    <col min="2032" max="2032" width="11.140625" bestFit="1" customWidth="1"/>
    <col min="2033" max="2033" width="6.5703125" bestFit="1" customWidth="1"/>
    <col min="2034" max="2034" width="9.140625" bestFit="1" customWidth="1"/>
    <col min="2035" max="2035" width="8.5703125" bestFit="1" customWidth="1"/>
    <col min="2036" max="2036" width="11.140625" bestFit="1" customWidth="1"/>
    <col min="2037" max="2037" width="8.5703125" bestFit="1" customWidth="1"/>
    <col min="2038" max="2038" width="11.140625" bestFit="1" customWidth="1"/>
    <col min="2039" max="2039" width="9.5703125" bestFit="1" customWidth="1"/>
    <col min="2040" max="2040" width="12.140625" bestFit="1" customWidth="1"/>
    <col min="2041" max="2041" width="7.5703125" bestFit="1" customWidth="1"/>
    <col min="2042" max="2042" width="10.140625" bestFit="1" customWidth="1"/>
    <col min="2043" max="2043" width="9.5703125" bestFit="1" customWidth="1"/>
    <col min="2044" max="2044" width="12.140625" bestFit="1" customWidth="1"/>
    <col min="2045" max="2045" width="13.5703125" bestFit="1" customWidth="1"/>
    <col min="2046" max="2046" width="22.42578125" bestFit="1" customWidth="1"/>
    <col min="2047" max="2047" width="8.5703125" bestFit="1" customWidth="1"/>
    <col min="2048" max="2048" width="11.140625" bestFit="1" customWidth="1"/>
    <col min="2049" max="2049" width="13.5703125" bestFit="1" customWidth="1"/>
    <col min="2050" max="2050" width="22.42578125" bestFit="1" customWidth="1"/>
    <col min="2051" max="2051" width="13.5703125" bestFit="1" customWidth="1"/>
    <col min="2052" max="2052" width="22.42578125" bestFit="1" customWidth="1"/>
    <col min="2053" max="2053" width="7.5703125" bestFit="1" customWidth="1"/>
    <col min="2054" max="2054" width="10.140625" bestFit="1" customWidth="1"/>
    <col min="2055" max="2055" width="13.5703125" bestFit="1" customWidth="1"/>
    <col min="2056" max="2056" width="22.42578125" bestFit="1" customWidth="1"/>
    <col min="2057" max="2057" width="7.5703125" bestFit="1" customWidth="1"/>
    <col min="2058" max="2058" width="10.140625" bestFit="1" customWidth="1"/>
    <col min="2059" max="2059" width="13.5703125" bestFit="1" customWidth="1"/>
    <col min="2060" max="2060" width="22.42578125" bestFit="1" customWidth="1"/>
    <col min="2061" max="2061" width="8.5703125" bestFit="1" customWidth="1"/>
    <col min="2062" max="2062" width="11.140625" bestFit="1" customWidth="1"/>
    <col min="2063" max="2063" width="13.5703125" bestFit="1" customWidth="1"/>
    <col min="2064" max="2064" width="22.42578125" bestFit="1" customWidth="1"/>
    <col min="2065" max="2065" width="7.5703125" bestFit="1" customWidth="1"/>
    <col min="2066" max="2066" width="10.140625" bestFit="1" customWidth="1"/>
    <col min="2067" max="2067" width="9.5703125" bestFit="1" customWidth="1"/>
    <col min="2068" max="2068" width="12.140625" bestFit="1" customWidth="1"/>
    <col min="2069" max="2069" width="13.5703125" bestFit="1" customWidth="1"/>
    <col min="2070" max="2070" width="22.42578125" bestFit="1" customWidth="1"/>
    <col min="2071" max="2071" width="13.5703125" bestFit="1" customWidth="1"/>
    <col min="2072" max="2072" width="22.42578125" bestFit="1" customWidth="1"/>
    <col min="2073" max="2073" width="9.5703125" bestFit="1" customWidth="1"/>
    <col min="2074" max="2074" width="12.140625" bestFit="1" customWidth="1"/>
    <col min="2075" max="2075" width="8.5703125" bestFit="1" customWidth="1"/>
    <col min="2076" max="2076" width="11.140625" bestFit="1" customWidth="1"/>
    <col min="2077" max="2077" width="13.5703125" bestFit="1" customWidth="1"/>
    <col min="2078" max="2078" width="22.42578125" bestFit="1" customWidth="1"/>
    <col min="2079" max="2079" width="7.5703125" bestFit="1" customWidth="1"/>
    <col min="2080" max="2080" width="10.140625" bestFit="1" customWidth="1"/>
    <col min="2081" max="2081" width="13.5703125" bestFit="1" customWidth="1"/>
    <col min="2082" max="2082" width="22.42578125" bestFit="1" customWidth="1"/>
    <col min="2083" max="2083" width="7.5703125" bestFit="1" customWidth="1"/>
    <col min="2084" max="2084" width="10.140625" bestFit="1" customWidth="1"/>
    <col min="2085" max="2085" width="13.5703125" bestFit="1" customWidth="1"/>
    <col min="2086" max="2086" width="22.42578125" bestFit="1" customWidth="1"/>
    <col min="2087" max="2087" width="7.5703125" bestFit="1" customWidth="1"/>
    <col min="2088" max="2088" width="10.140625" bestFit="1" customWidth="1"/>
    <col min="2089" max="2089" width="10.5703125" bestFit="1" customWidth="1"/>
    <col min="2090" max="2090" width="13.140625" bestFit="1" customWidth="1"/>
    <col min="2091" max="2091" width="12.5703125" bestFit="1" customWidth="1"/>
    <col min="2092" max="2092" width="22.42578125" bestFit="1" customWidth="1"/>
    <col min="2093" max="2093" width="13.5703125" bestFit="1" customWidth="1"/>
    <col min="2094" max="2094" width="22.42578125" bestFit="1" customWidth="1"/>
    <col min="2095" max="2095" width="7.5703125" bestFit="1" customWidth="1"/>
    <col min="2096" max="2096" width="10.140625" bestFit="1" customWidth="1"/>
    <col min="2097" max="2097" width="9.5703125" bestFit="1" customWidth="1"/>
    <col min="2098" max="2098" width="12.140625" bestFit="1" customWidth="1"/>
    <col min="2099" max="2100" width="8.5703125" bestFit="1" customWidth="1"/>
    <col min="2101" max="2101" width="11.140625" bestFit="1" customWidth="1"/>
    <col min="2102" max="2102" width="13.5703125" bestFit="1" customWidth="1"/>
    <col min="2103" max="2103" width="22.42578125" bestFit="1" customWidth="1"/>
    <col min="2104" max="2104" width="13.5703125" bestFit="1" customWidth="1"/>
    <col min="2105" max="2105" width="22.42578125" bestFit="1" customWidth="1"/>
    <col min="2106" max="2107" width="6.5703125" bestFit="1" customWidth="1"/>
    <col min="2108" max="2108" width="9.140625" bestFit="1" customWidth="1"/>
    <col min="2109" max="2109" width="9.5703125" bestFit="1" customWidth="1"/>
    <col min="2110" max="2110" width="12.140625" bestFit="1" customWidth="1"/>
    <col min="2111" max="2112" width="8.5703125" bestFit="1" customWidth="1"/>
    <col min="2113" max="2113" width="11.140625" bestFit="1" customWidth="1"/>
    <col min="2114" max="2115" width="7.5703125" bestFit="1" customWidth="1"/>
    <col min="2116" max="2116" width="10.140625" bestFit="1" customWidth="1"/>
    <col min="2117" max="2118" width="8.5703125" bestFit="1" customWidth="1"/>
    <col min="2119" max="2119" width="11.140625" bestFit="1" customWidth="1"/>
    <col min="2120" max="2120" width="8.5703125" bestFit="1" customWidth="1"/>
    <col min="2121" max="2121" width="11.140625" bestFit="1" customWidth="1"/>
    <col min="2122" max="2122" width="13.5703125" bestFit="1" customWidth="1"/>
    <col min="2123" max="2123" width="22.42578125" bestFit="1" customWidth="1"/>
    <col min="2124" max="2124" width="13.5703125" bestFit="1" customWidth="1"/>
    <col min="2125" max="2125" width="22.42578125" bestFit="1" customWidth="1"/>
    <col min="2126" max="2126" width="12.5703125" bestFit="1" customWidth="1"/>
    <col min="2127" max="2127" width="15.140625" bestFit="1" customWidth="1"/>
    <col min="2128" max="2128" width="7.5703125" bestFit="1" customWidth="1"/>
    <col min="2129" max="2129" width="10.140625" bestFit="1" customWidth="1"/>
    <col min="2130" max="2130" width="13.5703125" bestFit="1" customWidth="1"/>
    <col min="2131" max="2131" width="22.42578125" bestFit="1" customWidth="1"/>
    <col min="2132" max="2132" width="13.5703125" bestFit="1" customWidth="1"/>
    <col min="2133" max="2133" width="22.42578125" bestFit="1" customWidth="1"/>
    <col min="2134" max="2134" width="9.5703125" bestFit="1" customWidth="1"/>
    <col min="2135" max="2135" width="12.140625" bestFit="1" customWidth="1"/>
    <col min="2136" max="2137" width="6.5703125" bestFit="1" customWidth="1"/>
    <col min="2138" max="2138" width="9.140625" bestFit="1" customWidth="1"/>
    <col min="2139" max="2139" width="8.5703125" bestFit="1" customWidth="1"/>
    <col min="2140" max="2140" width="11.140625" bestFit="1" customWidth="1"/>
    <col min="2141" max="2141" width="7.5703125" bestFit="1" customWidth="1"/>
    <col min="2142" max="2142" width="10.140625" bestFit="1" customWidth="1"/>
    <col min="2143" max="2143" width="8.5703125" bestFit="1" customWidth="1"/>
    <col min="2144" max="2144" width="11.140625" bestFit="1" customWidth="1"/>
    <col min="2145" max="2145" width="9.5703125" bestFit="1" customWidth="1"/>
    <col min="2146" max="2146" width="12.140625" bestFit="1" customWidth="1"/>
    <col min="2147" max="2147" width="9.5703125" bestFit="1" customWidth="1"/>
    <col min="2148" max="2148" width="12.140625" bestFit="1" customWidth="1"/>
    <col min="2149" max="2149" width="13.5703125" bestFit="1" customWidth="1"/>
    <col min="2150" max="2150" width="21.42578125" bestFit="1" customWidth="1"/>
    <col min="2151" max="2151" width="6.5703125" bestFit="1" customWidth="1"/>
    <col min="2152" max="2152" width="9.140625" bestFit="1" customWidth="1"/>
    <col min="2153" max="2153" width="13.5703125" bestFit="1" customWidth="1"/>
    <col min="2154" max="2154" width="22.42578125" bestFit="1" customWidth="1"/>
    <col min="2155" max="2155" width="8.5703125" bestFit="1" customWidth="1"/>
    <col min="2156" max="2156" width="11.140625" bestFit="1" customWidth="1"/>
    <col min="2157" max="2157" width="9.5703125" bestFit="1" customWidth="1"/>
    <col min="2158" max="2158" width="12.140625" bestFit="1" customWidth="1"/>
    <col min="2159" max="2159" width="13.5703125" bestFit="1" customWidth="1"/>
    <col min="2160" max="2160" width="22.42578125" bestFit="1" customWidth="1"/>
    <col min="2161" max="2161" width="8.5703125" bestFit="1" customWidth="1"/>
    <col min="2162" max="2162" width="11.140625" bestFit="1" customWidth="1"/>
    <col min="2163" max="2163" width="9.5703125" bestFit="1" customWidth="1"/>
    <col min="2164" max="2164" width="12.140625" bestFit="1" customWidth="1"/>
    <col min="2165" max="2165" width="13.5703125" bestFit="1" customWidth="1"/>
    <col min="2166" max="2166" width="22.42578125" bestFit="1" customWidth="1"/>
    <col min="2167" max="2167" width="13.5703125" bestFit="1" customWidth="1"/>
    <col min="2168" max="2168" width="22.42578125" bestFit="1" customWidth="1"/>
    <col min="2169" max="2169" width="8.5703125" bestFit="1" customWidth="1"/>
    <col min="2170" max="2170" width="11.140625" bestFit="1" customWidth="1"/>
    <col min="2171" max="2171" width="13.5703125" bestFit="1" customWidth="1"/>
    <col min="2172" max="2172" width="22.42578125" bestFit="1" customWidth="1"/>
    <col min="2173" max="2173" width="13.5703125" bestFit="1" customWidth="1"/>
    <col min="2174" max="2174" width="22.42578125" bestFit="1" customWidth="1"/>
    <col min="2175" max="2176" width="7.5703125" bestFit="1" customWidth="1"/>
    <col min="2177" max="2177" width="10.140625" bestFit="1" customWidth="1"/>
    <col min="2178" max="2178" width="13.5703125" bestFit="1" customWidth="1"/>
    <col min="2179" max="2179" width="22.42578125" bestFit="1" customWidth="1"/>
    <col min="2180" max="2180" width="8.5703125" bestFit="1" customWidth="1"/>
    <col min="2181" max="2181" width="11.140625" bestFit="1" customWidth="1"/>
    <col min="2182" max="2182" width="13.5703125" bestFit="1" customWidth="1"/>
    <col min="2183" max="2183" width="22.42578125" bestFit="1" customWidth="1"/>
    <col min="2184" max="2184" width="10.5703125" bestFit="1" customWidth="1"/>
    <col min="2185" max="2185" width="13.140625" bestFit="1" customWidth="1"/>
    <col min="2186" max="2186" width="7.5703125" bestFit="1" customWidth="1"/>
    <col min="2187" max="2187" width="10.140625" bestFit="1" customWidth="1"/>
    <col min="2188" max="2188" width="13.5703125" bestFit="1" customWidth="1"/>
    <col min="2189" max="2189" width="22.42578125" bestFit="1" customWidth="1"/>
    <col min="2190" max="2191" width="8.5703125" bestFit="1" customWidth="1"/>
    <col min="2192" max="2192" width="11.140625" bestFit="1" customWidth="1"/>
    <col min="2193" max="2193" width="13.5703125" bestFit="1" customWidth="1"/>
    <col min="2194" max="2194" width="22.42578125" bestFit="1" customWidth="1"/>
    <col min="2195" max="2195" width="8.5703125" bestFit="1" customWidth="1"/>
    <col min="2196" max="2196" width="11.140625" bestFit="1" customWidth="1"/>
    <col min="2197" max="2197" width="13.5703125" bestFit="1" customWidth="1"/>
    <col min="2198" max="2198" width="22.42578125" bestFit="1" customWidth="1"/>
    <col min="2199" max="2199" width="8.5703125" bestFit="1" customWidth="1"/>
    <col min="2200" max="2200" width="11.140625" bestFit="1" customWidth="1"/>
    <col min="2201" max="2201" width="13.5703125" bestFit="1" customWidth="1"/>
    <col min="2202" max="2202" width="22.42578125" bestFit="1" customWidth="1"/>
    <col min="2203" max="2203" width="13.5703125" bestFit="1" customWidth="1"/>
    <col min="2204" max="2204" width="22.42578125" bestFit="1" customWidth="1"/>
    <col min="2205" max="2205" width="8.5703125" bestFit="1" customWidth="1"/>
    <col min="2206" max="2206" width="11.140625" bestFit="1" customWidth="1"/>
    <col min="2207" max="2207" width="6.5703125" bestFit="1" customWidth="1"/>
    <col min="2208" max="2208" width="9.140625" bestFit="1" customWidth="1"/>
    <col min="2209" max="2209" width="10.5703125" bestFit="1" customWidth="1"/>
    <col min="2210" max="2210" width="13.140625" bestFit="1" customWidth="1"/>
    <col min="2211" max="2211" width="13.5703125" bestFit="1" customWidth="1"/>
    <col min="2212" max="2212" width="22.42578125" bestFit="1" customWidth="1"/>
    <col min="2213" max="2213" width="8.5703125" bestFit="1" customWidth="1"/>
    <col min="2214" max="2214" width="11.140625" bestFit="1" customWidth="1"/>
    <col min="2215" max="2215" width="13.5703125" bestFit="1" customWidth="1"/>
    <col min="2216" max="2216" width="22.42578125" bestFit="1" customWidth="1"/>
    <col min="2217" max="2217" width="13.5703125" bestFit="1" customWidth="1"/>
    <col min="2218" max="2218" width="22.42578125" bestFit="1" customWidth="1"/>
    <col min="2219" max="2219" width="13.5703125" bestFit="1" customWidth="1"/>
    <col min="2220" max="2220" width="22.42578125" bestFit="1" customWidth="1"/>
    <col min="2221" max="2221" width="7.5703125" bestFit="1" customWidth="1"/>
    <col min="2222" max="2222" width="10.140625" bestFit="1" customWidth="1"/>
    <col min="2223" max="2223" width="10.5703125" bestFit="1" customWidth="1"/>
    <col min="2224" max="2224" width="13.140625" bestFit="1" customWidth="1"/>
    <col min="2225" max="2225" width="13.5703125" bestFit="1" customWidth="1"/>
    <col min="2226" max="2226" width="22.42578125" bestFit="1" customWidth="1"/>
    <col min="2227" max="2227" width="8.5703125" bestFit="1" customWidth="1"/>
    <col min="2228" max="2228" width="11.140625" bestFit="1" customWidth="1"/>
    <col min="2229" max="2229" width="13.5703125" bestFit="1" customWidth="1"/>
    <col min="2230" max="2230" width="22.42578125" bestFit="1" customWidth="1"/>
    <col min="2231" max="2232" width="5.5703125" bestFit="1" customWidth="1"/>
    <col min="2233" max="2233" width="8.140625" bestFit="1" customWidth="1"/>
    <col min="2234" max="2234" width="8.5703125" bestFit="1" customWidth="1"/>
    <col min="2235" max="2235" width="11.140625" bestFit="1" customWidth="1"/>
    <col min="2236" max="2236" width="7.5703125" bestFit="1" customWidth="1"/>
    <col min="2237" max="2237" width="10.140625" bestFit="1" customWidth="1"/>
    <col min="2238" max="2238" width="9.5703125" bestFit="1" customWidth="1"/>
    <col min="2239" max="2239" width="12.140625" bestFit="1" customWidth="1"/>
    <col min="2240" max="2240" width="8.5703125" bestFit="1" customWidth="1"/>
    <col min="2241" max="2241" width="11.140625" bestFit="1" customWidth="1"/>
    <col min="2242" max="2242" width="13.5703125" bestFit="1" customWidth="1"/>
    <col min="2243" max="2243" width="22.42578125" bestFit="1" customWidth="1"/>
    <col min="2244" max="2244" width="6.5703125" bestFit="1" customWidth="1"/>
    <col min="2245" max="2245" width="9.140625" bestFit="1" customWidth="1"/>
    <col min="2246" max="2246" width="8.5703125" bestFit="1" customWidth="1"/>
    <col min="2247" max="2247" width="11.140625" bestFit="1" customWidth="1"/>
    <col min="2248" max="2248" width="13.5703125" bestFit="1" customWidth="1"/>
    <col min="2249" max="2249" width="22.42578125" bestFit="1" customWidth="1"/>
    <col min="2250" max="2250" width="7.5703125" bestFit="1" customWidth="1"/>
    <col min="2251" max="2251" width="10.140625" bestFit="1" customWidth="1"/>
    <col min="2252" max="2252" width="13.5703125" bestFit="1" customWidth="1"/>
    <col min="2253" max="2253" width="22.42578125" bestFit="1" customWidth="1"/>
    <col min="2254" max="2254" width="13.5703125" bestFit="1" customWidth="1"/>
    <col min="2255" max="2255" width="22.42578125" bestFit="1" customWidth="1"/>
    <col min="2256" max="2256" width="13.5703125" bestFit="1" customWidth="1"/>
    <col min="2257" max="2257" width="22.42578125" bestFit="1" customWidth="1"/>
    <col min="2258" max="2258" width="7.5703125" bestFit="1" customWidth="1"/>
    <col min="2259" max="2259" width="10.140625" bestFit="1" customWidth="1"/>
    <col min="2260" max="2260" width="13.5703125" bestFit="1" customWidth="1"/>
    <col min="2261" max="2261" width="22.42578125" bestFit="1" customWidth="1"/>
    <col min="2262" max="2262" width="13.5703125" bestFit="1" customWidth="1"/>
    <col min="2263" max="2263" width="22.42578125" bestFit="1" customWidth="1"/>
    <col min="2264" max="2264" width="13.5703125" bestFit="1" customWidth="1"/>
    <col min="2265" max="2265" width="22.42578125" bestFit="1" customWidth="1"/>
    <col min="2266" max="2266" width="13.5703125" bestFit="1" customWidth="1"/>
    <col min="2267" max="2267" width="22.42578125" bestFit="1" customWidth="1"/>
    <col min="2268" max="2268" width="13.5703125" bestFit="1" customWidth="1"/>
    <col min="2269" max="2269" width="22.42578125" bestFit="1" customWidth="1"/>
    <col min="2270" max="2270" width="13.5703125" bestFit="1" customWidth="1"/>
    <col min="2271" max="2271" width="22.42578125" bestFit="1" customWidth="1"/>
    <col min="2272" max="2272" width="8.5703125" bestFit="1" customWidth="1"/>
    <col min="2273" max="2273" width="11.140625" bestFit="1" customWidth="1"/>
    <col min="2274" max="2274" width="13.5703125" bestFit="1" customWidth="1"/>
    <col min="2275" max="2275" width="22.42578125" bestFit="1" customWidth="1"/>
    <col min="2276" max="2276" width="8.5703125" bestFit="1" customWidth="1"/>
    <col min="2277" max="2277" width="11.140625" bestFit="1" customWidth="1"/>
    <col min="2278" max="2278" width="13.5703125" bestFit="1" customWidth="1"/>
    <col min="2279" max="2279" width="22.42578125" bestFit="1" customWidth="1"/>
    <col min="2280" max="2280" width="13.5703125" bestFit="1" customWidth="1"/>
    <col min="2281" max="2281" width="22.42578125" bestFit="1" customWidth="1"/>
    <col min="2282" max="2282" width="7.5703125" bestFit="1" customWidth="1"/>
    <col min="2283" max="2283" width="10.140625" bestFit="1" customWidth="1"/>
    <col min="2284" max="2284" width="8.5703125" bestFit="1" customWidth="1"/>
    <col min="2285" max="2285" width="11.140625" bestFit="1" customWidth="1"/>
    <col min="2286" max="2286" width="7.5703125" bestFit="1" customWidth="1"/>
    <col min="2287" max="2287" width="10.140625" bestFit="1" customWidth="1"/>
    <col min="2288" max="2288" width="13.5703125" bestFit="1" customWidth="1"/>
    <col min="2289" max="2289" width="22.42578125" bestFit="1" customWidth="1"/>
    <col min="2290" max="2290" width="8.5703125" bestFit="1" customWidth="1"/>
    <col min="2291" max="2291" width="11.140625" bestFit="1" customWidth="1"/>
    <col min="2292" max="2293" width="8.5703125" bestFit="1" customWidth="1"/>
    <col min="2294" max="2294" width="11.140625" bestFit="1" customWidth="1"/>
    <col min="2295" max="2295" width="13.5703125" bestFit="1" customWidth="1"/>
    <col min="2296" max="2296" width="22.42578125" bestFit="1" customWidth="1"/>
    <col min="2297" max="2297" width="13.5703125" bestFit="1" customWidth="1"/>
    <col min="2298" max="2298" width="22.42578125" bestFit="1" customWidth="1"/>
    <col min="2299" max="2299" width="13.5703125" bestFit="1" customWidth="1"/>
    <col min="2300" max="2300" width="22.42578125" bestFit="1" customWidth="1"/>
    <col min="2301" max="2301" width="8.5703125" bestFit="1" customWidth="1"/>
    <col min="2302" max="2302" width="11.140625" bestFit="1" customWidth="1"/>
    <col min="2303" max="2303" width="7.5703125" bestFit="1" customWidth="1"/>
    <col min="2304" max="2304" width="10.140625" bestFit="1" customWidth="1"/>
    <col min="2305" max="2305" width="13.5703125" bestFit="1" customWidth="1"/>
    <col min="2306" max="2306" width="22.42578125" bestFit="1" customWidth="1"/>
    <col min="2307" max="2307" width="8.5703125" bestFit="1" customWidth="1"/>
    <col min="2308" max="2308" width="11.140625" bestFit="1" customWidth="1"/>
    <col min="2309" max="2309" width="13.5703125" bestFit="1" customWidth="1"/>
    <col min="2310" max="2310" width="22.42578125" bestFit="1" customWidth="1"/>
    <col min="2311" max="2311" width="7.5703125" bestFit="1" customWidth="1"/>
    <col min="2312" max="2312" width="10.140625" bestFit="1" customWidth="1"/>
    <col min="2313" max="2313" width="13.5703125" bestFit="1" customWidth="1"/>
    <col min="2314" max="2314" width="22.42578125" bestFit="1" customWidth="1"/>
    <col min="2315" max="2315" width="13.5703125" bestFit="1" customWidth="1"/>
    <col min="2316" max="2316" width="22.42578125" bestFit="1" customWidth="1"/>
    <col min="2317" max="2317" width="7.5703125" bestFit="1" customWidth="1"/>
    <col min="2318" max="2318" width="10.140625" bestFit="1" customWidth="1"/>
    <col min="2319" max="2319" width="6.5703125" bestFit="1" customWidth="1"/>
    <col min="2320" max="2320" width="9.140625" bestFit="1" customWidth="1"/>
    <col min="2321" max="2321" width="13.5703125" bestFit="1" customWidth="1"/>
    <col min="2322" max="2322" width="22.42578125" bestFit="1" customWidth="1"/>
    <col min="2323" max="2323" width="13.5703125" bestFit="1" customWidth="1"/>
    <col min="2324" max="2324" width="22.42578125" bestFit="1" customWidth="1"/>
    <col min="2325" max="2325" width="13.5703125" bestFit="1" customWidth="1"/>
    <col min="2326" max="2326" width="22.42578125" bestFit="1" customWidth="1"/>
    <col min="2327" max="2327" width="13.5703125" bestFit="1" customWidth="1"/>
    <col min="2328" max="2328" width="22.42578125" bestFit="1" customWidth="1"/>
    <col min="2329" max="2329" width="9.5703125" bestFit="1" customWidth="1"/>
    <col min="2330" max="2330" width="12.140625" bestFit="1" customWidth="1"/>
    <col min="2331" max="2331" width="5.5703125" bestFit="1" customWidth="1"/>
    <col min="2332" max="2332" width="8.140625" bestFit="1" customWidth="1"/>
    <col min="2333" max="2333" width="7.5703125" bestFit="1" customWidth="1"/>
    <col min="2334" max="2334" width="10.140625" bestFit="1" customWidth="1"/>
    <col min="2335" max="2335" width="13.5703125" bestFit="1" customWidth="1"/>
    <col min="2336" max="2336" width="22.42578125" bestFit="1" customWidth="1"/>
    <col min="2337" max="2337" width="13.5703125" bestFit="1" customWidth="1"/>
    <col min="2338" max="2338" width="22.42578125" bestFit="1" customWidth="1"/>
    <col min="2339" max="2339" width="8.5703125" bestFit="1" customWidth="1"/>
    <col min="2340" max="2340" width="11.140625" bestFit="1" customWidth="1"/>
    <col min="2341" max="2341" width="13.5703125" bestFit="1" customWidth="1"/>
    <col min="2342" max="2342" width="22.42578125" bestFit="1" customWidth="1"/>
    <col min="2343" max="2343" width="7.5703125" bestFit="1" customWidth="1"/>
    <col min="2344" max="2344" width="10.140625" bestFit="1" customWidth="1"/>
    <col min="2345" max="2345" width="7.5703125" bestFit="1" customWidth="1"/>
    <col min="2346" max="2346" width="10.140625" bestFit="1" customWidth="1"/>
    <col min="2347" max="2347" width="6.5703125" bestFit="1" customWidth="1"/>
    <col min="2348" max="2348" width="9.140625" bestFit="1" customWidth="1"/>
    <col min="2349" max="2349" width="8.5703125" bestFit="1" customWidth="1"/>
    <col min="2350" max="2350" width="11.140625" bestFit="1" customWidth="1"/>
    <col min="2351" max="2351" width="13.5703125" bestFit="1" customWidth="1"/>
    <col min="2352" max="2352" width="22.42578125" bestFit="1" customWidth="1"/>
    <col min="2353" max="2353" width="13.5703125" bestFit="1" customWidth="1"/>
    <col min="2354" max="2354" width="22.42578125" bestFit="1" customWidth="1"/>
    <col min="2355" max="2355" width="13.5703125" bestFit="1" customWidth="1"/>
    <col min="2356" max="2356" width="22.42578125" bestFit="1" customWidth="1"/>
    <col min="2357" max="2357" width="6.5703125" bestFit="1" customWidth="1"/>
    <col min="2358" max="2358" width="9.140625" bestFit="1" customWidth="1"/>
    <col min="2359" max="2359" width="8.5703125" bestFit="1" customWidth="1"/>
    <col min="2360" max="2360" width="11.140625" bestFit="1" customWidth="1"/>
    <col min="2361" max="2361" width="11.5703125" bestFit="1" customWidth="1"/>
    <col min="2362" max="2362" width="14.140625" bestFit="1" customWidth="1"/>
    <col min="2363" max="2363" width="13.5703125" bestFit="1" customWidth="1"/>
    <col min="2364" max="2364" width="22.42578125" bestFit="1" customWidth="1"/>
    <col min="2365" max="2365" width="13.5703125" bestFit="1" customWidth="1"/>
    <col min="2366" max="2366" width="22.42578125" bestFit="1" customWidth="1"/>
    <col min="2367" max="2367" width="7.5703125" bestFit="1" customWidth="1"/>
    <col min="2368" max="2368" width="10.140625" bestFit="1" customWidth="1"/>
    <col min="2369" max="2369" width="13.5703125" bestFit="1" customWidth="1"/>
    <col min="2370" max="2370" width="22.42578125" bestFit="1" customWidth="1"/>
    <col min="2371" max="2371" width="11.5703125" bestFit="1" customWidth="1"/>
    <col min="2372" max="2372" width="14.140625" bestFit="1" customWidth="1"/>
    <col min="2373" max="2373" width="13.5703125" bestFit="1" customWidth="1"/>
    <col min="2374" max="2374" width="22.42578125" bestFit="1" customWidth="1"/>
    <col min="2375" max="2375" width="13.5703125" bestFit="1" customWidth="1"/>
    <col min="2376" max="2376" width="22.42578125" bestFit="1" customWidth="1"/>
    <col min="2377" max="2377" width="13.5703125" bestFit="1" customWidth="1"/>
    <col min="2378" max="2378" width="22.42578125" bestFit="1" customWidth="1"/>
    <col min="2379" max="2379" width="13.5703125" bestFit="1" customWidth="1"/>
    <col min="2380" max="2380" width="22.42578125" bestFit="1" customWidth="1"/>
    <col min="2381" max="2381" width="7.5703125" bestFit="1" customWidth="1"/>
    <col min="2382" max="2382" width="10.140625" bestFit="1" customWidth="1"/>
    <col min="2383" max="2383" width="11.5703125" bestFit="1" customWidth="1"/>
    <col min="2384" max="2384" width="14.140625" bestFit="1" customWidth="1"/>
    <col min="2385" max="2385" width="13.5703125" bestFit="1" customWidth="1"/>
    <col min="2386" max="2386" width="22.42578125" bestFit="1" customWidth="1"/>
    <col min="2387" max="2387" width="13.5703125" bestFit="1" customWidth="1"/>
    <col min="2388" max="2388" width="22.42578125" bestFit="1" customWidth="1"/>
    <col min="2389" max="2389" width="9.5703125" bestFit="1" customWidth="1"/>
    <col min="2390" max="2390" width="12.140625" bestFit="1" customWidth="1"/>
    <col min="2391" max="2392" width="5.5703125" bestFit="1" customWidth="1"/>
    <col min="2393" max="2393" width="8.140625" bestFit="1" customWidth="1"/>
    <col min="2394" max="2394" width="7.5703125" bestFit="1" customWidth="1"/>
    <col min="2395" max="2395" width="10.140625" bestFit="1" customWidth="1"/>
    <col min="2396" max="2396" width="7.5703125" bestFit="1" customWidth="1"/>
    <col min="2397" max="2397" width="10.140625" bestFit="1" customWidth="1"/>
    <col min="2398" max="2398" width="9.5703125" bestFit="1" customWidth="1"/>
    <col min="2399" max="2399" width="12.140625" bestFit="1" customWidth="1"/>
    <col min="2400" max="2400" width="13.5703125" bestFit="1" customWidth="1"/>
    <col min="2401" max="2401" width="22.42578125" bestFit="1" customWidth="1"/>
    <col min="2402" max="2402" width="13.5703125" bestFit="1" customWidth="1"/>
    <col min="2403" max="2403" width="22.42578125" bestFit="1" customWidth="1"/>
    <col min="2404" max="2404" width="8.5703125" bestFit="1" customWidth="1"/>
    <col min="2405" max="2405" width="11.140625" bestFit="1" customWidth="1"/>
    <col min="2406" max="2406" width="6.5703125" bestFit="1" customWidth="1"/>
    <col min="2407" max="2407" width="9.140625" bestFit="1" customWidth="1"/>
    <col min="2408" max="2408" width="6.5703125" bestFit="1" customWidth="1"/>
    <col min="2409" max="2409" width="9.140625" bestFit="1" customWidth="1"/>
    <col min="2410" max="2410" width="7.5703125" bestFit="1" customWidth="1"/>
    <col min="2411" max="2411" width="10.140625" bestFit="1" customWidth="1"/>
    <col min="2412" max="2412" width="13.5703125" bestFit="1" customWidth="1"/>
    <col min="2413" max="2413" width="22.42578125" bestFit="1" customWidth="1"/>
    <col min="2414" max="2414" width="13.5703125" bestFit="1" customWidth="1"/>
    <col min="2415" max="2415" width="22.42578125" bestFit="1" customWidth="1"/>
    <col min="2416" max="2416" width="8.5703125" bestFit="1" customWidth="1"/>
    <col min="2417" max="2417" width="11.140625" bestFit="1" customWidth="1"/>
    <col min="2418" max="2418" width="13.5703125" bestFit="1" customWidth="1"/>
    <col min="2419" max="2419" width="22.42578125" bestFit="1" customWidth="1"/>
    <col min="2420" max="2421" width="8.5703125" bestFit="1" customWidth="1"/>
    <col min="2422" max="2422" width="11.140625" bestFit="1" customWidth="1"/>
    <col min="2423" max="2423" width="10.5703125" bestFit="1" customWidth="1"/>
    <col min="2424" max="2424" width="13.140625" bestFit="1" customWidth="1"/>
    <col min="2425" max="2425" width="7.5703125" bestFit="1" customWidth="1"/>
    <col min="2426" max="2426" width="10.140625" bestFit="1" customWidth="1"/>
    <col min="2427" max="2427" width="13.5703125" bestFit="1" customWidth="1"/>
    <col min="2428" max="2428" width="22.42578125" bestFit="1" customWidth="1"/>
    <col min="2429" max="2429" width="7.5703125" bestFit="1" customWidth="1"/>
    <col min="2430" max="2430" width="10.140625" bestFit="1" customWidth="1"/>
    <col min="2431" max="2431" width="8.5703125" bestFit="1" customWidth="1"/>
    <col min="2432" max="2432" width="11.140625" bestFit="1" customWidth="1"/>
    <col min="2433" max="2433" width="7.5703125" bestFit="1" customWidth="1"/>
    <col min="2434" max="2434" width="10.140625" bestFit="1" customWidth="1"/>
    <col min="2435" max="2435" width="13.5703125" bestFit="1" customWidth="1"/>
    <col min="2436" max="2436" width="22.42578125" bestFit="1" customWidth="1"/>
    <col min="2437" max="2437" width="8.5703125" bestFit="1" customWidth="1"/>
    <col min="2438" max="2438" width="11.140625" bestFit="1" customWidth="1"/>
    <col min="2439" max="2439" width="6.5703125" bestFit="1" customWidth="1"/>
    <col min="2440" max="2440" width="9.140625" bestFit="1" customWidth="1"/>
    <col min="2441" max="2441" width="9.5703125" bestFit="1" customWidth="1"/>
    <col min="2442" max="2442" width="12.140625" bestFit="1" customWidth="1"/>
    <col min="2443" max="2443" width="7.5703125" bestFit="1" customWidth="1"/>
    <col min="2444" max="2444" width="10.140625" bestFit="1" customWidth="1"/>
    <col min="2445" max="2445" width="7.5703125" bestFit="1" customWidth="1"/>
    <col min="2446" max="2446" width="10.140625" bestFit="1" customWidth="1"/>
    <col min="2447" max="2447" width="13.5703125" bestFit="1" customWidth="1"/>
    <col min="2448" max="2448" width="22.42578125" bestFit="1" customWidth="1"/>
    <col min="2449" max="2449" width="6.5703125" bestFit="1" customWidth="1"/>
    <col min="2450" max="2450" width="9.140625" bestFit="1" customWidth="1"/>
    <col min="2451" max="2451" width="9.5703125" bestFit="1" customWidth="1"/>
    <col min="2452" max="2452" width="12.140625" bestFit="1" customWidth="1"/>
    <col min="2453" max="2453" width="13.5703125" bestFit="1" customWidth="1"/>
    <col min="2454" max="2454" width="22.42578125" bestFit="1" customWidth="1"/>
    <col min="2455" max="2455" width="10.5703125" bestFit="1" customWidth="1"/>
    <col min="2456" max="2456" width="13.140625" bestFit="1" customWidth="1"/>
    <col min="2457" max="2457" width="9.5703125" bestFit="1" customWidth="1"/>
    <col min="2458" max="2458" width="12.140625" bestFit="1" customWidth="1"/>
    <col min="2459" max="2459" width="12.5703125" bestFit="1" customWidth="1"/>
    <col min="2460" max="2460" width="22.42578125" bestFit="1" customWidth="1"/>
    <col min="2461" max="2461" width="13.5703125" bestFit="1" customWidth="1"/>
    <col min="2462" max="2462" width="22.42578125" bestFit="1" customWidth="1"/>
    <col min="2463" max="2463" width="13.5703125" bestFit="1" customWidth="1"/>
    <col min="2464" max="2464" width="22.42578125" bestFit="1" customWidth="1"/>
    <col min="2465" max="2508" width="3.5703125" bestFit="1" customWidth="1"/>
    <col min="2509" max="2509" width="6.5703125" bestFit="1" customWidth="1"/>
    <col min="2510" max="2510" width="13.5703125" bestFit="1" customWidth="1"/>
    <col min="2511" max="2511" width="21.42578125" bestFit="1" customWidth="1"/>
    <col min="2512" max="2512" width="9.5703125" bestFit="1" customWidth="1"/>
    <col min="2513" max="2513" width="12.140625" bestFit="1" customWidth="1"/>
    <col min="2514" max="2514" width="10.5703125" bestFit="1" customWidth="1"/>
    <col min="2515" max="2515" width="13.140625" bestFit="1" customWidth="1"/>
    <col min="2516" max="2516" width="13.5703125" bestFit="1" customWidth="1"/>
    <col min="2517" max="2517" width="21.42578125" bestFit="1" customWidth="1"/>
    <col min="2518" max="2518" width="9.5703125" bestFit="1" customWidth="1"/>
    <col min="2519" max="2519" width="12.140625" bestFit="1" customWidth="1"/>
    <col min="2520" max="2521" width="10.5703125" bestFit="1" customWidth="1"/>
    <col min="2522" max="2522" width="13.140625" bestFit="1" customWidth="1"/>
    <col min="2523" max="2523" width="13.5703125" bestFit="1" customWidth="1"/>
    <col min="2524" max="2524" width="21.42578125" bestFit="1" customWidth="1"/>
    <col min="2525" max="2525" width="8.5703125" bestFit="1" customWidth="1"/>
    <col min="2526" max="2526" width="11.140625" bestFit="1" customWidth="1"/>
    <col min="2527" max="2527" width="9.5703125" bestFit="1" customWidth="1"/>
    <col min="2528" max="2528" width="12.140625" bestFit="1" customWidth="1"/>
    <col min="2529" max="2529" width="9.5703125" bestFit="1" customWidth="1"/>
    <col min="2530" max="2530" width="12.140625" bestFit="1" customWidth="1"/>
    <col min="2531" max="2531" width="8.5703125" bestFit="1" customWidth="1"/>
    <col min="2532" max="2532" width="11.140625" bestFit="1" customWidth="1"/>
    <col min="2533" max="2533" width="13.5703125" bestFit="1" customWidth="1"/>
    <col min="2534" max="2534" width="21.42578125" bestFit="1" customWidth="1"/>
    <col min="2535" max="2535" width="13.5703125" bestFit="1" customWidth="1"/>
    <col min="2536" max="2536" width="21.42578125" bestFit="1" customWidth="1"/>
    <col min="2537" max="2538" width="8.5703125" bestFit="1" customWidth="1"/>
    <col min="2539" max="2539" width="11.140625" bestFit="1" customWidth="1"/>
    <col min="2540" max="2540" width="13.5703125" bestFit="1" customWidth="1"/>
    <col min="2541" max="2541" width="21.42578125" bestFit="1" customWidth="1"/>
    <col min="2542" max="2542" width="8.5703125" bestFit="1" customWidth="1"/>
    <col min="2543" max="2543" width="11.140625" bestFit="1" customWidth="1"/>
    <col min="2544" max="2545" width="13.5703125" bestFit="1" customWidth="1"/>
    <col min="2546" max="2546" width="21.42578125" bestFit="1" customWidth="1"/>
    <col min="2547" max="2547" width="13.5703125" bestFit="1" customWidth="1"/>
    <col min="2548" max="2548" width="21.42578125" bestFit="1" customWidth="1"/>
    <col min="2549" max="2550" width="13.5703125" bestFit="1" customWidth="1"/>
    <col min="2551" max="2551" width="21.42578125" bestFit="1" customWidth="1"/>
    <col min="2552" max="2552" width="13.5703125" bestFit="1" customWidth="1"/>
    <col min="2553" max="2553" width="20.28515625" bestFit="1" customWidth="1"/>
    <col min="2554" max="2554" width="9.5703125" bestFit="1" customWidth="1"/>
    <col min="2555" max="2555" width="12.140625" bestFit="1" customWidth="1"/>
    <col min="2556" max="2557" width="7.5703125" bestFit="1" customWidth="1"/>
    <col min="2558" max="2558" width="10.140625" bestFit="1" customWidth="1"/>
    <col min="2559" max="2559" width="8.5703125" bestFit="1" customWidth="1"/>
    <col min="2560" max="2560" width="11.140625" bestFit="1" customWidth="1"/>
    <col min="2561" max="2561" width="13.5703125" bestFit="1" customWidth="1"/>
    <col min="2562" max="2562" width="21.42578125" bestFit="1" customWidth="1"/>
    <col min="2563" max="2564" width="8.5703125" bestFit="1" customWidth="1"/>
    <col min="2565" max="2565" width="11.140625" bestFit="1" customWidth="1"/>
    <col min="2566" max="2567" width="9.5703125" bestFit="1" customWidth="1"/>
    <col min="2568" max="2568" width="12.140625" bestFit="1" customWidth="1"/>
    <col min="2569" max="2569" width="10.5703125" bestFit="1" customWidth="1"/>
    <col min="2570" max="2570" width="13.140625" bestFit="1" customWidth="1"/>
    <col min="2571" max="2571" width="9.5703125" bestFit="1" customWidth="1"/>
    <col min="2572" max="2572" width="12.140625" bestFit="1" customWidth="1"/>
    <col min="2573" max="2573" width="11.5703125" bestFit="1" customWidth="1"/>
    <col min="2574" max="2574" width="14.140625" bestFit="1" customWidth="1"/>
    <col min="2575" max="2575" width="8.5703125" bestFit="1" customWidth="1"/>
    <col min="2576" max="2576" width="11.140625" bestFit="1" customWidth="1"/>
    <col min="2577" max="2578" width="13.5703125" bestFit="1" customWidth="1"/>
    <col min="2579" max="2579" width="21.42578125" bestFit="1" customWidth="1"/>
    <col min="2580" max="2582" width="7.5703125" bestFit="1" customWidth="1"/>
    <col min="2583" max="2583" width="10.140625" bestFit="1" customWidth="1"/>
    <col min="2584" max="2584" width="13.5703125" bestFit="1" customWidth="1"/>
    <col min="2585" max="2585" width="21.42578125" bestFit="1" customWidth="1"/>
    <col min="2586" max="2586" width="13.5703125" bestFit="1" customWidth="1"/>
    <col min="2587" max="2587" width="21.42578125" bestFit="1" customWidth="1"/>
    <col min="2588" max="2588" width="9.5703125" bestFit="1" customWidth="1"/>
    <col min="2589" max="2589" width="12.140625" bestFit="1" customWidth="1"/>
    <col min="2590" max="2590" width="13.5703125" bestFit="1" customWidth="1"/>
    <col min="2591" max="2591" width="19.28515625" bestFit="1" customWidth="1"/>
    <col min="2592" max="2592" width="12.5703125" bestFit="1" customWidth="1"/>
    <col min="2593" max="2593" width="21.42578125" bestFit="1" customWidth="1"/>
    <col min="2594" max="2597" width="8.5703125" bestFit="1" customWidth="1"/>
    <col min="2598" max="2598" width="11.140625" bestFit="1" customWidth="1"/>
    <col min="2599" max="2599" width="13.5703125" bestFit="1" customWidth="1"/>
    <col min="2600" max="2600" width="21.42578125" bestFit="1" customWidth="1"/>
    <col min="2601" max="2601" width="10.5703125" bestFit="1" customWidth="1"/>
    <col min="2602" max="2602" width="13.140625" bestFit="1" customWidth="1"/>
    <col min="2603" max="2603" width="13.5703125" bestFit="1" customWidth="1"/>
    <col min="2604" max="2604" width="21.42578125" bestFit="1" customWidth="1"/>
    <col min="2605" max="2605" width="8.5703125" bestFit="1" customWidth="1"/>
    <col min="2606" max="2606" width="11.140625" bestFit="1" customWidth="1"/>
    <col min="2607" max="2607" width="13.5703125" bestFit="1" customWidth="1"/>
    <col min="2608" max="2608" width="21.42578125" bestFit="1" customWidth="1"/>
    <col min="2609" max="2609" width="13.5703125" bestFit="1" customWidth="1"/>
    <col min="2610" max="2610" width="21.42578125" bestFit="1" customWidth="1"/>
    <col min="2611" max="2611" width="13.5703125" bestFit="1" customWidth="1"/>
    <col min="2612" max="2612" width="21.42578125" bestFit="1" customWidth="1"/>
    <col min="2613" max="2613" width="7.5703125" bestFit="1" customWidth="1"/>
    <col min="2614" max="2614" width="10.140625" bestFit="1" customWidth="1"/>
    <col min="2615" max="2615" width="8.5703125" bestFit="1" customWidth="1"/>
    <col min="2616" max="2616" width="11.140625" bestFit="1" customWidth="1"/>
    <col min="2617" max="2617" width="10.5703125" bestFit="1" customWidth="1"/>
    <col min="2618" max="2618" width="13.140625" bestFit="1" customWidth="1"/>
    <col min="2619" max="2619" width="8.5703125" bestFit="1" customWidth="1"/>
    <col min="2620" max="2620" width="11.140625" bestFit="1" customWidth="1"/>
    <col min="2621" max="2621" width="9.5703125" bestFit="1" customWidth="1"/>
    <col min="2622" max="2622" width="12.140625" bestFit="1" customWidth="1"/>
    <col min="2623" max="2625" width="13.5703125" bestFit="1" customWidth="1"/>
    <col min="2626" max="2626" width="21.42578125" bestFit="1" customWidth="1"/>
    <col min="2627" max="2627" width="13.5703125" bestFit="1" customWidth="1"/>
    <col min="2628" max="2628" width="21.42578125" bestFit="1" customWidth="1"/>
    <col min="2629" max="2631" width="8.5703125" bestFit="1" customWidth="1"/>
    <col min="2632" max="2632" width="11.140625" bestFit="1" customWidth="1"/>
    <col min="2633" max="2633" width="13.5703125" bestFit="1" customWidth="1"/>
    <col min="2634" max="2634" width="21.42578125" bestFit="1" customWidth="1"/>
    <col min="2635" max="2635" width="9.5703125" bestFit="1" customWidth="1"/>
    <col min="2636" max="2636" width="12.140625" bestFit="1" customWidth="1"/>
    <col min="2637" max="2637" width="10.5703125" bestFit="1" customWidth="1"/>
    <col min="2638" max="2638" width="13.140625" bestFit="1" customWidth="1"/>
    <col min="2639" max="2639" width="13.5703125" bestFit="1" customWidth="1"/>
    <col min="2640" max="2640" width="21.42578125" bestFit="1" customWidth="1"/>
    <col min="2641" max="2641" width="10.5703125" bestFit="1" customWidth="1"/>
    <col min="2642" max="2642" width="13.140625" bestFit="1" customWidth="1"/>
    <col min="2643" max="2643" width="11.5703125" bestFit="1" customWidth="1"/>
    <col min="2644" max="2644" width="14.140625" bestFit="1" customWidth="1"/>
    <col min="2645" max="2648" width="7.5703125" bestFit="1" customWidth="1"/>
    <col min="2649" max="2649" width="10.140625" bestFit="1" customWidth="1"/>
    <col min="2650" max="2650" width="8.5703125" bestFit="1" customWidth="1"/>
    <col min="2651" max="2651" width="11.140625" bestFit="1" customWidth="1"/>
    <col min="2652" max="2652" width="13.5703125" bestFit="1" customWidth="1"/>
    <col min="2653" max="2653" width="21.42578125" bestFit="1" customWidth="1"/>
    <col min="2654" max="2654" width="9.5703125" bestFit="1" customWidth="1"/>
    <col min="2655" max="2655" width="12.140625" bestFit="1" customWidth="1"/>
    <col min="2656" max="2656" width="10.5703125" bestFit="1" customWidth="1"/>
    <col min="2657" max="2657" width="13.140625" bestFit="1" customWidth="1"/>
    <col min="2658" max="2658" width="10.5703125" bestFit="1" customWidth="1"/>
    <col min="2659" max="2659" width="13.140625" bestFit="1" customWidth="1"/>
    <col min="2660" max="2661" width="8.5703125" bestFit="1" customWidth="1"/>
    <col min="2662" max="2662" width="11.140625" bestFit="1" customWidth="1"/>
    <col min="2663" max="2664" width="13.5703125" bestFit="1" customWidth="1"/>
    <col min="2665" max="2665" width="21.42578125" bestFit="1" customWidth="1"/>
    <col min="2666" max="2666" width="8.5703125" bestFit="1" customWidth="1"/>
    <col min="2667" max="2667" width="11.140625" bestFit="1" customWidth="1"/>
    <col min="2668" max="2668" width="13.5703125" bestFit="1" customWidth="1"/>
    <col min="2669" max="2669" width="21.42578125" bestFit="1" customWidth="1"/>
    <col min="2670" max="2670" width="13.5703125" bestFit="1" customWidth="1"/>
    <col min="2671" max="2671" width="21.42578125" bestFit="1" customWidth="1"/>
    <col min="2672" max="2672" width="8.5703125" bestFit="1" customWidth="1"/>
    <col min="2673" max="2673" width="11.140625" bestFit="1" customWidth="1"/>
    <col min="2674" max="2674" width="13.5703125" bestFit="1" customWidth="1"/>
    <col min="2675" max="2675" width="21.42578125" bestFit="1" customWidth="1"/>
    <col min="2676" max="2681" width="7.5703125" bestFit="1" customWidth="1"/>
    <col min="2682" max="2682" width="10.140625" bestFit="1" customWidth="1"/>
    <col min="2683" max="2683" width="9.5703125" bestFit="1" customWidth="1"/>
    <col min="2684" max="2684" width="12.140625" bestFit="1" customWidth="1"/>
    <col min="2685" max="2685" width="13.5703125" bestFit="1" customWidth="1"/>
    <col min="2686" max="2686" width="21.42578125" bestFit="1" customWidth="1"/>
    <col min="2687" max="2688" width="13.5703125" bestFit="1" customWidth="1"/>
    <col min="2689" max="2689" width="21.42578125" bestFit="1" customWidth="1"/>
    <col min="2690" max="2690" width="13.5703125" bestFit="1" customWidth="1"/>
    <col min="2691" max="2691" width="21.42578125" bestFit="1" customWidth="1"/>
    <col min="2692" max="2692" width="13.5703125" bestFit="1" customWidth="1"/>
    <col min="2693" max="2693" width="21.42578125" bestFit="1" customWidth="1"/>
    <col min="2694" max="2695" width="7.5703125" bestFit="1" customWidth="1"/>
    <col min="2696" max="2696" width="10.140625" bestFit="1" customWidth="1"/>
    <col min="2697" max="2697" width="13.5703125" bestFit="1" customWidth="1"/>
    <col min="2698" max="2698" width="21.42578125" bestFit="1" customWidth="1"/>
    <col min="2699" max="2699" width="13.5703125" bestFit="1" customWidth="1"/>
    <col min="2700" max="2700" width="21.42578125" bestFit="1" customWidth="1"/>
    <col min="2701" max="2701" width="8.5703125" bestFit="1" customWidth="1"/>
    <col min="2702" max="2702" width="11.140625" bestFit="1" customWidth="1"/>
    <col min="2703" max="2703" width="11.5703125" bestFit="1" customWidth="1"/>
    <col min="2704" max="2704" width="14.140625" bestFit="1" customWidth="1"/>
    <col min="2705" max="2705" width="13.5703125" bestFit="1" customWidth="1"/>
    <col min="2706" max="2706" width="21.42578125" bestFit="1" customWidth="1"/>
    <col min="2707" max="2707" width="8.5703125" bestFit="1" customWidth="1"/>
    <col min="2708" max="2708" width="11.140625" bestFit="1" customWidth="1"/>
    <col min="2709" max="2709" width="9.5703125" bestFit="1" customWidth="1"/>
    <col min="2710" max="2710" width="12.140625" bestFit="1" customWidth="1"/>
    <col min="2711" max="2711" width="8.5703125" bestFit="1" customWidth="1"/>
    <col min="2712" max="2712" width="11.140625" bestFit="1" customWidth="1"/>
    <col min="2713" max="2713" width="10.5703125" bestFit="1" customWidth="1"/>
    <col min="2714" max="2714" width="13.140625" bestFit="1" customWidth="1"/>
    <col min="2715" max="2718" width="13.5703125" bestFit="1" customWidth="1"/>
    <col min="2719" max="2719" width="21.42578125" bestFit="1" customWidth="1"/>
    <col min="2720" max="2720" width="10.5703125" bestFit="1" customWidth="1"/>
    <col min="2721" max="2721" width="13.140625" bestFit="1" customWidth="1"/>
    <col min="2722" max="2722" width="13.5703125" bestFit="1" customWidth="1"/>
    <col min="2723" max="2723" width="21.42578125" bestFit="1" customWidth="1"/>
    <col min="2724" max="2724" width="13.5703125" bestFit="1" customWidth="1"/>
    <col min="2725" max="2725" width="21.42578125" bestFit="1" customWidth="1"/>
    <col min="2726" max="2726" width="7.5703125" bestFit="1" customWidth="1"/>
    <col min="2727" max="2727" width="10.140625" bestFit="1" customWidth="1"/>
    <col min="2728" max="2728" width="13.5703125" bestFit="1" customWidth="1"/>
    <col min="2729" max="2729" width="21.42578125" bestFit="1" customWidth="1"/>
    <col min="2730" max="2730" width="10.5703125" bestFit="1" customWidth="1"/>
    <col min="2731" max="2731" width="13.140625" bestFit="1" customWidth="1"/>
    <col min="2732" max="2733" width="13.5703125" bestFit="1" customWidth="1"/>
    <col min="2734" max="2734" width="21.42578125" bestFit="1" customWidth="1"/>
    <col min="2735" max="2735" width="13.5703125" bestFit="1" customWidth="1"/>
    <col min="2736" max="2736" width="21.42578125" bestFit="1" customWidth="1"/>
    <col min="2737" max="2737" width="13.5703125" bestFit="1" customWidth="1"/>
    <col min="2738" max="2738" width="21.42578125" bestFit="1" customWidth="1"/>
    <col min="2739" max="2739" width="13.5703125" bestFit="1" customWidth="1"/>
    <col min="2740" max="2740" width="21.42578125" bestFit="1" customWidth="1"/>
    <col min="2741" max="2745" width="8.5703125" bestFit="1" customWidth="1"/>
    <col min="2746" max="2746" width="11.140625" bestFit="1" customWidth="1"/>
    <col min="2747" max="2747" width="13.5703125" bestFit="1" customWidth="1"/>
    <col min="2748" max="2748" width="21.42578125" bestFit="1" customWidth="1"/>
    <col min="2749" max="2749" width="13.5703125" bestFit="1" customWidth="1"/>
    <col min="2750" max="2750" width="21.42578125" bestFit="1" customWidth="1"/>
    <col min="2751" max="2751" width="13.5703125" bestFit="1" customWidth="1"/>
    <col min="2752" max="2752" width="21.42578125" bestFit="1" customWidth="1"/>
    <col min="2753" max="2755" width="7.5703125" bestFit="1" customWidth="1"/>
    <col min="2756" max="2756" width="10.140625" bestFit="1" customWidth="1"/>
    <col min="2757" max="2757" width="13.5703125" bestFit="1" customWidth="1"/>
    <col min="2758" max="2758" width="21.42578125" bestFit="1" customWidth="1"/>
    <col min="2759" max="2759" width="8.5703125" bestFit="1" customWidth="1"/>
    <col min="2760" max="2760" width="11.140625" bestFit="1" customWidth="1"/>
    <col min="2761" max="2761" width="9.5703125" bestFit="1" customWidth="1"/>
    <col min="2762" max="2762" width="12.140625" bestFit="1" customWidth="1"/>
    <col min="2763" max="2763" width="8.5703125" bestFit="1" customWidth="1"/>
    <col min="2764" max="2764" width="11.140625" bestFit="1" customWidth="1"/>
    <col min="2765" max="2765" width="13.5703125" bestFit="1" customWidth="1"/>
    <col min="2766" max="2766" width="21.42578125" bestFit="1" customWidth="1"/>
    <col min="2767" max="2767" width="13.5703125" bestFit="1" customWidth="1"/>
    <col min="2768" max="2768" width="21.42578125" bestFit="1" customWidth="1"/>
    <col min="2769" max="2769" width="8.5703125" bestFit="1" customWidth="1"/>
    <col min="2770" max="2770" width="11.140625" bestFit="1" customWidth="1"/>
    <col min="2771" max="2771" width="13.5703125" bestFit="1" customWidth="1"/>
    <col min="2772" max="2772" width="21.42578125" bestFit="1" customWidth="1"/>
    <col min="2773" max="2773" width="13.5703125" bestFit="1" customWidth="1"/>
    <col min="2774" max="2774" width="21.42578125" bestFit="1" customWidth="1"/>
    <col min="2775" max="2775" width="13.5703125" bestFit="1" customWidth="1"/>
    <col min="2776" max="2776" width="21.42578125" bestFit="1" customWidth="1"/>
    <col min="2777" max="2777" width="9.5703125" bestFit="1" customWidth="1"/>
    <col min="2778" max="2778" width="12.140625" bestFit="1" customWidth="1"/>
    <col min="2779" max="2779" width="8.5703125" bestFit="1" customWidth="1"/>
    <col min="2780" max="2780" width="11.140625" bestFit="1" customWidth="1"/>
    <col min="2781" max="2781" width="12.5703125" bestFit="1" customWidth="1"/>
    <col min="2782" max="2782" width="15.140625" bestFit="1" customWidth="1"/>
    <col min="2783" max="2784" width="13.5703125" bestFit="1" customWidth="1"/>
    <col min="2785" max="2785" width="21.42578125" bestFit="1" customWidth="1"/>
    <col min="2786" max="2786" width="13.5703125" bestFit="1" customWidth="1"/>
    <col min="2787" max="2787" width="20.28515625" bestFit="1" customWidth="1"/>
    <col min="2788" max="2788" width="13.5703125" bestFit="1" customWidth="1"/>
    <col min="2789" max="2789" width="21.42578125" bestFit="1" customWidth="1"/>
    <col min="2790" max="2790" width="13.5703125" bestFit="1" customWidth="1"/>
    <col min="2791" max="2791" width="21.42578125" bestFit="1" customWidth="1"/>
    <col min="2792" max="2792" width="8.5703125" bestFit="1" customWidth="1"/>
    <col min="2793" max="2793" width="11.140625" bestFit="1" customWidth="1"/>
    <col min="2794" max="2794" width="9.5703125" bestFit="1" customWidth="1"/>
    <col min="2795" max="2795" width="12.140625" bestFit="1" customWidth="1"/>
    <col min="2796" max="2796" width="10.5703125" bestFit="1" customWidth="1"/>
    <col min="2797" max="2797" width="13.140625" bestFit="1" customWidth="1"/>
    <col min="2798" max="2798" width="13.5703125" bestFit="1" customWidth="1"/>
    <col min="2799" max="2799" width="21.42578125" bestFit="1" customWidth="1"/>
    <col min="2800" max="2800" width="13.5703125" bestFit="1" customWidth="1"/>
    <col min="2801" max="2801" width="21.42578125" bestFit="1" customWidth="1"/>
    <col min="2802" max="2811" width="6.5703125" bestFit="1" customWidth="1"/>
    <col min="2812" max="2812" width="9.140625" bestFit="1" customWidth="1"/>
    <col min="2813" max="2813" width="12.5703125" bestFit="1" customWidth="1"/>
    <col min="2814" max="2814" width="15.140625" bestFit="1" customWidth="1"/>
    <col min="2815" max="2815" width="13.5703125" bestFit="1" customWidth="1"/>
    <col min="2816" max="2816" width="21.42578125" bestFit="1" customWidth="1"/>
    <col min="2817" max="2817" width="13.5703125" bestFit="1" customWidth="1"/>
    <col min="2818" max="2818" width="21.42578125" bestFit="1" customWidth="1"/>
    <col min="2819" max="2819" width="10.5703125" bestFit="1" customWidth="1"/>
    <col min="2820" max="2820" width="13.140625" bestFit="1" customWidth="1"/>
    <col min="2821" max="2821" width="8.5703125" bestFit="1" customWidth="1"/>
    <col min="2822" max="2822" width="11.140625" bestFit="1" customWidth="1"/>
    <col min="2823" max="2823" width="9.5703125" bestFit="1" customWidth="1"/>
    <col min="2824" max="2824" width="12.140625" bestFit="1" customWidth="1"/>
    <col min="2825" max="2826" width="8.5703125" bestFit="1" customWidth="1"/>
    <col min="2827" max="2827" width="11.140625" bestFit="1" customWidth="1"/>
    <col min="2828" max="2828" width="13.5703125" bestFit="1" customWidth="1"/>
    <col min="2829" max="2829" width="21.42578125" bestFit="1" customWidth="1"/>
    <col min="2830" max="2831" width="7.5703125" bestFit="1" customWidth="1"/>
    <col min="2832" max="2832" width="10.140625" bestFit="1" customWidth="1"/>
    <col min="2833" max="2833" width="13.5703125" bestFit="1" customWidth="1"/>
    <col min="2834" max="2834" width="21.42578125" bestFit="1" customWidth="1"/>
    <col min="2835" max="2835" width="13.5703125" bestFit="1" customWidth="1"/>
    <col min="2836" max="2836" width="21.42578125" bestFit="1" customWidth="1"/>
    <col min="2837" max="2837" width="13.5703125" bestFit="1" customWidth="1"/>
    <col min="2838" max="2838" width="21.42578125" bestFit="1" customWidth="1"/>
    <col min="2839" max="2839" width="13.5703125" bestFit="1" customWidth="1"/>
    <col min="2840" max="2840" width="21.42578125" bestFit="1" customWidth="1"/>
    <col min="2841" max="2841" width="8.5703125" bestFit="1" customWidth="1"/>
    <col min="2842" max="2842" width="11.140625" bestFit="1" customWidth="1"/>
    <col min="2843" max="2843" width="13.5703125" bestFit="1" customWidth="1"/>
    <col min="2844" max="2844" width="21.42578125" bestFit="1" customWidth="1"/>
    <col min="2845" max="2847" width="13.5703125" bestFit="1" customWidth="1"/>
    <col min="2848" max="2848" width="21.42578125" bestFit="1" customWidth="1"/>
    <col min="2849" max="2849" width="13.5703125" bestFit="1" customWidth="1"/>
    <col min="2850" max="2850" width="21.42578125" bestFit="1" customWidth="1"/>
    <col min="2851" max="2851" width="10.5703125" bestFit="1" customWidth="1"/>
    <col min="2852" max="2852" width="13.140625" bestFit="1" customWidth="1"/>
    <col min="2853" max="2853" width="13.5703125" bestFit="1" customWidth="1"/>
    <col min="2854" max="2854" width="21.42578125" bestFit="1" customWidth="1"/>
    <col min="2855" max="2855" width="8.5703125" bestFit="1" customWidth="1"/>
    <col min="2856" max="2856" width="11.140625" bestFit="1" customWidth="1"/>
    <col min="2857" max="2857" width="13.5703125" bestFit="1" customWidth="1"/>
    <col min="2858" max="2858" width="21.42578125" bestFit="1" customWidth="1"/>
    <col min="2859" max="2859" width="7.5703125" bestFit="1" customWidth="1"/>
    <col min="2860" max="2860" width="10.140625" bestFit="1" customWidth="1"/>
    <col min="2861" max="2861" width="13.5703125" bestFit="1" customWidth="1"/>
    <col min="2862" max="2862" width="21.42578125" bestFit="1" customWidth="1"/>
    <col min="2863" max="2863" width="13.5703125" bestFit="1" customWidth="1"/>
    <col min="2864" max="2864" width="21.42578125" bestFit="1" customWidth="1"/>
    <col min="2865" max="2865" width="13.5703125" bestFit="1" customWidth="1"/>
    <col min="2866" max="2866" width="21.42578125" bestFit="1" customWidth="1"/>
    <col min="2867" max="2867" width="10.5703125" bestFit="1" customWidth="1"/>
    <col min="2868" max="2868" width="13.140625" bestFit="1" customWidth="1"/>
    <col min="2869" max="2869" width="9.5703125" bestFit="1" customWidth="1"/>
    <col min="2870" max="2870" width="12.140625" bestFit="1" customWidth="1"/>
    <col min="2871" max="2876" width="8.5703125" bestFit="1" customWidth="1"/>
    <col min="2877" max="2877" width="11.140625" bestFit="1" customWidth="1"/>
    <col min="2878" max="2878" width="13.5703125" bestFit="1" customWidth="1"/>
    <col min="2879" max="2879" width="21.42578125" bestFit="1" customWidth="1"/>
    <col min="2880" max="2880" width="9.5703125" bestFit="1" customWidth="1"/>
    <col min="2881" max="2881" width="12.140625" bestFit="1" customWidth="1"/>
    <col min="2882" max="2882" width="13.5703125" bestFit="1" customWidth="1"/>
    <col min="2883" max="2883" width="21.42578125" bestFit="1" customWidth="1"/>
    <col min="2884" max="2884" width="11.5703125" bestFit="1" customWidth="1"/>
    <col min="2885" max="2885" width="14.140625" bestFit="1" customWidth="1"/>
    <col min="2886" max="2886" width="11.5703125" bestFit="1" customWidth="1"/>
    <col min="2887" max="2887" width="14.140625" bestFit="1" customWidth="1"/>
    <col min="2888" max="2888" width="13.5703125" bestFit="1" customWidth="1"/>
    <col min="2889" max="2889" width="21.42578125" bestFit="1" customWidth="1"/>
    <col min="2890" max="2890" width="13.5703125" bestFit="1" customWidth="1"/>
    <col min="2891" max="2891" width="21.42578125" bestFit="1" customWidth="1"/>
    <col min="2892" max="2892" width="8.5703125" bestFit="1" customWidth="1"/>
    <col min="2893" max="2893" width="11.140625" bestFit="1" customWidth="1"/>
    <col min="2894" max="2894" width="13.5703125" bestFit="1" customWidth="1"/>
    <col min="2895" max="2895" width="21.42578125" bestFit="1" customWidth="1"/>
    <col min="2896" max="2896" width="8.5703125" bestFit="1" customWidth="1"/>
    <col min="2897" max="2897" width="11.140625" bestFit="1" customWidth="1"/>
    <col min="2898" max="2898" width="13.5703125" bestFit="1" customWidth="1"/>
    <col min="2899" max="2899" width="21.42578125" bestFit="1" customWidth="1"/>
    <col min="2900" max="2901" width="13.5703125" bestFit="1" customWidth="1"/>
    <col min="2902" max="2902" width="21.42578125" bestFit="1" customWidth="1"/>
    <col min="2903" max="2905" width="8.5703125" bestFit="1" customWidth="1"/>
    <col min="2906" max="2906" width="11.140625" bestFit="1" customWidth="1"/>
    <col min="2907" max="2909" width="9.5703125" bestFit="1" customWidth="1"/>
    <col min="2910" max="2910" width="12.140625" bestFit="1" customWidth="1"/>
    <col min="2911" max="2911" width="13.5703125" bestFit="1" customWidth="1"/>
    <col min="2912" max="2912" width="21.42578125" bestFit="1" customWidth="1"/>
    <col min="2913" max="2913" width="13.5703125" bestFit="1" customWidth="1"/>
    <col min="2914" max="2914" width="21.42578125" bestFit="1" customWidth="1"/>
    <col min="2915" max="2920" width="7.5703125" bestFit="1" customWidth="1"/>
    <col min="2921" max="2921" width="10.140625" bestFit="1" customWidth="1"/>
    <col min="2922" max="2922" width="13.5703125" bestFit="1" customWidth="1"/>
    <col min="2923" max="2923" width="20.28515625" bestFit="1" customWidth="1"/>
    <col min="2924" max="2924" width="13.5703125" bestFit="1" customWidth="1"/>
    <col min="2925" max="2925" width="21.42578125" bestFit="1" customWidth="1"/>
    <col min="2926" max="2926" width="9.5703125" bestFit="1" customWidth="1"/>
    <col min="2927" max="2927" width="12.140625" bestFit="1" customWidth="1"/>
    <col min="2928" max="2928" width="13.5703125" bestFit="1" customWidth="1"/>
    <col min="2929" max="2929" width="21.42578125" bestFit="1" customWidth="1"/>
    <col min="2930" max="2930" width="13.5703125" bestFit="1" customWidth="1"/>
    <col min="2931" max="2931" width="21.42578125" bestFit="1" customWidth="1"/>
    <col min="2932" max="2932" width="13.5703125" bestFit="1" customWidth="1"/>
    <col min="2933" max="2933" width="21.42578125" bestFit="1" customWidth="1"/>
    <col min="2934" max="2934" width="13.5703125" bestFit="1" customWidth="1"/>
    <col min="2935" max="2935" width="21.42578125" bestFit="1" customWidth="1"/>
    <col min="2936" max="2936" width="13.5703125" bestFit="1" customWidth="1"/>
    <col min="2937" max="2937" width="21.42578125" bestFit="1" customWidth="1"/>
    <col min="2938" max="2938" width="13.5703125" bestFit="1" customWidth="1"/>
    <col min="2939" max="2939" width="21.42578125" bestFit="1" customWidth="1"/>
    <col min="2940" max="2943" width="7.5703125" bestFit="1" customWidth="1"/>
    <col min="2944" max="2944" width="10.140625" bestFit="1" customWidth="1"/>
    <col min="2945" max="2945" width="13.5703125" bestFit="1" customWidth="1"/>
    <col min="2946" max="2946" width="21.42578125" bestFit="1" customWidth="1"/>
    <col min="2947" max="2947" width="13.5703125" bestFit="1" customWidth="1"/>
    <col min="2948" max="2948" width="21.42578125" bestFit="1" customWidth="1"/>
    <col min="2949" max="2949" width="13.5703125" bestFit="1" customWidth="1"/>
    <col min="2950" max="2950" width="21.42578125" bestFit="1" customWidth="1"/>
    <col min="2951" max="2952" width="13.5703125" bestFit="1" customWidth="1"/>
    <col min="2953" max="2953" width="21.42578125" bestFit="1" customWidth="1"/>
    <col min="2954" max="2954" width="13.5703125" bestFit="1" customWidth="1"/>
    <col min="2955" max="2955" width="21.42578125" bestFit="1" customWidth="1"/>
    <col min="2956" max="2956" width="8.5703125" bestFit="1" customWidth="1"/>
    <col min="2957" max="2957" width="11.140625" bestFit="1" customWidth="1"/>
    <col min="2958" max="2958" width="9.5703125" bestFit="1" customWidth="1"/>
    <col min="2959" max="2959" width="12.140625" bestFit="1" customWidth="1"/>
    <col min="2960" max="2960" width="8.5703125" bestFit="1" customWidth="1"/>
    <col min="2961" max="2961" width="11.140625" bestFit="1" customWidth="1"/>
    <col min="2962" max="2965" width="7.5703125" bestFit="1" customWidth="1"/>
    <col min="2966" max="2966" width="10.140625" bestFit="1" customWidth="1"/>
    <col min="2967" max="2967" width="9.5703125" bestFit="1" customWidth="1"/>
    <col min="2968" max="2968" width="12.140625" bestFit="1" customWidth="1"/>
    <col min="2969" max="2969" width="9.5703125" bestFit="1" customWidth="1"/>
    <col min="2970" max="2970" width="12.140625" bestFit="1" customWidth="1"/>
    <col min="2971" max="2971" width="8.5703125" bestFit="1" customWidth="1"/>
    <col min="2972" max="2972" width="11.140625" bestFit="1" customWidth="1"/>
    <col min="2973" max="2977" width="13.5703125" bestFit="1" customWidth="1"/>
    <col min="2978" max="2978" width="21.42578125" bestFit="1" customWidth="1"/>
    <col min="2979" max="2979" width="13.5703125" bestFit="1" customWidth="1"/>
    <col min="2980" max="2980" width="21.42578125" bestFit="1" customWidth="1"/>
    <col min="2981" max="2981" width="11.5703125" bestFit="1" customWidth="1"/>
    <col min="2982" max="2982" width="14.140625" bestFit="1" customWidth="1"/>
    <col min="2983" max="2983" width="13.5703125" bestFit="1" customWidth="1"/>
    <col min="2984" max="2984" width="21.42578125" bestFit="1" customWidth="1"/>
    <col min="2985" max="2985" width="13.5703125" bestFit="1" customWidth="1"/>
    <col min="2986" max="2986" width="21.42578125" bestFit="1" customWidth="1"/>
    <col min="2987" max="2987" width="8.5703125" bestFit="1" customWidth="1"/>
    <col min="2988" max="2988" width="11.140625" bestFit="1" customWidth="1"/>
    <col min="2989" max="2990" width="8.5703125" bestFit="1" customWidth="1"/>
    <col min="2991" max="2991" width="11.140625" bestFit="1" customWidth="1"/>
    <col min="2992" max="2992" width="13.5703125" bestFit="1" customWidth="1"/>
    <col min="2993" max="2993" width="21.42578125" bestFit="1" customWidth="1"/>
    <col min="2994" max="2996" width="7.5703125" bestFit="1" customWidth="1"/>
    <col min="2997" max="2997" width="10.140625" bestFit="1" customWidth="1"/>
    <col min="2998" max="2998" width="13.5703125" bestFit="1" customWidth="1"/>
    <col min="2999" max="2999" width="21.42578125" bestFit="1" customWidth="1"/>
    <col min="3000" max="3001" width="9.5703125" bestFit="1" customWidth="1"/>
    <col min="3002" max="3002" width="12.140625" bestFit="1" customWidth="1"/>
    <col min="3003" max="3003" width="13.5703125" bestFit="1" customWidth="1"/>
    <col min="3004" max="3004" width="21.42578125" bestFit="1" customWidth="1"/>
    <col min="3005" max="3006" width="13.5703125" bestFit="1" customWidth="1"/>
    <col min="3007" max="3007" width="21.42578125" bestFit="1" customWidth="1"/>
    <col min="3008" max="3008" width="8.5703125" bestFit="1" customWidth="1"/>
    <col min="3009" max="3009" width="11.140625" bestFit="1" customWidth="1"/>
    <col min="3010" max="3010" width="12.5703125" bestFit="1" customWidth="1"/>
    <col min="3011" max="3011" width="21.42578125" bestFit="1" customWidth="1"/>
    <col min="3012" max="3012" width="13.5703125" bestFit="1" customWidth="1"/>
    <col min="3013" max="3013" width="21.42578125" bestFit="1" customWidth="1"/>
    <col min="3014" max="3014" width="9.5703125" bestFit="1" customWidth="1"/>
    <col min="3015" max="3015" width="12.140625" bestFit="1" customWidth="1"/>
    <col min="3016" max="3016" width="7.5703125" bestFit="1" customWidth="1"/>
    <col min="3017" max="3017" width="10.140625" bestFit="1" customWidth="1"/>
    <col min="3018" max="3018" width="13.5703125" bestFit="1" customWidth="1"/>
    <col min="3019" max="3019" width="21.42578125" bestFit="1" customWidth="1"/>
    <col min="3020" max="3020" width="10.5703125" bestFit="1" customWidth="1"/>
    <col min="3021" max="3021" width="13.140625" bestFit="1" customWidth="1"/>
    <col min="3022" max="3022" width="13.5703125" bestFit="1" customWidth="1"/>
    <col min="3023" max="3023" width="21.42578125" bestFit="1" customWidth="1"/>
    <col min="3024" max="3024" width="8.5703125" bestFit="1" customWidth="1"/>
    <col min="3025" max="3025" width="11.140625" bestFit="1" customWidth="1"/>
    <col min="3026" max="3026" width="13.5703125" bestFit="1" customWidth="1"/>
    <col min="3027" max="3027" width="21.42578125" bestFit="1" customWidth="1"/>
    <col min="3028" max="3028" width="8.5703125" bestFit="1" customWidth="1"/>
    <col min="3029" max="3029" width="11.140625" bestFit="1" customWidth="1"/>
    <col min="3030" max="3030" width="8.5703125" bestFit="1" customWidth="1"/>
    <col min="3031" max="3031" width="11.140625" bestFit="1" customWidth="1"/>
    <col min="3032" max="3036" width="6.5703125" bestFit="1" customWidth="1"/>
    <col min="3037" max="3037" width="9.140625" bestFit="1" customWidth="1"/>
    <col min="3038" max="3038" width="9.5703125" bestFit="1" customWidth="1"/>
    <col min="3039" max="3039" width="12.140625" bestFit="1" customWidth="1"/>
    <col min="3040" max="3040" width="13.5703125" bestFit="1" customWidth="1"/>
    <col min="3041" max="3041" width="21.42578125" bestFit="1" customWidth="1"/>
    <col min="3042" max="3043" width="13.5703125" bestFit="1" customWidth="1"/>
    <col min="3044" max="3044" width="21.42578125" bestFit="1" customWidth="1"/>
    <col min="3045" max="3045" width="13.5703125" bestFit="1" customWidth="1"/>
    <col min="3046" max="3046" width="21.42578125" bestFit="1" customWidth="1"/>
    <col min="3047" max="3047" width="8.5703125" bestFit="1" customWidth="1"/>
    <col min="3048" max="3048" width="11.140625" bestFit="1" customWidth="1"/>
    <col min="3049" max="3049" width="8.5703125" bestFit="1" customWidth="1"/>
    <col min="3050" max="3050" width="11.140625" bestFit="1" customWidth="1"/>
    <col min="3051" max="3051" width="12.5703125" bestFit="1" customWidth="1"/>
    <col min="3052" max="3052" width="15.140625" bestFit="1" customWidth="1"/>
    <col min="3053" max="3053" width="13.5703125" bestFit="1" customWidth="1"/>
    <col min="3054" max="3054" width="21.42578125" bestFit="1" customWidth="1"/>
    <col min="3055" max="3055" width="13.5703125" bestFit="1" customWidth="1"/>
    <col min="3056" max="3056" width="21.42578125" bestFit="1" customWidth="1"/>
    <col min="3057" max="3057" width="13.5703125" bestFit="1" customWidth="1"/>
    <col min="3058" max="3058" width="21.42578125" bestFit="1" customWidth="1"/>
    <col min="3059" max="3063" width="7.5703125" bestFit="1" customWidth="1"/>
    <col min="3064" max="3064" width="10.140625" bestFit="1" customWidth="1"/>
    <col min="3065" max="3065" width="13.5703125" bestFit="1" customWidth="1"/>
    <col min="3066" max="3066" width="21.42578125" bestFit="1" customWidth="1"/>
    <col min="3067" max="3067" width="9.5703125" bestFit="1" customWidth="1"/>
    <col min="3068" max="3068" width="12.140625" bestFit="1" customWidth="1"/>
    <col min="3069" max="3069" width="13.5703125" bestFit="1" customWidth="1"/>
    <col min="3070" max="3070" width="21.42578125" bestFit="1" customWidth="1"/>
    <col min="3071" max="3071" width="13.5703125" bestFit="1" customWidth="1"/>
    <col min="3072" max="3072" width="21.42578125" bestFit="1" customWidth="1"/>
    <col min="3073" max="3073" width="8.5703125" bestFit="1" customWidth="1"/>
    <col min="3074" max="3074" width="11.140625" bestFit="1" customWidth="1"/>
    <col min="3075" max="3075" width="10.5703125" bestFit="1" customWidth="1"/>
    <col min="3076" max="3076" width="13.140625" bestFit="1" customWidth="1"/>
    <col min="3077" max="3077" width="7.5703125" bestFit="1" customWidth="1"/>
    <col min="3078" max="3078" width="10.140625" bestFit="1" customWidth="1"/>
    <col min="3079" max="3079" width="13.5703125" bestFit="1" customWidth="1"/>
    <col min="3080" max="3080" width="21.42578125" bestFit="1" customWidth="1"/>
    <col min="3081" max="3081" width="13.5703125" bestFit="1" customWidth="1"/>
    <col min="3082" max="3082" width="21.42578125" bestFit="1" customWidth="1"/>
    <col min="3083" max="3083" width="13.5703125" bestFit="1" customWidth="1"/>
    <col min="3084" max="3084" width="21.42578125" bestFit="1" customWidth="1"/>
    <col min="3085" max="3085" width="13.5703125" bestFit="1" customWidth="1"/>
    <col min="3086" max="3086" width="21.42578125" bestFit="1" customWidth="1"/>
    <col min="3087" max="3087" width="13.5703125" bestFit="1" customWidth="1"/>
    <col min="3088" max="3088" width="21.42578125" bestFit="1" customWidth="1"/>
    <col min="3089" max="3090" width="8.5703125" bestFit="1" customWidth="1"/>
    <col min="3091" max="3091" width="11.140625" bestFit="1" customWidth="1"/>
    <col min="3092" max="3092" width="8.5703125" bestFit="1" customWidth="1"/>
    <col min="3093" max="3093" width="11.140625" bestFit="1" customWidth="1"/>
    <col min="3094" max="3094" width="9.5703125" bestFit="1" customWidth="1"/>
    <col min="3095" max="3095" width="12.140625" bestFit="1" customWidth="1"/>
    <col min="3096" max="3096" width="13.5703125" bestFit="1" customWidth="1"/>
    <col min="3097" max="3097" width="21.42578125" bestFit="1" customWidth="1"/>
    <col min="3098" max="3098" width="9.5703125" bestFit="1" customWidth="1"/>
    <col min="3099" max="3099" width="12.140625" bestFit="1" customWidth="1"/>
    <col min="3100" max="3100" width="13.5703125" bestFit="1" customWidth="1"/>
    <col min="3101" max="3101" width="21.42578125" bestFit="1" customWidth="1"/>
    <col min="3102" max="3102" width="8.5703125" bestFit="1" customWidth="1"/>
    <col min="3103" max="3103" width="11.140625" bestFit="1" customWidth="1"/>
    <col min="3104" max="3104" width="10.5703125" bestFit="1" customWidth="1"/>
    <col min="3105" max="3105" width="13.140625" bestFit="1" customWidth="1"/>
    <col min="3106" max="3106" width="13.5703125" bestFit="1" customWidth="1"/>
    <col min="3107" max="3107" width="21.42578125" bestFit="1" customWidth="1"/>
    <col min="3108" max="3108" width="13.5703125" bestFit="1" customWidth="1"/>
    <col min="3109" max="3109" width="21.42578125" bestFit="1" customWidth="1"/>
    <col min="3110" max="3112" width="8.5703125" bestFit="1" customWidth="1"/>
    <col min="3113" max="3113" width="11.140625" bestFit="1" customWidth="1"/>
    <col min="3114" max="3114" width="13.5703125" bestFit="1" customWidth="1"/>
    <col min="3115" max="3115" width="21.42578125" bestFit="1" customWidth="1"/>
    <col min="3116" max="3118" width="7.5703125" bestFit="1" customWidth="1"/>
    <col min="3119" max="3119" width="10.140625" bestFit="1" customWidth="1"/>
    <col min="3120" max="3120" width="13.5703125" bestFit="1" customWidth="1"/>
    <col min="3121" max="3121" width="21.42578125" bestFit="1" customWidth="1"/>
    <col min="3122" max="3122" width="13.5703125" bestFit="1" customWidth="1"/>
    <col min="3123" max="3123" width="21.42578125" bestFit="1" customWidth="1"/>
    <col min="3124" max="3124" width="13.5703125" bestFit="1" customWidth="1"/>
    <col min="3125" max="3125" width="21.42578125" bestFit="1" customWidth="1"/>
    <col min="3126" max="3126" width="13.5703125" bestFit="1" customWidth="1"/>
    <col min="3127" max="3127" width="21.42578125" bestFit="1" customWidth="1"/>
    <col min="3128" max="3128" width="13.5703125" bestFit="1" customWidth="1"/>
    <col min="3129" max="3129" width="21.42578125" bestFit="1" customWidth="1"/>
    <col min="3130" max="3130" width="13.5703125" bestFit="1" customWidth="1"/>
    <col min="3131" max="3131" width="21.42578125" bestFit="1" customWidth="1"/>
    <col min="3132" max="3133" width="13.5703125" bestFit="1" customWidth="1"/>
    <col min="3134" max="3134" width="21.42578125" bestFit="1" customWidth="1"/>
    <col min="3135" max="3141" width="7.5703125" bestFit="1" customWidth="1"/>
    <col min="3142" max="3142" width="10.140625" bestFit="1" customWidth="1"/>
    <col min="3143" max="3143" width="13.5703125" bestFit="1" customWidth="1"/>
    <col min="3144" max="3144" width="21.42578125" bestFit="1" customWidth="1"/>
    <col min="3145" max="3145" width="13.5703125" bestFit="1" customWidth="1"/>
    <col min="3146" max="3146" width="21.42578125" bestFit="1" customWidth="1"/>
    <col min="3147" max="3147" width="13.5703125" bestFit="1" customWidth="1"/>
    <col min="3148" max="3148" width="21.42578125" bestFit="1" customWidth="1"/>
    <col min="3149" max="3149" width="9.5703125" bestFit="1" customWidth="1"/>
    <col min="3150" max="3150" width="12.140625" bestFit="1" customWidth="1"/>
    <col min="3151" max="3151" width="13.5703125" bestFit="1" customWidth="1"/>
    <col min="3152" max="3152" width="21.42578125" bestFit="1" customWidth="1"/>
    <col min="3153" max="3153" width="9.5703125" bestFit="1" customWidth="1"/>
    <col min="3154" max="3154" width="12.140625" bestFit="1" customWidth="1"/>
    <col min="3155" max="3160" width="7.5703125" bestFit="1" customWidth="1"/>
    <col min="3161" max="3161" width="10.140625" bestFit="1" customWidth="1"/>
    <col min="3162" max="3162" width="13.5703125" bestFit="1" customWidth="1"/>
    <col min="3163" max="3163" width="21.42578125" bestFit="1" customWidth="1"/>
    <col min="3164" max="3164" width="13.5703125" bestFit="1" customWidth="1"/>
    <col min="3165" max="3165" width="21.42578125" bestFit="1" customWidth="1"/>
    <col min="3166" max="3166" width="13.5703125" bestFit="1" customWidth="1"/>
    <col min="3167" max="3167" width="21.42578125" bestFit="1" customWidth="1"/>
    <col min="3168" max="3169" width="10.5703125" bestFit="1" customWidth="1"/>
    <col min="3170" max="3170" width="13.140625" bestFit="1" customWidth="1"/>
    <col min="3171" max="3171" width="12.5703125" bestFit="1" customWidth="1"/>
    <col min="3172" max="3172" width="15.140625" bestFit="1" customWidth="1"/>
    <col min="3173" max="3173" width="13.5703125" bestFit="1" customWidth="1"/>
    <col min="3174" max="3174" width="21.42578125" bestFit="1" customWidth="1"/>
    <col min="3175" max="3175" width="10.5703125" bestFit="1" customWidth="1"/>
    <col min="3176" max="3176" width="13.140625" bestFit="1" customWidth="1"/>
    <col min="3177" max="3177" width="13.5703125" bestFit="1" customWidth="1"/>
    <col min="3178" max="3178" width="21.42578125" bestFit="1" customWidth="1"/>
    <col min="3179" max="3180" width="13.5703125" bestFit="1" customWidth="1"/>
    <col min="3181" max="3181" width="21.42578125" bestFit="1" customWidth="1"/>
    <col min="3182" max="3182" width="10.5703125" bestFit="1" customWidth="1"/>
    <col min="3183" max="3183" width="13.140625" bestFit="1" customWidth="1"/>
    <col min="3184" max="3184" width="7.5703125" bestFit="1" customWidth="1"/>
    <col min="3185" max="3185" width="10.140625" bestFit="1" customWidth="1"/>
    <col min="3186" max="3186" width="13.5703125" bestFit="1" customWidth="1"/>
    <col min="3187" max="3187" width="21.42578125" bestFit="1" customWidth="1"/>
    <col min="3188" max="3188" width="13.5703125" bestFit="1" customWidth="1"/>
    <col min="3189" max="3189" width="21.42578125" bestFit="1" customWidth="1"/>
    <col min="3190" max="3191" width="8.5703125" bestFit="1" customWidth="1"/>
    <col min="3192" max="3192" width="11.140625" bestFit="1" customWidth="1"/>
    <col min="3193" max="3193" width="8.5703125" bestFit="1" customWidth="1"/>
    <col min="3194" max="3194" width="11.140625" bestFit="1" customWidth="1"/>
    <col min="3195" max="3195" width="13.5703125" bestFit="1" customWidth="1"/>
    <col min="3196" max="3196" width="21.42578125" bestFit="1" customWidth="1"/>
    <col min="3197" max="3197" width="13.5703125" bestFit="1" customWidth="1"/>
    <col min="3198" max="3198" width="21.42578125" bestFit="1" customWidth="1"/>
    <col min="3199" max="3199" width="7.5703125" bestFit="1" customWidth="1"/>
    <col min="3200" max="3200" width="10.140625" bestFit="1" customWidth="1"/>
    <col min="3201" max="3201" width="13.5703125" bestFit="1" customWidth="1"/>
    <col min="3202" max="3202" width="21.42578125" bestFit="1" customWidth="1"/>
    <col min="3203" max="3203" width="13.5703125" bestFit="1" customWidth="1"/>
    <col min="3204" max="3204" width="21.42578125" bestFit="1" customWidth="1"/>
    <col min="3205" max="3205" width="10.5703125" bestFit="1" customWidth="1"/>
    <col min="3206" max="3206" width="13.140625" bestFit="1" customWidth="1"/>
    <col min="3207" max="3207" width="13.5703125" bestFit="1" customWidth="1"/>
    <col min="3208" max="3208" width="21.42578125" bestFit="1" customWidth="1"/>
    <col min="3209" max="3210" width="13.5703125" bestFit="1" customWidth="1"/>
    <col min="3211" max="3211" width="21.42578125" bestFit="1" customWidth="1"/>
    <col min="3212" max="3212" width="13.5703125" bestFit="1" customWidth="1"/>
    <col min="3213" max="3213" width="21.42578125" bestFit="1" customWidth="1"/>
    <col min="3214" max="3214" width="13.5703125" bestFit="1" customWidth="1"/>
    <col min="3215" max="3215" width="21.42578125" bestFit="1" customWidth="1"/>
    <col min="3216" max="3216" width="9.5703125" bestFit="1" customWidth="1"/>
    <col min="3217" max="3217" width="12.140625" bestFit="1" customWidth="1"/>
    <col min="3218" max="3219" width="7.5703125" bestFit="1" customWidth="1"/>
    <col min="3220" max="3220" width="10.140625" bestFit="1" customWidth="1"/>
    <col min="3221" max="3221" width="13.5703125" bestFit="1" customWidth="1"/>
    <col min="3222" max="3222" width="21.42578125" bestFit="1" customWidth="1"/>
    <col min="3223" max="3223" width="8.5703125" bestFit="1" customWidth="1"/>
    <col min="3224" max="3224" width="11.140625" bestFit="1" customWidth="1"/>
    <col min="3225" max="3225" width="10.5703125" bestFit="1" customWidth="1"/>
    <col min="3226" max="3226" width="13.140625" bestFit="1" customWidth="1"/>
    <col min="3227" max="3227" width="13.5703125" bestFit="1" customWidth="1"/>
    <col min="3228" max="3228" width="21.42578125" bestFit="1" customWidth="1"/>
    <col min="3229" max="3229" width="13.5703125" bestFit="1" customWidth="1"/>
    <col min="3230" max="3230" width="21.42578125" bestFit="1" customWidth="1"/>
    <col min="3231" max="3231" width="9.5703125" bestFit="1" customWidth="1"/>
    <col min="3232" max="3232" width="12.140625" bestFit="1" customWidth="1"/>
    <col min="3233" max="3233" width="8.5703125" bestFit="1" customWidth="1"/>
    <col min="3234" max="3234" width="11.140625" bestFit="1" customWidth="1"/>
    <col min="3235" max="3235" width="13.5703125" bestFit="1" customWidth="1"/>
    <col min="3236" max="3236" width="21.42578125" bestFit="1" customWidth="1"/>
    <col min="3237" max="3243" width="6.5703125" bestFit="1" customWidth="1"/>
    <col min="3244" max="3244" width="9.140625" bestFit="1" customWidth="1"/>
    <col min="3245" max="3245" width="10.5703125" bestFit="1" customWidth="1"/>
    <col min="3246" max="3246" width="13.140625" bestFit="1" customWidth="1"/>
    <col min="3247" max="3247" width="9.5703125" bestFit="1" customWidth="1"/>
    <col min="3248" max="3248" width="12.140625" bestFit="1" customWidth="1"/>
    <col min="3249" max="3249" width="13.5703125" bestFit="1" customWidth="1"/>
    <col min="3250" max="3250" width="21.42578125" bestFit="1" customWidth="1"/>
    <col min="3251" max="3251" width="9.5703125" bestFit="1" customWidth="1"/>
    <col min="3252" max="3252" width="12.140625" bestFit="1" customWidth="1"/>
    <col min="3253" max="3253" width="13.5703125" bestFit="1" customWidth="1"/>
    <col min="3254" max="3254" width="21.42578125" bestFit="1" customWidth="1"/>
    <col min="3255" max="3255" width="13.5703125" bestFit="1" customWidth="1"/>
    <col min="3256" max="3256" width="21.42578125" bestFit="1" customWidth="1"/>
    <col min="3257" max="3257" width="13.5703125" bestFit="1" customWidth="1"/>
    <col min="3258" max="3258" width="21.42578125" bestFit="1" customWidth="1"/>
    <col min="3259" max="3259" width="8.5703125" bestFit="1" customWidth="1"/>
    <col min="3260" max="3260" width="11.140625" bestFit="1" customWidth="1"/>
    <col min="3261" max="3261" width="9.5703125" bestFit="1" customWidth="1"/>
    <col min="3262" max="3262" width="12.140625" bestFit="1" customWidth="1"/>
    <col min="3263" max="3263" width="13.5703125" bestFit="1" customWidth="1"/>
    <col min="3264" max="3264" width="21.42578125" bestFit="1" customWidth="1"/>
    <col min="3265" max="3265" width="13.5703125" bestFit="1" customWidth="1"/>
    <col min="3266" max="3266" width="21.42578125" bestFit="1" customWidth="1"/>
    <col min="3267" max="3268" width="7.5703125" bestFit="1" customWidth="1"/>
    <col min="3269" max="3269" width="10.140625" bestFit="1" customWidth="1"/>
    <col min="3270" max="3270" width="13.5703125" bestFit="1" customWidth="1"/>
    <col min="3271" max="3271" width="21.42578125" bestFit="1" customWidth="1"/>
    <col min="3272" max="3272" width="11.5703125" bestFit="1" customWidth="1"/>
    <col min="3273" max="3273" width="14.140625" bestFit="1" customWidth="1"/>
    <col min="3274" max="3274" width="8.5703125" bestFit="1" customWidth="1"/>
    <col min="3275" max="3275" width="11.140625" bestFit="1" customWidth="1"/>
    <col min="3276" max="3276" width="13.5703125" bestFit="1" customWidth="1"/>
    <col min="3277" max="3277" width="21.42578125" bestFit="1" customWidth="1"/>
    <col min="3278" max="3278" width="13.5703125" bestFit="1" customWidth="1"/>
    <col min="3279" max="3279" width="21.42578125" bestFit="1" customWidth="1"/>
    <col min="3280" max="3283" width="13.5703125" bestFit="1" customWidth="1"/>
    <col min="3284" max="3284" width="21.42578125" bestFit="1" customWidth="1"/>
    <col min="3285" max="3285" width="8.5703125" bestFit="1" customWidth="1"/>
    <col min="3286" max="3286" width="11.140625" bestFit="1" customWidth="1"/>
    <col min="3287" max="3287" width="10.5703125" bestFit="1" customWidth="1"/>
    <col min="3288" max="3288" width="13.140625" bestFit="1" customWidth="1"/>
    <col min="3289" max="3289" width="13.5703125" bestFit="1" customWidth="1"/>
    <col min="3290" max="3290" width="21.42578125" bestFit="1" customWidth="1"/>
    <col min="3291" max="3291" width="8.5703125" bestFit="1" customWidth="1"/>
    <col min="3292" max="3292" width="11.140625" bestFit="1" customWidth="1"/>
    <col min="3293" max="3293" width="13.5703125" bestFit="1" customWidth="1"/>
    <col min="3294" max="3294" width="21.42578125" bestFit="1" customWidth="1"/>
    <col min="3295" max="3296" width="7.5703125" bestFit="1" customWidth="1"/>
    <col min="3297" max="3297" width="10.140625" bestFit="1" customWidth="1"/>
    <col min="3298" max="3298" width="9.5703125" bestFit="1" customWidth="1"/>
    <col min="3299" max="3299" width="12.140625" bestFit="1" customWidth="1"/>
    <col min="3300" max="3300" width="13.5703125" bestFit="1" customWidth="1"/>
    <col min="3301" max="3301" width="21.42578125" bestFit="1" customWidth="1"/>
    <col min="3302" max="3302" width="13.5703125" bestFit="1" customWidth="1"/>
    <col min="3303" max="3303" width="21.42578125" bestFit="1" customWidth="1"/>
    <col min="3304" max="3304" width="13.5703125" bestFit="1" customWidth="1"/>
    <col min="3305" max="3305" width="21.42578125" bestFit="1" customWidth="1"/>
    <col min="3306" max="3306" width="13.5703125" bestFit="1" customWidth="1"/>
    <col min="3307" max="3307" width="21.42578125" bestFit="1" customWidth="1"/>
    <col min="3308" max="3313" width="7.5703125" bestFit="1" customWidth="1"/>
    <col min="3314" max="3314" width="10.140625" bestFit="1" customWidth="1"/>
    <col min="3315" max="3315" width="8.5703125" bestFit="1" customWidth="1"/>
    <col min="3316" max="3316" width="11.140625" bestFit="1" customWidth="1"/>
    <col min="3317" max="3317" width="13.5703125" bestFit="1" customWidth="1"/>
    <col min="3318" max="3318" width="21.42578125" bestFit="1" customWidth="1"/>
    <col min="3319" max="3319" width="13.5703125" bestFit="1" customWidth="1"/>
    <col min="3320" max="3320" width="21.42578125" bestFit="1" customWidth="1"/>
    <col min="3321" max="3321" width="13.5703125" bestFit="1" customWidth="1"/>
    <col min="3322" max="3322" width="21.42578125" bestFit="1" customWidth="1"/>
    <col min="3323" max="3323" width="13.5703125" bestFit="1" customWidth="1"/>
    <col min="3324" max="3324" width="21.42578125" bestFit="1" customWidth="1"/>
    <col min="3325" max="3325" width="11.5703125" bestFit="1" customWidth="1"/>
    <col min="3326" max="3326" width="14.140625" bestFit="1" customWidth="1"/>
    <col min="3327" max="3328" width="13.5703125" bestFit="1" customWidth="1"/>
    <col min="3329" max="3329" width="21.42578125" bestFit="1" customWidth="1"/>
    <col min="3330" max="3330" width="10.5703125" bestFit="1" customWidth="1"/>
    <col min="3331" max="3331" width="13.140625" bestFit="1" customWidth="1"/>
    <col min="3332" max="3332" width="8.5703125" bestFit="1" customWidth="1"/>
    <col min="3333" max="3333" width="11.140625" bestFit="1" customWidth="1"/>
    <col min="3334" max="3335" width="13.5703125" bestFit="1" customWidth="1"/>
    <col min="3336" max="3336" width="21.42578125" bestFit="1" customWidth="1"/>
    <col min="3337" max="3337" width="8.5703125" bestFit="1" customWidth="1"/>
    <col min="3338" max="3338" width="11.140625" bestFit="1" customWidth="1"/>
    <col min="3339" max="3339" width="8.5703125" bestFit="1" customWidth="1"/>
    <col min="3340" max="3340" width="11.140625" bestFit="1" customWidth="1"/>
    <col min="3341" max="3343" width="8.5703125" bestFit="1" customWidth="1"/>
    <col min="3344" max="3344" width="11.140625" bestFit="1" customWidth="1"/>
    <col min="3345" max="3345" width="8.5703125" bestFit="1" customWidth="1"/>
    <col min="3346" max="3346" width="11.140625" bestFit="1" customWidth="1"/>
    <col min="3347" max="3347" width="13.5703125" bestFit="1" customWidth="1"/>
    <col min="3348" max="3348" width="21.42578125" bestFit="1" customWidth="1"/>
    <col min="3349" max="3350" width="9.5703125" bestFit="1" customWidth="1"/>
    <col min="3351" max="3351" width="12.140625" bestFit="1" customWidth="1"/>
    <col min="3352" max="3354" width="7.5703125" bestFit="1" customWidth="1"/>
    <col min="3355" max="3355" width="10.140625" bestFit="1" customWidth="1"/>
    <col min="3356" max="3356" width="9.5703125" bestFit="1" customWidth="1"/>
    <col min="3357" max="3357" width="12.140625" bestFit="1" customWidth="1"/>
    <col min="3358" max="3358" width="12.5703125" bestFit="1" customWidth="1"/>
    <col min="3359" max="3359" width="15.140625" bestFit="1" customWidth="1"/>
    <col min="3360" max="3360" width="13.5703125" bestFit="1" customWidth="1"/>
    <col min="3361" max="3361" width="21.42578125" bestFit="1" customWidth="1"/>
    <col min="3362" max="3363" width="7.5703125" bestFit="1" customWidth="1"/>
    <col min="3364" max="3364" width="10.140625" bestFit="1" customWidth="1"/>
    <col min="3365" max="3365" width="13.5703125" bestFit="1" customWidth="1"/>
    <col min="3366" max="3366" width="21.42578125" bestFit="1" customWidth="1"/>
    <col min="3367" max="3367" width="13.5703125" bestFit="1" customWidth="1"/>
    <col min="3368" max="3368" width="21.42578125" bestFit="1" customWidth="1"/>
    <col min="3369" max="3369" width="13.5703125" bestFit="1" customWidth="1"/>
    <col min="3370" max="3370" width="21.42578125" bestFit="1" customWidth="1"/>
    <col min="3371" max="3371" width="13.5703125" bestFit="1" customWidth="1"/>
    <col min="3372" max="3372" width="21.42578125" bestFit="1" customWidth="1"/>
    <col min="3373" max="3373" width="8.5703125" bestFit="1" customWidth="1"/>
    <col min="3374" max="3374" width="11.140625" bestFit="1" customWidth="1"/>
    <col min="3375" max="3388" width="6.5703125" bestFit="1" customWidth="1"/>
    <col min="3389" max="3389" width="9.140625" bestFit="1" customWidth="1"/>
    <col min="3390" max="3390" width="13.5703125" bestFit="1" customWidth="1"/>
    <col min="3391" max="3391" width="21.42578125" bestFit="1" customWidth="1"/>
    <col min="3392" max="3392" width="8.5703125" bestFit="1" customWidth="1"/>
    <col min="3393" max="3393" width="11.140625" bestFit="1" customWidth="1"/>
    <col min="3394" max="3394" width="13.5703125" bestFit="1" customWidth="1"/>
    <col min="3395" max="3395" width="21.42578125" bestFit="1" customWidth="1"/>
    <col min="3396" max="3396" width="11.5703125" bestFit="1" customWidth="1"/>
    <col min="3397" max="3397" width="14.140625" bestFit="1" customWidth="1"/>
    <col min="3398" max="3398" width="13.5703125" bestFit="1" customWidth="1"/>
    <col min="3399" max="3399" width="21.42578125" bestFit="1" customWidth="1"/>
    <col min="3400" max="3400" width="9.5703125" bestFit="1" customWidth="1"/>
    <col min="3401" max="3401" width="12.140625" bestFit="1" customWidth="1"/>
    <col min="3402" max="3402" width="13.5703125" bestFit="1" customWidth="1"/>
    <col min="3403" max="3403" width="21.42578125" bestFit="1" customWidth="1"/>
    <col min="3404" max="3404" width="9.5703125" bestFit="1" customWidth="1"/>
    <col min="3405" max="3405" width="12.140625" bestFit="1" customWidth="1"/>
    <col min="3406" max="3407" width="13.5703125" bestFit="1" customWidth="1"/>
    <col min="3408" max="3408" width="21.42578125" bestFit="1" customWidth="1"/>
    <col min="3409" max="3409" width="13.5703125" bestFit="1" customWidth="1"/>
    <col min="3410" max="3410" width="21.42578125" bestFit="1" customWidth="1"/>
    <col min="3411" max="3412" width="7.5703125" bestFit="1" customWidth="1"/>
    <col min="3413" max="3413" width="10.140625" bestFit="1" customWidth="1"/>
    <col min="3414" max="3414" width="9.5703125" bestFit="1" customWidth="1"/>
    <col min="3415" max="3415" width="12.140625" bestFit="1" customWidth="1"/>
    <col min="3416" max="3416" width="8.5703125" bestFit="1" customWidth="1"/>
    <col min="3417" max="3417" width="11.140625" bestFit="1" customWidth="1"/>
    <col min="3418" max="3418" width="13.5703125" bestFit="1" customWidth="1"/>
    <col min="3419" max="3419" width="21.42578125" bestFit="1" customWidth="1"/>
    <col min="3420" max="3420" width="13.5703125" bestFit="1" customWidth="1"/>
    <col min="3421" max="3421" width="21.42578125" bestFit="1" customWidth="1"/>
    <col min="3422" max="3422" width="13.5703125" bestFit="1" customWidth="1"/>
    <col min="3423" max="3423" width="21.42578125" bestFit="1" customWidth="1"/>
    <col min="3424" max="3424" width="13.5703125" bestFit="1" customWidth="1"/>
    <col min="3425" max="3425" width="21.42578125" bestFit="1" customWidth="1"/>
    <col min="3426" max="3426" width="8.5703125" bestFit="1" customWidth="1"/>
    <col min="3427" max="3427" width="11.140625" bestFit="1" customWidth="1"/>
    <col min="3428" max="3428" width="13.5703125" bestFit="1" customWidth="1"/>
    <col min="3429" max="3429" width="21.42578125" bestFit="1" customWidth="1"/>
    <col min="3430" max="3431" width="8.5703125" bestFit="1" customWidth="1"/>
    <col min="3432" max="3432" width="11.140625" bestFit="1" customWidth="1"/>
    <col min="3433" max="3433" width="10.5703125" bestFit="1" customWidth="1"/>
    <col min="3434" max="3434" width="13.140625" bestFit="1" customWidth="1"/>
    <col min="3435" max="3435" width="9.5703125" bestFit="1" customWidth="1"/>
    <col min="3436" max="3436" width="12.140625" bestFit="1" customWidth="1"/>
    <col min="3437" max="3437" width="7.5703125" bestFit="1" customWidth="1"/>
    <col min="3438" max="3438" width="10.140625" bestFit="1" customWidth="1"/>
    <col min="3439" max="3439" width="9.5703125" bestFit="1" customWidth="1"/>
    <col min="3440" max="3440" width="12.140625" bestFit="1" customWidth="1"/>
    <col min="3441" max="3441" width="13.5703125" bestFit="1" customWidth="1"/>
    <col min="3442" max="3442" width="21.42578125" bestFit="1" customWidth="1"/>
    <col min="3443" max="3443" width="13.5703125" bestFit="1" customWidth="1"/>
    <col min="3444" max="3444" width="21.42578125" bestFit="1" customWidth="1"/>
    <col min="3445" max="3445" width="10.5703125" bestFit="1" customWidth="1"/>
    <col min="3446" max="3446" width="13.140625" bestFit="1" customWidth="1"/>
    <col min="3447" max="3448" width="8.5703125" bestFit="1" customWidth="1"/>
    <col min="3449" max="3449" width="11.140625" bestFit="1" customWidth="1"/>
    <col min="3450" max="3450" width="13.5703125" bestFit="1" customWidth="1"/>
    <col min="3451" max="3451" width="21.42578125" bestFit="1" customWidth="1"/>
    <col min="3452" max="3452" width="13.5703125" bestFit="1" customWidth="1"/>
    <col min="3453" max="3453" width="21.42578125" bestFit="1" customWidth="1"/>
    <col min="3454" max="3454" width="7.5703125" bestFit="1" customWidth="1"/>
    <col min="3455" max="3455" width="10.140625" bestFit="1" customWidth="1"/>
    <col min="3456" max="3456" width="13.5703125" bestFit="1" customWidth="1"/>
    <col min="3457" max="3457" width="21.42578125" bestFit="1" customWidth="1"/>
    <col min="3458" max="3458" width="13.5703125" bestFit="1" customWidth="1"/>
    <col min="3459" max="3459" width="21.42578125" bestFit="1" customWidth="1"/>
    <col min="3460" max="3460" width="8.5703125" bestFit="1" customWidth="1"/>
    <col min="3461" max="3461" width="11.140625" bestFit="1" customWidth="1"/>
    <col min="3462" max="3462" width="13.5703125" bestFit="1" customWidth="1"/>
    <col min="3463" max="3463" width="21.42578125" bestFit="1" customWidth="1"/>
    <col min="3464" max="3464" width="13.5703125" bestFit="1" customWidth="1"/>
    <col min="3465" max="3465" width="21.42578125" bestFit="1" customWidth="1"/>
    <col min="3466" max="3466" width="13.5703125" bestFit="1" customWidth="1"/>
    <col min="3467" max="3467" width="21.42578125" bestFit="1" customWidth="1"/>
    <col min="3468" max="3468" width="11.5703125" bestFit="1" customWidth="1"/>
    <col min="3469" max="3469" width="14.140625" bestFit="1" customWidth="1"/>
    <col min="3470" max="3471" width="7.5703125" bestFit="1" customWidth="1"/>
    <col min="3472" max="3472" width="10.140625" bestFit="1" customWidth="1"/>
    <col min="3473" max="3473" width="11.5703125" bestFit="1" customWidth="1"/>
    <col min="3474" max="3474" width="14.140625" bestFit="1" customWidth="1"/>
    <col min="3475" max="3475" width="8.5703125" bestFit="1" customWidth="1"/>
    <col min="3476" max="3476" width="11.140625" bestFit="1" customWidth="1"/>
    <col min="3477" max="3477" width="8.5703125" bestFit="1" customWidth="1"/>
    <col min="3478" max="3478" width="11.140625" bestFit="1" customWidth="1"/>
    <col min="3479" max="3481" width="13.5703125" bestFit="1" customWidth="1"/>
    <col min="3482" max="3482" width="21.42578125" bestFit="1" customWidth="1"/>
    <col min="3483" max="3483" width="9.5703125" bestFit="1" customWidth="1"/>
    <col min="3484" max="3484" width="12.140625" bestFit="1" customWidth="1"/>
    <col min="3485" max="3486" width="8.5703125" bestFit="1" customWidth="1"/>
    <col min="3487" max="3487" width="11.140625" bestFit="1" customWidth="1"/>
    <col min="3488" max="3488" width="7.5703125" bestFit="1" customWidth="1"/>
    <col min="3489" max="3489" width="10.140625" bestFit="1" customWidth="1"/>
    <col min="3490" max="3491" width="8.5703125" bestFit="1" customWidth="1"/>
    <col min="3492" max="3492" width="11.140625" bestFit="1" customWidth="1"/>
    <col min="3493" max="3493" width="8.5703125" bestFit="1" customWidth="1"/>
    <col min="3494" max="3494" width="11.140625" bestFit="1" customWidth="1"/>
    <col min="3495" max="3495" width="13.5703125" bestFit="1" customWidth="1"/>
    <col min="3496" max="3496" width="21.42578125" bestFit="1" customWidth="1"/>
    <col min="3497" max="3498" width="8.5703125" bestFit="1" customWidth="1"/>
    <col min="3499" max="3499" width="11.140625" bestFit="1" customWidth="1"/>
    <col min="3500" max="3501" width="7.5703125" bestFit="1" customWidth="1"/>
    <col min="3502" max="3502" width="10.140625" bestFit="1" customWidth="1"/>
    <col min="3503" max="3503" width="13.5703125" bestFit="1" customWidth="1"/>
    <col min="3504" max="3504" width="21.42578125" bestFit="1" customWidth="1"/>
    <col min="3505" max="3505" width="8.5703125" bestFit="1" customWidth="1"/>
    <col min="3506" max="3506" width="11.140625" bestFit="1" customWidth="1"/>
    <col min="3507" max="3507" width="13.5703125" bestFit="1" customWidth="1"/>
    <col min="3508" max="3508" width="21.42578125" bestFit="1" customWidth="1"/>
    <col min="3509" max="3509" width="13.5703125" bestFit="1" customWidth="1"/>
    <col min="3510" max="3510" width="21.42578125" bestFit="1" customWidth="1"/>
    <col min="3511" max="3511" width="13.5703125" bestFit="1" customWidth="1"/>
    <col min="3512" max="3512" width="21.42578125" bestFit="1" customWidth="1"/>
    <col min="3513" max="3513" width="13.5703125" bestFit="1" customWidth="1"/>
    <col min="3514" max="3514" width="21.42578125" bestFit="1" customWidth="1"/>
    <col min="3515" max="3515" width="10.5703125" bestFit="1" customWidth="1"/>
    <col min="3516" max="3516" width="13.140625" bestFit="1" customWidth="1"/>
    <col min="3517" max="3517" width="13.5703125" bestFit="1" customWidth="1"/>
    <col min="3518" max="3518" width="21.42578125" bestFit="1" customWidth="1"/>
    <col min="3519" max="3519" width="13.5703125" bestFit="1" customWidth="1"/>
    <col min="3520" max="3520" width="21.42578125" bestFit="1" customWidth="1"/>
    <col min="3521" max="3521" width="8.5703125" bestFit="1" customWidth="1"/>
    <col min="3522" max="3522" width="11.140625" bestFit="1" customWidth="1"/>
    <col min="3523" max="3523" width="13.5703125" bestFit="1" customWidth="1"/>
    <col min="3524" max="3524" width="21.42578125" bestFit="1" customWidth="1"/>
    <col min="3525" max="3531" width="6.5703125" bestFit="1" customWidth="1"/>
    <col min="3532" max="3532" width="9.140625" bestFit="1" customWidth="1"/>
    <col min="3533" max="3533" width="8.5703125" bestFit="1" customWidth="1"/>
    <col min="3534" max="3534" width="11.140625" bestFit="1" customWidth="1"/>
    <col min="3535" max="3535" width="10.5703125" bestFit="1" customWidth="1"/>
    <col min="3536" max="3536" width="13.140625" bestFit="1" customWidth="1"/>
    <col min="3537" max="3537" width="13.5703125" bestFit="1" customWidth="1"/>
    <col min="3538" max="3538" width="21.42578125" bestFit="1" customWidth="1"/>
    <col min="3539" max="3539" width="8.5703125" bestFit="1" customWidth="1"/>
    <col min="3540" max="3540" width="11.140625" bestFit="1" customWidth="1"/>
    <col min="3541" max="3541" width="13.5703125" bestFit="1" customWidth="1"/>
    <col min="3542" max="3542" width="21.42578125" bestFit="1" customWidth="1"/>
    <col min="3543" max="3543" width="13.5703125" bestFit="1" customWidth="1"/>
    <col min="3544" max="3544" width="21.42578125" bestFit="1" customWidth="1"/>
    <col min="3545" max="3545" width="13.5703125" bestFit="1" customWidth="1"/>
    <col min="3546" max="3546" width="16.140625" bestFit="1" customWidth="1"/>
    <col min="3547" max="3547" width="13.5703125" bestFit="1" customWidth="1"/>
    <col min="3548" max="3548" width="21.42578125" bestFit="1" customWidth="1"/>
    <col min="3549" max="3549" width="7.5703125" bestFit="1" customWidth="1"/>
    <col min="3550" max="3550" width="10.140625" bestFit="1" customWidth="1"/>
    <col min="3551" max="3551" width="9.5703125" bestFit="1" customWidth="1"/>
    <col min="3552" max="3552" width="12.140625" bestFit="1" customWidth="1"/>
    <col min="3553" max="3553" width="13.5703125" bestFit="1" customWidth="1"/>
    <col min="3554" max="3554" width="21.42578125" bestFit="1" customWidth="1"/>
    <col min="3555" max="3555" width="13.5703125" bestFit="1" customWidth="1"/>
    <col min="3556" max="3556" width="21.42578125" bestFit="1" customWidth="1"/>
    <col min="3557" max="3557" width="7.5703125" bestFit="1" customWidth="1"/>
    <col min="3558" max="3558" width="10.140625" bestFit="1" customWidth="1"/>
    <col min="3559" max="3559" width="13.5703125" bestFit="1" customWidth="1"/>
    <col min="3560" max="3560" width="21.42578125" bestFit="1" customWidth="1"/>
    <col min="3561" max="3561" width="10.5703125" bestFit="1" customWidth="1"/>
    <col min="3562" max="3562" width="13.140625" bestFit="1" customWidth="1"/>
    <col min="3563" max="3563" width="11.5703125" bestFit="1" customWidth="1"/>
    <col min="3564" max="3564" width="14.140625" bestFit="1" customWidth="1"/>
    <col min="3565" max="3565" width="8.5703125" bestFit="1" customWidth="1"/>
    <col min="3566" max="3566" width="11.140625" bestFit="1" customWidth="1"/>
    <col min="3567" max="3567" width="13.5703125" bestFit="1" customWidth="1"/>
    <col min="3568" max="3568" width="21.42578125" bestFit="1" customWidth="1"/>
    <col min="3569" max="3569" width="8.5703125" bestFit="1" customWidth="1"/>
    <col min="3570" max="3570" width="11.140625" bestFit="1" customWidth="1"/>
    <col min="3571" max="3571" width="10.5703125" bestFit="1" customWidth="1"/>
    <col min="3572" max="3572" width="13.140625" bestFit="1" customWidth="1"/>
    <col min="3573" max="3573" width="13.5703125" bestFit="1" customWidth="1"/>
    <col min="3574" max="3574" width="21.42578125" bestFit="1" customWidth="1"/>
    <col min="3575" max="3575" width="13.5703125" bestFit="1" customWidth="1"/>
    <col min="3576" max="3576" width="20.28515625" bestFit="1" customWidth="1"/>
    <col min="3577" max="3577" width="8.5703125" bestFit="1" customWidth="1"/>
    <col min="3578" max="3578" width="11.140625" bestFit="1" customWidth="1"/>
    <col min="3579" max="3579" width="13.5703125" bestFit="1" customWidth="1"/>
    <col min="3580" max="3580" width="21.42578125" bestFit="1" customWidth="1"/>
    <col min="3581" max="3581" width="7.5703125" bestFit="1" customWidth="1"/>
    <col min="3582" max="3582" width="10.140625" bestFit="1" customWidth="1"/>
    <col min="3583" max="3583" width="8.5703125" bestFit="1" customWidth="1"/>
    <col min="3584" max="3584" width="11.140625" bestFit="1" customWidth="1"/>
    <col min="3585" max="3585" width="8.5703125" bestFit="1" customWidth="1"/>
    <col min="3586" max="3586" width="11.140625" bestFit="1" customWidth="1"/>
    <col min="3587" max="3587" width="13.5703125" bestFit="1" customWidth="1"/>
    <col min="3588" max="3588" width="21.42578125" bestFit="1" customWidth="1"/>
    <col min="3589" max="3589" width="13.5703125" bestFit="1" customWidth="1"/>
    <col min="3590" max="3590" width="21.42578125" bestFit="1" customWidth="1"/>
    <col min="3591" max="3591" width="8.5703125" bestFit="1" customWidth="1"/>
    <col min="3592" max="3592" width="11.140625" bestFit="1" customWidth="1"/>
    <col min="3593" max="3595" width="7.5703125" bestFit="1" customWidth="1"/>
    <col min="3596" max="3596" width="10.140625" bestFit="1" customWidth="1"/>
    <col min="3597" max="3597" width="13.5703125" bestFit="1" customWidth="1"/>
    <col min="3598" max="3598" width="21.42578125" bestFit="1" customWidth="1"/>
    <col min="3599" max="3600" width="8.5703125" bestFit="1" customWidth="1"/>
    <col min="3601" max="3601" width="11.140625" bestFit="1" customWidth="1"/>
    <col min="3602" max="3602" width="8.5703125" bestFit="1" customWidth="1"/>
    <col min="3603" max="3603" width="11.140625" bestFit="1" customWidth="1"/>
    <col min="3604" max="3604" width="9.5703125" bestFit="1" customWidth="1"/>
    <col min="3605" max="3605" width="12.140625" bestFit="1" customWidth="1"/>
    <col min="3606" max="3606" width="13.5703125" bestFit="1" customWidth="1"/>
    <col min="3607" max="3607" width="21.42578125" bestFit="1" customWidth="1"/>
    <col min="3608" max="3608" width="13.5703125" bestFit="1" customWidth="1"/>
    <col min="3609" max="3609" width="21.42578125" bestFit="1" customWidth="1"/>
    <col min="3610" max="3610" width="7.5703125" bestFit="1" customWidth="1"/>
    <col min="3611" max="3611" width="10.140625" bestFit="1" customWidth="1"/>
    <col min="3612" max="3613" width="13.5703125" bestFit="1" customWidth="1"/>
    <col min="3614" max="3614" width="21.42578125" bestFit="1" customWidth="1"/>
    <col min="3615" max="3615" width="7.5703125" bestFit="1" customWidth="1"/>
    <col min="3616" max="3616" width="10.140625" bestFit="1" customWidth="1"/>
    <col min="3617" max="3617" width="9.5703125" bestFit="1" customWidth="1"/>
    <col min="3618" max="3618" width="12.140625" bestFit="1" customWidth="1"/>
    <col min="3619" max="3619" width="10.5703125" bestFit="1" customWidth="1"/>
    <col min="3620" max="3620" width="13.140625" bestFit="1" customWidth="1"/>
    <col min="3621" max="3622" width="7.5703125" bestFit="1" customWidth="1"/>
    <col min="3623" max="3623" width="10.140625" bestFit="1" customWidth="1"/>
    <col min="3624" max="3624" width="9.5703125" bestFit="1" customWidth="1"/>
    <col min="3625" max="3625" width="12.140625" bestFit="1" customWidth="1"/>
    <col min="3626" max="3626" width="13.5703125" bestFit="1" customWidth="1"/>
    <col min="3627" max="3627" width="21.42578125" bestFit="1" customWidth="1"/>
    <col min="3628" max="3628" width="8.5703125" bestFit="1" customWidth="1"/>
    <col min="3629" max="3629" width="11.140625" bestFit="1" customWidth="1"/>
    <col min="3630" max="3630" width="13.5703125" bestFit="1" customWidth="1"/>
    <col min="3631" max="3631" width="21.42578125" bestFit="1" customWidth="1"/>
    <col min="3632" max="3632" width="8.5703125" bestFit="1" customWidth="1"/>
    <col min="3633" max="3633" width="11.140625" bestFit="1" customWidth="1"/>
    <col min="3634" max="3634" width="7.5703125" bestFit="1" customWidth="1"/>
    <col min="3635" max="3635" width="10.140625" bestFit="1" customWidth="1"/>
    <col min="3636" max="3636" width="13.5703125" bestFit="1" customWidth="1"/>
    <col min="3637" max="3637" width="21.42578125" bestFit="1" customWidth="1"/>
    <col min="3638" max="3638" width="8.5703125" bestFit="1" customWidth="1"/>
    <col min="3639" max="3639" width="11.140625" bestFit="1" customWidth="1"/>
    <col min="3640" max="3640" width="13.5703125" bestFit="1" customWidth="1"/>
    <col min="3641" max="3641" width="21.42578125" bestFit="1" customWidth="1"/>
    <col min="3642" max="3642" width="13.5703125" bestFit="1" customWidth="1"/>
    <col min="3643" max="3643" width="21.42578125" bestFit="1" customWidth="1"/>
    <col min="3644" max="3644" width="13.5703125" bestFit="1" customWidth="1"/>
    <col min="3645" max="3645" width="21.42578125" bestFit="1" customWidth="1"/>
    <col min="3646" max="3646" width="9.5703125" bestFit="1" customWidth="1"/>
    <col min="3647" max="3647" width="12.140625" bestFit="1" customWidth="1"/>
    <col min="3648" max="3654" width="6.5703125" bestFit="1" customWidth="1"/>
    <col min="3655" max="3655" width="9.140625" bestFit="1" customWidth="1"/>
    <col min="3656" max="3656" width="10.5703125" bestFit="1" customWidth="1"/>
    <col min="3657" max="3657" width="13.140625" bestFit="1" customWidth="1"/>
    <col min="3658" max="3658" width="13.5703125" bestFit="1" customWidth="1"/>
    <col min="3659" max="3659" width="21.42578125" bestFit="1" customWidth="1"/>
    <col min="3660" max="3660" width="13.5703125" bestFit="1" customWidth="1"/>
    <col min="3661" max="3661" width="21.42578125" bestFit="1" customWidth="1"/>
    <col min="3662" max="3662" width="9.5703125" bestFit="1" customWidth="1"/>
    <col min="3663" max="3663" width="12.140625" bestFit="1" customWidth="1"/>
    <col min="3664" max="3664" width="8.5703125" bestFit="1" customWidth="1"/>
    <col min="3665" max="3665" width="11.140625" bestFit="1" customWidth="1"/>
    <col min="3666" max="3666" width="9.5703125" bestFit="1" customWidth="1"/>
    <col min="3667" max="3667" width="12.140625" bestFit="1" customWidth="1"/>
    <col min="3668" max="3668" width="13.5703125" bestFit="1" customWidth="1"/>
    <col min="3669" max="3669" width="21.42578125" bestFit="1" customWidth="1"/>
    <col min="3670" max="3670" width="13.5703125" bestFit="1" customWidth="1"/>
    <col min="3671" max="3671" width="21.42578125" bestFit="1" customWidth="1"/>
    <col min="3672" max="3672" width="13.5703125" bestFit="1" customWidth="1"/>
    <col min="3673" max="3673" width="21.42578125" bestFit="1" customWidth="1"/>
    <col min="3674" max="3674" width="13.5703125" bestFit="1" customWidth="1"/>
    <col min="3675" max="3675" width="21.42578125" bestFit="1" customWidth="1"/>
    <col min="3676" max="3676" width="13.5703125" bestFit="1" customWidth="1"/>
    <col min="3677" max="3677" width="21.42578125" bestFit="1" customWidth="1"/>
    <col min="3678" max="3678" width="8.5703125" bestFit="1" customWidth="1"/>
    <col min="3679" max="3679" width="11.140625" bestFit="1" customWidth="1"/>
    <col min="3680" max="3682" width="8.5703125" bestFit="1" customWidth="1"/>
    <col min="3683" max="3683" width="11.140625" bestFit="1" customWidth="1"/>
    <col min="3684" max="3684" width="13.5703125" bestFit="1" customWidth="1"/>
    <col min="3685" max="3685" width="21.42578125" bestFit="1" customWidth="1"/>
    <col min="3686" max="3686" width="13.5703125" bestFit="1" customWidth="1"/>
    <col min="3687" max="3687" width="21.42578125" bestFit="1" customWidth="1"/>
    <col min="3688" max="3688" width="10.5703125" bestFit="1" customWidth="1"/>
    <col min="3689" max="3689" width="13.140625" bestFit="1" customWidth="1"/>
    <col min="3690" max="3690" width="7.5703125" bestFit="1" customWidth="1"/>
    <col min="3691" max="3691" width="10.140625" bestFit="1" customWidth="1"/>
    <col min="3692" max="3692" width="9.5703125" bestFit="1" customWidth="1"/>
    <col min="3693" max="3693" width="12.140625" bestFit="1" customWidth="1"/>
    <col min="3694" max="3694" width="10.5703125" bestFit="1" customWidth="1"/>
    <col min="3695" max="3695" width="13.140625" bestFit="1" customWidth="1"/>
    <col min="3696" max="3696" width="13.5703125" bestFit="1" customWidth="1"/>
    <col min="3697" max="3697" width="21.42578125" bestFit="1" customWidth="1"/>
    <col min="3698" max="3699" width="7.5703125" bestFit="1" customWidth="1"/>
    <col min="3700" max="3700" width="10.140625" bestFit="1" customWidth="1"/>
    <col min="3701" max="3701" width="13.5703125" bestFit="1" customWidth="1"/>
    <col min="3702" max="3702" width="21.42578125" bestFit="1" customWidth="1"/>
    <col min="3703" max="3703" width="9.5703125" bestFit="1" customWidth="1"/>
    <col min="3704" max="3704" width="12.140625" bestFit="1" customWidth="1"/>
    <col min="3705" max="3705" width="10.5703125" bestFit="1" customWidth="1"/>
    <col min="3706" max="3706" width="13.140625" bestFit="1" customWidth="1"/>
    <col min="3707" max="3708" width="7.5703125" bestFit="1" customWidth="1"/>
    <col min="3709" max="3709" width="10.140625" bestFit="1" customWidth="1"/>
    <col min="3710" max="3710" width="8.5703125" bestFit="1" customWidth="1"/>
    <col min="3711" max="3711" width="11.140625" bestFit="1" customWidth="1"/>
    <col min="3712" max="3712" width="9.5703125" bestFit="1" customWidth="1"/>
    <col min="3713" max="3713" width="12.140625" bestFit="1" customWidth="1"/>
    <col min="3714" max="3714" width="13.5703125" bestFit="1" customWidth="1"/>
    <col min="3715" max="3715" width="21.42578125" bestFit="1" customWidth="1"/>
    <col min="3716" max="3716" width="13.5703125" bestFit="1" customWidth="1"/>
    <col min="3717" max="3717" width="21.42578125" bestFit="1" customWidth="1"/>
    <col min="3718" max="3718" width="8.5703125" bestFit="1" customWidth="1"/>
    <col min="3719" max="3719" width="11.140625" bestFit="1" customWidth="1"/>
    <col min="3720" max="3722" width="7.5703125" bestFit="1" customWidth="1"/>
    <col min="3723" max="3723" width="10.140625" bestFit="1" customWidth="1"/>
    <col min="3724" max="3724" width="9.5703125" bestFit="1" customWidth="1"/>
    <col min="3725" max="3725" width="12.140625" bestFit="1" customWidth="1"/>
    <col min="3726" max="3726" width="13.5703125" bestFit="1" customWidth="1"/>
    <col min="3727" max="3727" width="21.42578125" bestFit="1" customWidth="1"/>
    <col min="3728" max="3728" width="13.5703125" bestFit="1" customWidth="1"/>
    <col min="3729" max="3729" width="21.42578125" bestFit="1" customWidth="1"/>
    <col min="3730" max="3732" width="13.5703125" bestFit="1" customWidth="1"/>
    <col min="3733" max="3733" width="21.42578125" bestFit="1" customWidth="1"/>
    <col min="3734" max="3734" width="10.5703125" bestFit="1" customWidth="1"/>
    <col min="3735" max="3735" width="13.140625" bestFit="1" customWidth="1"/>
    <col min="3736" max="3736" width="8.5703125" bestFit="1" customWidth="1"/>
    <col min="3737" max="3737" width="11.140625" bestFit="1" customWidth="1"/>
    <col min="3738" max="3738" width="13.5703125" bestFit="1" customWidth="1"/>
    <col min="3739" max="3739" width="21.42578125" bestFit="1" customWidth="1"/>
    <col min="3740" max="3740" width="13.5703125" bestFit="1" customWidth="1"/>
    <col min="3741" max="3741" width="21.42578125" bestFit="1" customWidth="1"/>
    <col min="3742" max="3742" width="7.5703125" bestFit="1" customWidth="1"/>
    <col min="3743" max="3743" width="10.140625" bestFit="1" customWidth="1"/>
    <col min="3744" max="3744" width="10.5703125" bestFit="1" customWidth="1"/>
    <col min="3745" max="3745" width="13.140625" bestFit="1" customWidth="1"/>
    <col min="3746" max="3746" width="13.5703125" bestFit="1" customWidth="1"/>
    <col min="3747" max="3747" width="21.42578125" bestFit="1" customWidth="1"/>
    <col min="3748" max="3748" width="13.5703125" bestFit="1" customWidth="1"/>
    <col min="3749" max="3749" width="21.42578125" bestFit="1" customWidth="1"/>
    <col min="3750" max="3750" width="11.5703125" bestFit="1" customWidth="1"/>
    <col min="3751" max="3751" width="14.140625" bestFit="1" customWidth="1"/>
    <col min="3752" max="3753" width="13.5703125" bestFit="1" customWidth="1"/>
    <col min="3754" max="3754" width="21.42578125" bestFit="1" customWidth="1"/>
    <col min="3755" max="3755" width="13.5703125" bestFit="1" customWidth="1"/>
    <col min="3756" max="3756" width="21.42578125" bestFit="1" customWidth="1"/>
    <col min="3757" max="3757" width="8.5703125" bestFit="1" customWidth="1"/>
    <col min="3758" max="3758" width="11.140625" bestFit="1" customWidth="1"/>
    <col min="3759" max="3760" width="7.5703125" bestFit="1" customWidth="1"/>
    <col min="3761" max="3761" width="10.140625" bestFit="1" customWidth="1"/>
    <col min="3762" max="3762" width="9.5703125" bestFit="1" customWidth="1"/>
    <col min="3763" max="3763" width="12.140625" bestFit="1" customWidth="1"/>
    <col min="3764" max="3764" width="13.5703125" bestFit="1" customWidth="1"/>
    <col min="3765" max="3765" width="21.42578125" bestFit="1" customWidth="1"/>
    <col min="3766" max="3766" width="8.5703125" bestFit="1" customWidth="1"/>
    <col min="3767" max="3767" width="11.140625" bestFit="1" customWidth="1"/>
    <col min="3768" max="3768" width="8.5703125" bestFit="1" customWidth="1"/>
    <col min="3769" max="3769" width="11.140625" bestFit="1" customWidth="1"/>
    <col min="3770" max="3770" width="13.5703125" bestFit="1" customWidth="1"/>
    <col min="3771" max="3771" width="21.42578125" bestFit="1" customWidth="1"/>
    <col min="3772" max="3773" width="6.5703125" bestFit="1" customWidth="1"/>
    <col min="3774" max="3774" width="9.140625" bestFit="1" customWidth="1"/>
    <col min="3775" max="3775" width="13.5703125" bestFit="1" customWidth="1"/>
    <col min="3776" max="3776" width="21.42578125" bestFit="1" customWidth="1"/>
    <col min="3777" max="3777" width="13.5703125" bestFit="1" customWidth="1"/>
    <col min="3778" max="3778" width="21.42578125" bestFit="1" customWidth="1"/>
    <col min="3779" max="3779" width="8.5703125" bestFit="1" customWidth="1"/>
    <col min="3780" max="3780" width="11.140625" bestFit="1" customWidth="1"/>
    <col min="3781" max="3781" width="13.5703125" bestFit="1" customWidth="1"/>
    <col min="3782" max="3782" width="21.42578125" bestFit="1" customWidth="1"/>
    <col min="3783" max="3784" width="7.5703125" bestFit="1" customWidth="1"/>
    <col min="3785" max="3785" width="10.140625" bestFit="1" customWidth="1"/>
    <col min="3786" max="3786" width="10.5703125" bestFit="1" customWidth="1"/>
    <col min="3787" max="3787" width="13.140625" bestFit="1" customWidth="1"/>
    <col min="3788" max="3788" width="13.5703125" bestFit="1" customWidth="1"/>
    <col min="3789" max="3789" width="21.42578125" bestFit="1" customWidth="1"/>
    <col min="3790" max="3790" width="13.5703125" bestFit="1" customWidth="1"/>
    <col min="3791" max="3791" width="21.42578125" bestFit="1" customWidth="1"/>
    <col min="3792" max="3792" width="9.5703125" bestFit="1" customWidth="1"/>
    <col min="3793" max="3793" width="12.140625" bestFit="1" customWidth="1"/>
    <col min="3794" max="3794" width="8.5703125" bestFit="1" customWidth="1"/>
    <col min="3795" max="3795" width="11.140625" bestFit="1" customWidth="1"/>
    <col min="3796" max="3796" width="11.5703125" bestFit="1" customWidth="1"/>
    <col min="3797" max="3797" width="14.140625" bestFit="1" customWidth="1"/>
    <col min="3798" max="3799" width="8.5703125" bestFit="1" customWidth="1"/>
    <col min="3800" max="3800" width="11.140625" bestFit="1" customWidth="1"/>
    <col min="3801" max="3801" width="10.5703125" bestFit="1" customWidth="1"/>
    <col min="3802" max="3802" width="13.140625" bestFit="1" customWidth="1"/>
    <col min="3803" max="3803" width="10.5703125" bestFit="1" customWidth="1"/>
    <col min="3804" max="3804" width="13.140625" bestFit="1" customWidth="1"/>
    <col min="3805" max="3805" width="7.5703125" bestFit="1" customWidth="1"/>
    <col min="3806" max="3806" width="10.140625" bestFit="1" customWidth="1"/>
    <col min="3807" max="3807" width="10.5703125" bestFit="1" customWidth="1"/>
    <col min="3808" max="3808" width="13.140625" bestFit="1" customWidth="1"/>
    <col min="3809" max="3809" width="8.5703125" bestFit="1" customWidth="1"/>
    <col min="3810" max="3810" width="11.140625" bestFit="1" customWidth="1"/>
    <col min="3811" max="3811" width="13.5703125" bestFit="1" customWidth="1"/>
    <col min="3812" max="3812" width="21.42578125" bestFit="1" customWidth="1"/>
    <col min="3813" max="3818" width="7.5703125" bestFit="1" customWidth="1"/>
    <col min="3819" max="3819" width="10.140625" bestFit="1" customWidth="1"/>
    <col min="3820" max="3820" width="13.5703125" bestFit="1" customWidth="1"/>
    <col min="3821" max="3821" width="21.42578125" bestFit="1" customWidth="1"/>
    <col min="3822" max="3822" width="11.5703125" bestFit="1" customWidth="1"/>
    <col min="3823" max="3823" width="14.140625" bestFit="1" customWidth="1"/>
    <col min="3824" max="3824" width="13.5703125" bestFit="1" customWidth="1"/>
    <col min="3825" max="3825" width="21.42578125" bestFit="1" customWidth="1"/>
    <col min="3826" max="3827" width="7.5703125" bestFit="1" customWidth="1"/>
    <col min="3828" max="3828" width="10.140625" bestFit="1" customWidth="1"/>
    <col min="3829" max="3829" width="8.5703125" bestFit="1" customWidth="1"/>
    <col min="3830" max="3830" width="11.140625" bestFit="1" customWidth="1"/>
    <col min="3831" max="3831" width="13.5703125" bestFit="1" customWidth="1"/>
    <col min="3832" max="3832" width="21.42578125" bestFit="1" customWidth="1"/>
    <col min="3833" max="3833" width="13.5703125" bestFit="1" customWidth="1"/>
    <col min="3834" max="3834" width="21.42578125" bestFit="1" customWidth="1"/>
    <col min="3835" max="3835" width="9.5703125" bestFit="1" customWidth="1"/>
    <col min="3836" max="3836" width="12.140625" bestFit="1" customWidth="1"/>
    <col min="3837" max="3837" width="8.5703125" bestFit="1" customWidth="1"/>
    <col min="3838" max="3838" width="11.140625" bestFit="1" customWidth="1"/>
    <col min="3839" max="3839" width="7.5703125" bestFit="1" customWidth="1"/>
    <col min="3840" max="3840" width="10.140625" bestFit="1" customWidth="1"/>
    <col min="3841" max="3841" width="9.5703125" bestFit="1" customWidth="1"/>
    <col min="3842" max="3842" width="12.140625" bestFit="1" customWidth="1"/>
    <col min="3843" max="3843" width="13.5703125" bestFit="1" customWidth="1"/>
    <col min="3844" max="3844" width="21.42578125" bestFit="1" customWidth="1"/>
    <col min="3845" max="3845" width="13.5703125" bestFit="1" customWidth="1"/>
    <col min="3846" max="3846" width="21.42578125" bestFit="1" customWidth="1"/>
    <col min="3847" max="3847" width="13.5703125" bestFit="1" customWidth="1"/>
    <col min="3848" max="3848" width="21.42578125" bestFit="1" customWidth="1"/>
    <col min="3849" max="3849" width="11.5703125" bestFit="1" customWidth="1"/>
    <col min="3850" max="3850" width="14.140625" bestFit="1" customWidth="1"/>
    <col min="3851" max="3851" width="13.5703125" bestFit="1" customWidth="1"/>
    <col min="3852" max="3852" width="21.42578125" bestFit="1" customWidth="1"/>
    <col min="3853" max="3853" width="7.5703125" bestFit="1" customWidth="1"/>
    <col min="3854" max="3854" width="10.140625" bestFit="1" customWidth="1"/>
    <col min="3855" max="3855" width="13.5703125" bestFit="1" customWidth="1"/>
    <col min="3856" max="3856" width="21.42578125" bestFit="1" customWidth="1"/>
    <col min="3857" max="3857" width="13.5703125" bestFit="1" customWidth="1"/>
    <col min="3858" max="3858" width="21.42578125" bestFit="1" customWidth="1"/>
    <col min="3859" max="3859" width="9.5703125" bestFit="1" customWidth="1"/>
    <col min="3860" max="3860" width="12.140625" bestFit="1" customWidth="1"/>
    <col min="3861" max="3861" width="13.5703125" bestFit="1" customWidth="1"/>
    <col min="3862" max="3862" width="21.42578125" bestFit="1" customWidth="1"/>
    <col min="3863" max="3864" width="8.5703125" bestFit="1" customWidth="1"/>
    <col min="3865" max="3865" width="11.140625" bestFit="1" customWidth="1"/>
    <col min="3866" max="3866" width="10.5703125" bestFit="1" customWidth="1"/>
    <col min="3867" max="3867" width="13.140625" bestFit="1" customWidth="1"/>
    <col min="3868" max="3869" width="13.5703125" bestFit="1" customWidth="1"/>
    <col min="3870" max="3870" width="21.42578125" bestFit="1" customWidth="1"/>
    <col min="3871" max="3871" width="13.5703125" bestFit="1" customWidth="1"/>
    <col min="3872" max="3872" width="21.42578125" bestFit="1" customWidth="1"/>
    <col min="3873" max="3873" width="7.5703125" bestFit="1" customWidth="1"/>
    <col min="3874" max="3874" width="10.140625" bestFit="1" customWidth="1"/>
    <col min="3875" max="3875" width="13.5703125" bestFit="1" customWidth="1"/>
    <col min="3876" max="3876" width="21.42578125" bestFit="1" customWidth="1"/>
    <col min="3877" max="3877" width="9.5703125" bestFit="1" customWidth="1"/>
    <col min="3878" max="3878" width="12.140625" bestFit="1" customWidth="1"/>
    <col min="3879" max="3879" width="13.5703125" bestFit="1" customWidth="1"/>
    <col min="3880" max="3880" width="21.42578125" bestFit="1" customWidth="1"/>
    <col min="3881" max="3881" width="13.5703125" bestFit="1" customWidth="1"/>
    <col min="3882" max="3882" width="16.140625" bestFit="1" customWidth="1"/>
    <col min="3883" max="3883" width="8.5703125" bestFit="1" customWidth="1"/>
    <col min="3884" max="3884" width="11.140625" bestFit="1" customWidth="1"/>
    <col min="3885" max="3885" width="13.5703125" bestFit="1" customWidth="1"/>
    <col min="3886" max="3886" width="21.42578125" bestFit="1" customWidth="1"/>
    <col min="3887" max="3887" width="9.5703125" bestFit="1" customWidth="1"/>
    <col min="3888" max="3888" width="12.140625" bestFit="1" customWidth="1"/>
    <col min="3889" max="3889" width="8.5703125" bestFit="1" customWidth="1"/>
    <col min="3890" max="3890" width="11.140625" bestFit="1" customWidth="1"/>
    <col min="3891" max="3891" width="8.5703125" bestFit="1" customWidth="1"/>
    <col min="3892" max="3892" width="11.140625" bestFit="1" customWidth="1"/>
    <col min="3893" max="3899" width="6.5703125" bestFit="1" customWidth="1"/>
    <col min="3900" max="3900" width="9.140625" bestFit="1" customWidth="1"/>
    <col min="3901" max="3901" width="10.5703125" bestFit="1" customWidth="1"/>
    <col min="3902" max="3902" width="13.140625" bestFit="1" customWidth="1"/>
    <col min="3903" max="3903" width="13.5703125" bestFit="1" customWidth="1"/>
    <col min="3904" max="3904" width="21.42578125" bestFit="1" customWidth="1"/>
    <col min="3905" max="3905" width="8.5703125" bestFit="1" customWidth="1"/>
    <col min="3906" max="3906" width="11.140625" bestFit="1" customWidth="1"/>
    <col min="3907" max="3907" width="13.5703125" bestFit="1" customWidth="1"/>
    <col min="3908" max="3908" width="21.42578125" bestFit="1" customWidth="1"/>
    <col min="3909" max="3910" width="7.5703125" bestFit="1" customWidth="1"/>
    <col min="3911" max="3911" width="10.140625" bestFit="1" customWidth="1"/>
    <col min="3912" max="3912" width="13.5703125" bestFit="1" customWidth="1"/>
    <col min="3913" max="3913" width="21.42578125" bestFit="1" customWidth="1"/>
    <col min="3914" max="3914" width="13.5703125" bestFit="1" customWidth="1"/>
    <col min="3915" max="3915" width="21.42578125" bestFit="1" customWidth="1"/>
    <col min="3916" max="3916" width="10.5703125" bestFit="1" customWidth="1"/>
    <col min="3917" max="3917" width="13.140625" bestFit="1" customWidth="1"/>
    <col min="3918" max="3918" width="8.5703125" bestFit="1" customWidth="1"/>
    <col min="3919" max="3919" width="11.140625" bestFit="1" customWidth="1"/>
    <col min="3920" max="3920" width="13.5703125" bestFit="1" customWidth="1"/>
    <col min="3921" max="3921" width="21.42578125" bestFit="1" customWidth="1"/>
    <col min="3922" max="3923" width="13.5703125" bestFit="1" customWidth="1"/>
    <col min="3924" max="3924" width="21.42578125" bestFit="1" customWidth="1"/>
    <col min="3925" max="3925" width="9.5703125" bestFit="1" customWidth="1"/>
    <col min="3926" max="3926" width="12.140625" bestFit="1" customWidth="1"/>
    <col min="3927" max="3927" width="7.5703125" bestFit="1" customWidth="1"/>
    <col min="3928" max="3928" width="10.140625" bestFit="1" customWidth="1"/>
    <col min="3929" max="3929" width="13.5703125" bestFit="1" customWidth="1"/>
    <col min="3930" max="3930" width="21.42578125" bestFit="1" customWidth="1"/>
    <col min="3931" max="3931" width="13.5703125" bestFit="1" customWidth="1"/>
    <col min="3932" max="3932" width="21.42578125" bestFit="1" customWidth="1"/>
    <col min="3933" max="3933" width="10.5703125" bestFit="1" customWidth="1"/>
    <col min="3934" max="3934" width="13.140625" bestFit="1" customWidth="1"/>
    <col min="3935" max="3935" width="13.5703125" bestFit="1" customWidth="1"/>
    <col min="3936" max="3936" width="21.42578125" bestFit="1" customWidth="1"/>
    <col min="3937" max="3937" width="12.5703125" bestFit="1" customWidth="1"/>
    <col min="3938" max="3938" width="21.42578125" bestFit="1" customWidth="1"/>
    <col min="3939" max="3940" width="7.5703125" bestFit="1" customWidth="1"/>
    <col min="3941" max="3941" width="10.140625" bestFit="1" customWidth="1"/>
    <col min="3942" max="3942" width="13.5703125" bestFit="1" customWidth="1"/>
    <col min="3943" max="3943" width="21.42578125" bestFit="1" customWidth="1"/>
    <col min="3944" max="3944" width="13.5703125" bestFit="1" customWidth="1"/>
    <col min="3945" max="3945" width="21.42578125" bestFit="1" customWidth="1"/>
    <col min="3946" max="3946" width="10.5703125" bestFit="1" customWidth="1"/>
    <col min="3947" max="3947" width="13.140625" bestFit="1" customWidth="1"/>
    <col min="3948" max="3948" width="10.5703125" bestFit="1" customWidth="1"/>
    <col min="3949" max="3949" width="13.140625" bestFit="1" customWidth="1"/>
    <col min="3950" max="3950" width="13.5703125" bestFit="1" customWidth="1"/>
    <col min="3951" max="3951" width="21.42578125" bestFit="1" customWidth="1"/>
    <col min="3952" max="3953" width="7.5703125" bestFit="1" customWidth="1"/>
    <col min="3954" max="3954" width="10.140625" bestFit="1" customWidth="1"/>
    <col min="3955" max="3955" width="13.5703125" bestFit="1" customWidth="1"/>
    <col min="3956" max="3956" width="21.42578125" bestFit="1" customWidth="1"/>
    <col min="3957" max="3957" width="13.5703125" bestFit="1" customWidth="1"/>
    <col min="3958" max="3958" width="21.42578125" bestFit="1" customWidth="1"/>
    <col min="3959" max="3959" width="13.5703125" bestFit="1" customWidth="1"/>
    <col min="3960" max="3960" width="21.42578125" bestFit="1" customWidth="1"/>
    <col min="3961" max="3961" width="13.5703125" bestFit="1" customWidth="1"/>
    <col min="3962" max="3962" width="21.42578125" bestFit="1" customWidth="1"/>
    <col min="3963" max="3963" width="8.5703125" bestFit="1" customWidth="1"/>
    <col min="3964" max="3964" width="11.140625" bestFit="1" customWidth="1"/>
    <col min="3965" max="3965" width="13.5703125" bestFit="1" customWidth="1"/>
    <col min="3966" max="3966" width="21.42578125" bestFit="1" customWidth="1"/>
    <col min="3967" max="3967" width="13.5703125" bestFit="1" customWidth="1"/>
    <col min="3968" max="3968" width="21.42578125" bestFit="1" customWidth="1"/>
    <col min="3969" max="3969" width="10.5703125" bestFit="1" customWidth="1"/>
    <col min="3970" max="3970" width="13.140625" bestFit="1" customWidth="1"/>
    <col min="3971" max="3971" width="13.5703125" bestFit="1" customWidth="1"/>
    <col min="3972" max="3972" width="21.42578125" bestFit="1" customWidth="1"/>
    <col min="3973" max="3974" width="8.5703125" bestFit="1" customWidth="1"/>
    <col min="3975" max="3975" width="11.140625" bestFit="1" customWidth="1"/>
    <col min="3976" max="3976" width="11.5703125" bestFit="1" customWidth="1"/>
    <col min="3977" max="3977" width="14.140625" bestFit="1" customWidth="1"/>
    <col min="3978" max="3978" width="7.5703125" bestFit="1" customWidth="1"/>
    <col min="3979" max="3979" width="10.140625" bestFit="1" customWidth="1"/>
    <col min="3980" max="3980" width="13.5703125" bestFit="1" customWidth="1"/>
    <col min="3981" max="3981" width="21.42578125" bestFit="1" customWidth="1"/>
    <col min="3982" max="3982" width="13.5703125" bestFit="1" customWidth="1"/>
    <col min="3983" max="3983" width="21.42578125" bestFit="1" customWidth="1"/>
    <col min="3984" max="3984" width="13.5703125" bestFit="1" customWidth="1"/>
    <col min="3985" max="3985" width="21.42578125" bestFit="1" customWidth="1"/>
    <col min="3986" max="3986" width="8.5703125" bestFit="1" customWidth="1"/>
    <col min="3987" max="3987" width="11.140625" bestFit="1" customWidth="1"/>
    <col min="3988" max="3988" width="13.5703125" bestFit="1" customWidth="1"/>
    <col min="3989" max="3989" width="21.42578125" bestFit="1" customWidth="1"/>
    <col min="3990" max="3990" width="13.5703125" bestFit="1" customWidth="1"/>
    <col min="3991" max="3991" width="21.42578125" bestFit="1" customWidth="1"/>
    <col min="3992" max="3994" width="6.5703125" bestFit="1" customWidth="1"/>
    <col min="3995" max="3995" width="9.140625" bestFit="1" customWidth="1"/>
    <col min="3996" max="3996" width="13.5703125" bestFit="1" customWidth="1"/>
    <col min="3997" max="3997" width="21.42578125" bestFit="1" customWidth="1"/>
    <col min="3998" max="3998" width="13.5703125" bestFit="1" customWidth="1"/>
    <col min="3999" max="3999" width="21.42578125" bestFit="1" customWidth="1"/>
    <col min="4000" max="4001" width="7.5703125" bestFit="1" customWidth="1"/>
    <col min="4002" max="4002" width="10.140625" bestFit="1" customWidth="1"/>
    <col min="4003" max="4003" width="13.5703125" bestFit="1" customWidth="1"/>
    <col min="4004" max="4004" width="21.42578125" bestFit="1" customWidth="1"/>
    <col min="4005" max="4005" width="9.5703125" bestFit="1" customWidth="1"/>
    <col min="4006" max="4006" width="12.140625" bestFit="1" customWidth="1"/>
    <col min="4007" max="4007" width="13.5703125" bestFit="1" customWidth="1"/>
    <col min="4008" max="4008" width="21.42578125" bestFit="1" customWidth="1"/>
    <col min="4009" max="4009" width="13.5703125" bestFit="1" customWidth="1"/>
    <col min="4010" max="4010" width="21.42578125" bestFit="1" customWidth="1"/>
    <col min="4011" max="4011" width="8.5703125" bestFit="1" customWidth="1"/>
    <col min="4012" max="4012" width="11.140625" bestFit="1" customWidth="1"/>
    <col min="4013" max="4015" width="13.5703125" bestFit="1" customWidth="1"/>
    <col min="4016" max="4016" width="21.42578125" bestFit="1" customWidth="1"/>
    <col min="4017" max="4017" width="8.5703125" bestFit="1" customWidth="1"/>
    <col min="4018" max="4018" width="11.140625" bestFit="1" customWidth="1"/>
    <col min="4019" max="4019" width="13.5703125" bestFit="1" customWidth="1"/>
    <col min="4020" max="4020" width="21.42578125" bestFit="1" customWidth="1"/>
    <col min="4021" max="4021" width="13.5703125" bestFit="1" customWidth="1"/>
    <col min="4022" max="4022" width="21.42578125" bestFit="1" customWidth="1"/>
    <col min="4023" max="4023" width="10.5703125" bestFit="1" customWidth="1"/>
    <col min="4024" max="4024" width="13.140625" bestFit="1" customWidth="1"/>
    <col min="4025" max="4025" width="9.5703125" bestFit="1" customWidth="1"/>
    <col min="4026" max="4026" width="12.140625" bestFit="1" customWidth="1"/>
    <col min="4027" max="4027" width="8.5703125" bestFit="1" customWidth="1"/>
    <col min="4028" max="4028" width="11.140625" bestFit="1" customWidth="1"/>
    <col min="4029" max="4029" width="13.5703125" bestFit="1" customWidth="1"/>
    <col min="4030" max="4030" width="21.42578125" bestFit="1" customWidth="1"/>
    <col min="4031" max="4031" width="13.5703125" bestFit="1" customWidth="1"/>
    <col min="4032" max="4032" width="21.42578125" bestFit="1" customWidth="1"/>
    <col min="4033" max="4033" width="11.5703125" bestFit="1" customWidth="1"/>
    <col min="4034" max="4034" width="14.140625" bestFit="1" customWidth="1"/>
    <col min="4035" max="4035" width="7.5703125" bestFit="1" customWidth="1"/>
    <col min="4036" max="4036" width="10.140625" bestFit="1" customWidth="1"/>
    <col min="4037" max="4037" width="12.5703125" bestFit="1" customWidth="1"/>
    <col min="4038" max="4038" width="21.42578125" bestFit="1" customWidth="1"/>
    <col min="4039" max="4039" width="9.5703125" bestFit="1" customWidth="1"/>
    <col min="4040" max="4040" width="12.140625" bestFit="1" customWidth="1"/>
    <col min="4041" max="4041" width="13.5703125" bestFit="1" customWidth="1"/>
    <col min="4042" max="4042" width="21.42578125" bestFit="1" customWidth="1"/>
    <col min="4043" max="4044" width="8.5703125" bestFit="1" customWidth="1"/>
    <col min="4045" max="4045" width="11.140625" bestFit="1" customWidth="1"/>
    <col min="4046" max="4046" width="8.5703125" bestFit="1" customWidth="1"/>
    <col min="4047" max="4047" width="11.140625" bestFit="1" customWidth="1"/>
    <col min="4048" max="4048" width="8.5703125" bestFit="1" customWidth="1"/>
    <col min="4049" max="4049" width="11.140625" bestFit="1" customWidth="1"/>
    <col min="4050" max="4050" width="13.5703125" bestFit="1" customWidth="1"/>
    <col min="4051" max="4051" width="21.42578125" bestFit="1" customWidth="1"/>
    <col min="4052" max="4052" width="8.5703125" bestFit="1" customWidth="1"/>
    <col min="4053" max="4053" width="11.140625" bestFit="1" customWidth="1"/>
    <col min="4054" max="4054" width="13.5703125" bestFit="1" customWidth="1"/>
    <col min="4055" max="4055" width="21.42578125" bestFit="1" customWidth="1"/>
    <col min="4056" max="4056" width="9.5703125" bestFit="1" customWidth="1"/>
    <col min="4057" max="4057" width="12.140625" bestFit="1" customWidth="1"/>
    <col min="4058" max="4058" width="13.5703125" bestFit="1" customWidth="1"/>
    <col min="4059" max="4059" width="21.42578125" bestFit="1" customWidth="1"/>
    <col min="4060" max="4060" width="13.5703125" bestFit="1" customWidth="1"/>
    <col min="4061" max="4061" width="21.42578125" bestFit="1" customWidth="1"/>
    <col min="4062" max="4062" width="13.5703125" bestFit="1" customWidth="1"/>
    <col min="4063" max="4063" width="21.42578125" bestFit="1" customWidth="1"/>
    <col min="4064" max="4064" width="13.5703125" bestFit="1" customWidth="1"/>
    <col min="4065" max="4065" width="21.42578125" bestFit="1" customWidth="1"/>
    <col min="4066" max="4066" width="13.5703125" bestFit="1" customWidth="1"/>
    <col min="4067" max="4067" width="21.42578125" bestFit="1" customWidth="1"/>
    <col min="4068" max="4068" width="13.5703125" bestFit="1" customWidth="1"/>
    <col min="4069" max="4069" width="20.28515625" bestFit="1" customWidth="1"/>
    <col min="4070" max="4070" width="8.5703125" bestFit="1" customWidth="1"/>
    <col min="4071" max="4071" width="11.140625" bestFit="1" customWidth="1"/>
    <col min="4072" max="4072" width="13.5703125" bestFit="1" customWidth="1"/>
    <col min="4073" max="4073" width="21.42578125" bestFit="1" customWidth="1"/>
    <col min="4074" max="4074" width="13.5703125" bestFit="1" customWidth="1"/>
    <col min="4075" max="4075" width="21.42578125" bestFit="1" customWidth="1"/>
    <col min="4076" max="4080" width="5.5703125" bestFit="1" customWidth="1"/>
    <col min="4081" max="4081" width="8.140625" bestFit="1" customWidth="1"/>
    <col min="4082" max="4082" width="13.5703125" bestFit="1" customWidth="1"/>
    <col min="4083" max="4083" width="21.42578125" bestFit="1" customWidth="1"/>
    <col min="4084" max="4084" width="8.5703125" bestFit="1" customWidth="1"/>
    <col min="4085" max="4085" width="11.140625" bestFit="1" customWidth="1"/>
    <col min="4086" max="4086" width="8.5703125" bestFit="1" customWidth="1"/>
    <col min="4087" max="4087" width="11.140625" bestFit="1" customWidth="1"/>
    <col min="4088" max="4088" width="9.5703125" bestFit="1" customWidth="1"/>
    <col min="4089" max="4089" width="12.140625" bestFit="1" customWidth="1"/>
    <col min="4090" max="4090" width="13.5703125" bestFit="1" customWidth="1"/>
    <col min="4091" max="4091" width="21.42578125" bestFit="1" customWidth="1"/>
    <col min="4092" max="4093" width="7.5703125" bestFit="1" customWidth="1"/>
    <col min="4094" max="4094" width="10.140625" bestFit="1" customWidth="1"/>
    <col min="4095" max="4095" width="10.5703125" bestFit="1" customWidth="1"/>
    <col min="4096" max="4096" width="13.140625" bestFit="1" customWidth="1"/>
    <col min="4097" max="4097" width="13.5703125" bestFit="1" customWidth="1"/>
    <col min="4098" max="4098" width="21.42578125" bestFit="1" customWidth="1"/>
    <col min="4099" max="4099" width="13.5703125" bestFit="1" customWidth="1"/>
    <col min="4100" max="4100" width="21.42578125" bestFit="1" customWidth="1"/>
    <col min="4101" max="4101" width="8.5703125" bestFit="1" customWidth="1"/>
    <col min="4102" max="4102" width="11.140625" bestFit="1" customWidth="1"/>
    <col min="4103" max="4106" width="7.5703125" bestFit="1" customWidth="1"/>
    <col min="4107" max="4107" width="10.140625" bestFit="1" customWidth="1"/>
    <col min="4108" max="4108" width="11.5703125" bestFit="1" customWidth="1"/>
    <col min="4109" max="4109" width="14.140625" bestFit="1" customWidth="1"/>
    <col min="4110" max="4110" width="13.5703125" bestFit="1" customWidth="1"/>
    <col min="4111" max="4111" width="21.42578125" bestFit="1" customWidth="1"/>
    <col min="4112" max="4112" width="13.5703125" bestFit="1" customWidth="1"/>
    <col min="4113" max="4113" width="21.42578125" bestFit="1" customWidth="1"/>
    <col min="4114" max="4114" width="13.5703125" bestFit="1" customWidth="1"/>
    <col min="4115" max="4115" width="21.42578125" bestFit="1" customWidth="1"/>
    <col min="4116" max="4116" width="10.5703125" bestFit="1" customWidth="1"/>
    <col min="4117" max="4117" width="13.140625" bestFit="1" customWidth="1"/>
    <col min="4118" max="4118" width="12.5703125" bestFit="1" customWidth="1"/>
    <col min="4119" max="4119" width="15.140625" bestFit="1" customWidth="1"/>
    <col min="4120" max="4120" width="13.5703125" bestFit="1" customWidth="1"/>
    <col min="4121" max="4121" width="21.42578125" bestFit="1" customWidth="1"/>
    <col min="4122" max="4122" width="9.5703125" bestFit="1" customWidth="1"/>
    <col min="4123" max="4123" width="12.140625" bestFit="1" customWidth="1"/>
    <col min="4124" max="4124" width="13.5703125" bestFit="1" customWidth="1"/>
    <col min="4125" max="4125" width="21.42578125" bestFit="1" customWidth="1"/>
    <col min="4126" max="4126" width="8.5703125" bestFit="1" customWidth="1"/>
    <col min="4127" max="4127" width="11.140625" bestFit="1" customWidth="1"/>
    <col min="4128" max="4128" width="13.5703125" bestFit="1" customWidth="1"/>
    <col min="4129" max="4129" width="21.42578125" bestFit="1" customWidth="1"/>
    <col min="4130" max="4130" width="10.5703125" bestFit="1" customWidth="1"/>
    <col min="4131" max="4131" width="13.140625" bestFit="1" customWidth="1"/>
    <col min="4132" max="4132" width="7.5703125" bestFit="1" customWidth="1"/>
    <col min="4133" max="4133" width="10.140625" bestFit="1" customWidth="1"/>
    <col min="4134" max="4134" width="13.5703125" bestFit="1" customWidth="1"/>
    <col min="4135" max="4135" width="21.42578125" bestFit="1" customWidth="1"/>
    <col min="4136" max="4136" width="13.5703125" bestFit="1" customWidth="1"/>
    <col min="4137" max="4137" width="21.42578125" bestFit="1" customWidth="1"/>
    <col min="4138" max="4140" width="13.5703125" bestFit="1" customWidth="1"/>
    <col min="4141" max="4141" width="21.42578125" bestFit="1" customWidth="1"/>
    <col min="4142" max="4143" width="7.5703125" bestFit="1" customWidth="1"/>
    <col min="4144" max="4144" width="10.140625" bestFit="1" customWidth="1"/>
    <col min="4145" max="4145" width="13.5703125" bestFit="1" customWidth="1"/>
    <col min="4146" max="4146" width="21.42578125" bestFit="1" customWidth="1"/>
    <col min="4147" max="4148" width="13.5703125" bestFit="1" customWidth="1"/>
    <col min="4149" max="4149" width="21.42578125" bestFit="1" customWidth="1"/>
    <col min="4150" max="4150" width="13.5703125" bestFit="1" customWidth="1"/>
    <col min="4151" max="4151" width="21.42578125" bestFit="1" customWidth="1"/>
    <col min="4152" max="4153" width="13.5703125" bestFit="1" customWidth="1"/>
    <col min="4154" max="4154" width="21.42578125" bestFit="1" customWidth="1"/>
    <col min="4155" max="4155" width="8.5703125" bestFit="1" customWidth="1"/>
    <col min="4156" max="4156" width="11.140625" bestFit="1" customWidth="1"/>
    <col min="4157" max="4157" width="13.5703125" bestFit="1" customWidth="1"/>
    <col min="4158" max="4158" width="21.42578125" bestFit="1" customWidth="1"/>
    <col min="4159" max="4159" width="13.5703125" bestFit="1" customWidth="1"/>
    <col min="4160" max="4160" width="21.42578125" bestFit="1" customWidth="1"/>
    <col min="4161" max="4161" width="7.5703125" bestFit="1" customWidth="1"/>
    <col min="4162" max="4162" width="10.140625" bestFit="1" customWidth="1"/>
    <col min="4163" max="4163" width="13.5703125" bestFit="1" customWidth="1"/>
    <col min="4164" max="4164" width="21.42578125" bestFit="1" customWidth="1"/>
    <col min="4165" max="4165" width="13.5703125" bestFit="1" customWidth="1"/>
    <col min="4166" max="4166" width="21.42578125" bestFit="1" customWidth="1"/>
    <col min="4167" max="4167" width="13.5703125" bestFit="1" customWidth="1"/>
    <col min="4168" max="4168" width="21.42578125" bestFit="1" customWidth="1"/>
    <col min="4169" max="4169" width="10.5703125" bestFit="1" customWidth="1"/>
    <col min="4170" max="4170" width="13.140625" bestFit="1" customWidth="1"/>
    <col min="4171" max="4171" width="13.5703125" bestFit="1" customWidth="1"/>
    <col min="4172" max="4172" width="21.42578125" bestFit="1" customWidth="1"/>
    <col min="4173" max="4174" width="6.5703125" bestFit="1" customWidth="1"/>
    <col min="4175" max="4175" width="9.140625" bestFit="1" customWidth="1"/>
    <col min="4176" max="4176" width="9.5703125" bestFit="1" customWidth="1"/>
    <col min="4177" max="4177" width="12.140625" bestFit="1" customWidth="1"/>
    <col min="4178" max="4178" width="9.5703125" bestFit="1" customWidth="1"/>
    <col min="4179" max="4179" width="12.140625" bestFit="1" customWidth="1"/>
    <col min="4180" max="4180" width="13.5703125" bestFit="1" customWidth="1"/>
    <col min="4181" max="4181" width="20.28515625" bestFit="1" customWidth="1"/>
    <col min="4182" max="4183" width="7.5703125" bestFit="1" customWidth="1"/>
    <col min="4184" max="4184" width="10.140625" bestFit="1" customWidth="1"/>
    <col min="4185" max="4185" width="13.5703125" bestFit="1" customWidth="1"/>
    <col min="4186" max="4186" width="21.42578125" bestFit="1" customWidth="1"/>
    <col min="4187" max="4187" width="13.5703125" bestFit="1" customWidth="1"/>
    <col min="4188" max="4188" width="21.42578125" bestFit="1" customWidth="1"/>
    <col min="4189" max="4189" width="7.5703125" bestFit="1" customWidth="1"/>
    <col min="4190" max="4190" width="10.140625" bestFit="1" customWidth="1"/>
    <col min="4191" max="4191" width="8.5703125" bestFit="1" customWidth="1"/>
    <col min="4192" max="4192" width="11.140625" bestFit="1" customWidth="1"/>
    <col min="4193" max="4193" width="8.5703125" bestFit="1" customWidth="1"/>
    <col min="4194" max="4194" width="11.140625" bestFit="1" customWidth="1"/>
    <col min="4195" max="4195" width="8.5703125" bestFit="1" customWidth="1"/>
    <col min="4196" max="4196" width="11.140625" bestFit="1" customWidth="1"/>
    <col min="4197" max="4197" width="13.5703125" bestFit="1" customWidth="1"/>
    <col min="4198" max="4198" width="21.42578125" bestFit="1" customWidth="1"/>
    <col min="4199" max="4200" width="7.5703125" bestFit="1" customWidth="1"/>
    <col min="4201" max="4201" width="10.140625" bestFit="1" customWidth="1"/>
    <col min="4202" max="4202" width="13.5703125" bestFit="1" customWidth="1"/>
    <col min="4203" max="4203" width="21.42578125" bestFit="1" customWidth="1"/>
    <col min="4204" max="4204" width="9.5703125" bestFit="1" customWidth="1"/>
    <col min="4205" max="4205" width="12.140625" bestFit="1" customWidth="1"/>
    <col min="4206" max="4206" width="13.5703125" bestFit="1" customWidth="1"/>
    <col min="4207" max="4207" width="21.42578125" bestFit="1" customWidth="1"/>
    <col min="4208" max="4208" width="10.5703125" bestFit="1" customWidth="1"/>
    <col min="4209" max="4209" width="13.140625" bestFit="1" customWidth="1"/>
    <col min="4210" max="4210" width="10.5703125" bestFit="1" customWidth="1"/>
    <col min="4211" max="4211" width="13.140625" bestFit="1" customWidth="1"/>
    <col min="4212" max="4212" width="7.5703125" bestFit="1" customWidth="1"/>
    <col min="4213" max="4213" width="10.140625" bestFit="1" customWidth="1"/>
    <col min="4214" max="4215" width="13.5703125" bestFit="1" customWidth="1"/>
    <col min="4216" max="4216" width="21.42578125" bestFit="1" customWidth="1"/>
    <col min="4217" max="4217" width="7.5703125" bestFit="1" customWidth="1"/>
    <col min="4218" max="4218" width="10.140625" bestFit="1" customWidth="1"/>
    <col min="4219" max="4220" width="13.5703125" bestFit="1" customWidth="1"/>
    <col min="4221" max="4221" width="21.42578125" bestFit="1" customWidth="1"/>
    <col min="4222" max="4222" width="9.5703125" bestFit="1" customWidth="1"/>
    <col min="4223" max="4223" width="12.140625" bestFit="1" customWidth="1"/>
    <col min="4224" max="4224" width="8.5703125" bestFit="1" customWidth="1"/>
    <col min="4225" max="4225" width="11.140625" bestFit="1" customWidth="1"/>
    <col min="4226" max="4226" width="13.5703125" bestFit="1" customWidth="1"/>
    <col min="4227" max="4227" width="21.42578125" bestFit="1" customWidth="1"/>
    <col min="4228" max="4228" width="13.5703125" bestFit="1" customWidth="1"/>
    <col min="4229" max="4229" width="21.42578125" bestFit="1" customWidth="1"/>
    <col min="4230" max="4230" width="13.5703125" bestFit="1" customWidth="1"/>
    <col min="4231" max="4231" width="21.42578125" bestFit="1" customWidth="1"/>
    <col min="4232" max="4232" width="9.5703125" bestFit="1" customWidth="1"/>
    <col min="4233" max="4233" width="12.140625" bestFit="1" customWidth="1"/>
    <col min="4234" max="4234" width="13.5703125" bestFit="1" customWidth="1"/>
    <col min="4235" max="4235" width="21.42578125" bestFit="1" customWidth="1"/>
    <col min="4236" max="4236" width="12.5703125" bestFit="1" customWidth="1"/>
    <col min="4237" max="4237" width="21.42578125" bestFit="1" customWidth="1"/>
    <col min="4238" max="4238" width="7.5703125" bestFit="1" customWidth="1"/>
    <col min="4239" max="4239" width="10.140625" bestFit="1" customWidth="1"/>
    <col min="4240" max="4240" width="13.5703125" bestFit="1" customWidth="1"/>
    <col min="4241" max="4241" width="21.42578125" bestFit="1" customWidth="1"/>
    <col min="4242" max="4244" width="6.5703125" bestFit="1" customWidth="1"/>
    <col min="4245" max="4245" width="9.140625" bestFit="1" customWidth="1"/>
    <col min="4246" max="4246" width="7.5703125" bestFit="1" customWidth="1"/>
    <col min="4247" max="4247" width="10.140625" bestFit="1" customWidth="1"/>
    <col min="4248" max="4248" width="13.5703125" bestFit="1" customWidth="1"/>
    <col min="4249" max="4249" width="21.42578125" bestFit="1" customWidth="1"/>
    <col min="4250" max="4250" width="9.5703125" bestFit="1" customWidth="1"/>
    <col min="4251" max="4251" width="12.140625" bestFit="1" customWidth="1"/>
    <col min="4252" max="4252" width="13.5703125" bestFit="1" customWidth="1"/>
    <col min="4253" max="4253" width="21.42578125" bestFit="1" customWidth="1"/>
    <col min="4254" max="4254" width="10.5703125" bestFit="1" customWidth="1"/>
    <col min="4255" max="4255" width="13.140625" bestFit="1" customWidth="1"/>
    <col min="4256" max="4256" width="8.5703125" bestFit="1" customWidth="1"/>
    <col min="4257" max="4257" width="11.140625" bestFit="1" customWidth="1"/>
    <col min="4258" max="4259" width="13.5703125" bestFit="1" customWidth="1"/>
    <col min="4260" max="4260" width="21.42578125" bestFit="1" customWidth="1"/>
    <col min="4261" max="4261" width="13.5703125" bestFit="1" customWidth="1"/>
    <col min="4262" max="4262" width="21.42578125" bestFit="1" customWidth="1"/>
    <col min="4263" max="4263" width="10.5703125" bestFit="1" customWidth="1"/>
    <col min="4264" max="4264" width="13.140625" bestFit="1" customWidth="1"/>
    <col min="4265" max="4265" width="13.5703125" bestFit="1" customWidth="1"/>
    <col min="4266" max="4266" width="21.42578125" bestFit="1" customWidth="1"/>
    <col min="4267" max="4267" width="13.5703125" bestFit="1" customWidth="1"/>
    <col min="4268" max="4268" width="21.42578125" bestFit="1" customWidth="1"/>
    <col min="4269" max="4269" width="7.5703125" bestFit="1" customWidth="1"/>
    <col min="4270" max="4270" width="10.140625" bestFit="1" customWidth="1"/>
    <col min="4271" max="4272" width="7.5703125" bestFit="1" customWidth="1"/>
    <col min="4273" max="4273" width="10.140625" bestFit="1" customWidth="1"/>
    <col min="4274" max="4274" width="9.5703125" bestFit="1" customWidth="1"/>
    <col min="4275" max="4275" width="12.140625" bestFit="1" customWidth="1"/>
    <col min="4276" max="4276" width="13.5703125" bestFit="1" customWidth="1"/>
    <col min="4277" max="4277" width="21.42578125" bestFit="1" customWidth="1"/>
    <col min="4278" max="4278" width="8.5703125" bestFit="1" customWidth="1"/>
    <col min="4279" max="4279" width="11.140625" bestFit="1" customWidth="1"/>
    <col min="4280" max="4280" width="10.5703125" bestFit="1" customWidth="1"/>
    <col min="4281" max="4281" width="13.140625" bestFit="1" customWidth="1"/>
    <col min="4282" max="4282" width="7.5703125" bestFit="1" customWidth="1"/>
    <col min="4283" max="4283" width="10.140625" bestFit="1" customWidth="1"/>
    <col min="4284" max="4284" width="13.5703125" bestFit="1" customWidth="1"/>
    <col min="4285" max="4285" width="21.42578125" bestFit="1" customWidth="1"/>
    <col min="4286" max="4286" width="10.5703125" bestFit="1" customWidth="1"/>
    <col min="4287" max="4287" width="13.140625" bestFit="1" customWidth="1"/>
    <col min="4288" max="4288" width="7.5703125" bestFit="1" customWidth="1"/>
    <col min="4289" max="4289" width="10.140625" bestFit="1" customWidth="1"/>
    <col min="4290" max="4290" width="9.5703125" bestFit="1" customWidth="1"/>
    <col min="4291" max="4291" width="12.140625" bestFit="1" customWidth="1"/>
    <col min="4292" max="4292" width="13.5703125" bestFit="1" customWidth="1"/>
    <col min="4293" max="4293" width="21.42578125" bestFit="1" customWidth="1"/>
    <col min="4294" max="4294" width="8.5703125" bestFit="1" customWidth="1"/>
    <col min="4295" max="4295" width="11.140625" bestFit="1" customWidth="1"/>
    <col min="4296" max="4296" width="9.5703125" bestFit="1" customWidth="1"/>
    <col min="4297" max="4297" width="12.140625" bestFit="1" customWidth="1"/>
    <col min="4298" max="4298" width="8.5703125" bestFit="1" customWidth="1"/>
    <col min="4299" max="4299" width="11.140625" bestFit="1" customWidth="1"/>
    <col min="4300" max="4300" width="13.5703125" bestFit="1" customWidth="1"/>
    <col min="4301" max="4301" width="21.42578125" bestFit="1" customWidth="1"/>
    <col min="4302" max="4302" width="13.5703125" bestFit="1" customWidth="1"/>
    <col min="4303" max="4303" width="21.42578125" bestFit="1" customWidth="1"/>
    <col min="4304" max="4304" width="9.5703125" bestFit="1" customWidth="1"/>
    <col min="4305" max="4305" width="12.140625" bestFit="1" customWidth="1"/>
    <col min="4306" max="4306" width="13.5703125" bestFit="1" customWidth="1"/>
    <col min="4307" max="4307" width="21.42578125" bestFit="1" customWidth="1"/>
    <col min="4308" max="4308" width="8.5703125" bestFit="1" customWidth="1"/>
    <col min="4309" max="4309" width="11.140625" bestFit="1" customWidth="1"/>
    <col min="4310" max="4311" width="6.5703125" bestFit="1" customWidth="1"/>
    <col min="4312" max="4312" width="9.140625" bestFit="1" customWidth="1"/>
    <col min="4313" max="4313" width="13.5703125" bestFit="1" customWidth="1"/>
    <col min="4314" max="4314" width="21.42578125" bestFit="1" customWidth="1"/>
    <col min="4315" max="4315" width="9.5703125" bestFit="1" customWidth="1"/>
    <col min="4316" max="4316" width="12.140625" bestFit="1" customWidth="1"/>
    <col min="4317" max="4317" width="13.5703125" bestFit="1" customWidth="1"/>
    <col min="4318" max="4318" width="21.42578125" bestFit="1" customWidth="1"/>
    <col min="4319" max="4319" width="10.5703125" bestFit="1" customWidth="1"/>
    <col min="4320" max="4320" width="13.140625" bestFit="1" customWidth="1"/>
    <col min="4321" max="4321" width="9.5703125" bestFit="1" customWidth="1"/>
    <col min="4322" max="4322" width="12.140625" bestFit="1" customWidth="1"/>
    <col min="4323" max="4323" width="8.5703125" bestFit="1" customWidth="1"/>
    <col min="4324" max="4324" width="11.140625" bestFit="1" customWidth="1"/>
    <col min="4325" max="4325" width="7.5703125" bestFit="1" customWidth="1"/>
    <col min="4326" max="4326" width="10.140625" bestFit="1" customWidth="1"/>
    <col min="4327" max="4329" width="13.5703125" bestFit="1" customWidth="1"/>
    <col min="4330" max="4330" width="21.42578125" bestFit="1" customWidth="1"/>
    <col min="4331" max="4331" width="13.5703125" bestFit="1" customWidth="1"/>
    <col min="4332" max="4332" width="21.42578125" bestFit="1" customWidth="1"/>
    <col min="4333" max="4333" width="10.5703125" bestFit="1" customWidth="1"/>
    <col min="4334" max="4334" width="13.140625" bestFit="1" customWidth="1"/>
    <col min="4335" max="4335" width="13.5703125" bestFit="1" customWidth="1"/>
    <col min="4336" max="4336" width="21.42578125" bestFit="1" customWidth="1"/>
    <col min="4337" max="4337" width="8.5703125" bestFit="1" customWidth="1"/>
    <col min="4338" max="4338" width="11.140625" bestFit="1" customWidth="1"/>
    <col min="4339" max="4339" width="13.5703125" bestFit="1" customWidth="1"/>
    <col min="4340" max="4340" width="21.42578125" bestFit="1" customWidth="1"/>
    <col min="4341" max="4341" width="10.5703125" bestFit="1" customWidth="1"/>
    <col min="4342" max="4342" width="13.140625" bestFit="1" customWidth="1"/>
    <col min="4343" max="4343" width="13.5703125" bestFit="1" customWidth="1"/>
    <col min="4344" max="4344" width="21.42578125" bestFit="1" customWidth="1"/>
    <col min="4345" max="4345" width="13.5703125" bestFit="1" customWidth="1"/>
    <col min="4346" max="4346" width="21.42578125" bestFit="1" customWidth="1"/>
    <col min="4347" max="4347" width="9.5703125" bestFit="1" customWidth="1"/>
    <col min="4348" max="4348" width="12.140625" bestFit="1" customWidth="1"/>
    <col min="4349" max="4349" width="8.5703125" bestFit="1" customWidth="1"/>
    <col min="4350" max="4350" width="11.140625" bestFit="1" customWidth="1"/>
    <col min="4351" max="4351" width="8.5703125" bestFit="1" customWidth="1"/>
    <col min="4352" max="4352" width="11.140625" bestFit="1" customWidth="1"/>
    <col min="4353" max="4353" width="8.5703125" bestFit="1" customWidth="1"/>
    <col min="4354" max="4354" width="11.140625" bestFit="1" customWidth="1"/>
    <col min="4355" max="4355" width="13.5703125" bestFit="1" customWidth="1"/>
    <col min="4356" max="4356" width="21.42578125" bestFit="1" customWidth="1"/>
    <col min="4357" max="4358" width="13.5703125" bestFit="1" customWidth="1"/>
    <col min="4359" max="4359" width="21.42578125" bestFit="1" customWidth="1"/>
    <col min="4360" max="4360" width="13.5703125" bestFit="1" customWidth="1"/>
    <col min="4361" max="4361" width="21.42578125" bestFit="1" customWidth="1"/>
    <col min="4362" max="4362" width="13.5703125" bestFit="1" customWidth="1"/>
    <col min="4363" max="4363" width="21.42578125" bestFit="1" customWidth="1"/>
    <col min="4364" max="4364" width="13.5703125" bestFit="1" customWidth="1"/>
    <col min="4365" max="4365" width="21.42578125" bestFit="1" customWidth="1"/>
    <col min="4366" max="4366" width="13.5703125" bestFit="1" customWidth="1"/>
    <col min="4367" max="4367" width="21.42578125" bestFit="1" customWidth="1"/>
    <col min="4368" max="4368" width="8.5703125" bestFit="1" customWidth="1"/>
    <col min="4369" max="4369" width="11.140625" bestFit="1" customWidth="1"/>
    <col min="4370" max="4370" width="13.5703125" bestFit="1" customWidth="1"/>
    <col min="4371" max="4371" width="21.42578125" bestFit="1" customWidth="1"/>
    <col min="4372" max="4372" width="8.5703125" bestFit="1" customWidth="1"/>
    <col min="4373" max="4373" width="11.140625" bestFit="1" customWidth="1"/>
    <col min="4374" max="4378" width="6.5703125" bestFit="1" customWidth="1"/>
    <col min="4379" max="4379" width="9.140625" bestFit="1" customWidth="1"/>
    <col min="4380" max="4380" width="13.5703125" bestFit="1" customWidth="1"/>
    <col min="4381" max="4381" width="21.42578125" bestFit="1" customWidth="1"/>
    <col min="4382" max="4382" width="9.5703125" bestFit="1" customWidth="1"/>
    <col min="4383" max="4383" width="12.140625" bestFit="1" customWidth="1"/>
    <col min="4384" max="4384" width="12.5703125" bestFit="1" customWidth="1"/>
    <col min="4385" max="4385" width="21.42578125" bestFit="1" customWidth="1"/>
    <col min="4386" max="4386" width="13.5703125" bestFit="1" customWidth="1"/>
    <col min="4387" max="4387" width="21.42578125" bestFit="1" customWidth="1"/>
    <col min="4388" max="4388" width="13.5703125" bestFit="1" customWidth="1"/>
    <col min="4389" max="4389" width="21.42578125" bestFit="1" customWidth="1"/>
    <col min="4390" max="4390" width="8.5703125" bestFit="1" customWidth="1"/>
    <col min="4391" max="4391" width="11.140625" bestFit="1" customWidth="1"/>
    <col min="4392" max="4392" width="8.5703125" bestFit="1" customWidth="1"/>
    <col min="4393" max="4393" width="11.140625" bestFit="1" customWidth="1"/>
    <col min="4394" max="4394" width="10.5703125" bestFit="1" customWidth="1"/>
    <col min="4395" max="4395" width="13.140625" bestFit="1" customWidth="1"/>
    <col min="4396" max="4396" width="13.5703125" bestFit="1" customWidth="1"/>
    <col min="4397" max="4397" width="21.42578125" bestFit="1" customWidth="1"/>
    <col min="4398" max="4398" width="8.5703125" bestFit="1" customWidth="1"/>
    <col min="4399" max="4399" width="11.140625" bestFit="1" customWidth="1"/>
    <col min="4400" max="4400" width="13.5703125" bestFit="1" customWidth="1"/>
    <col min="4401" max="4401" width="21.42578125" bestFit="1" customWidth="1"/>
    <col min="4402" max="4403" width="7.5703125" bestFit="1" customWidth="1"/>
    <col min="4404" max="4404" width="10.140625" bestFit="1" customWidth="1"/>
    <col min="4405" max="4405" width="12.5703125" bestFit="1" customWidth="1"/>
    <col min="4406" max="4406" width="21.42578125" bestFit="1" customWidth="1"/>
    <col min="4407" max="4407" width="13.5703125" bestFit="1" customWidth="1"/>
    <col min="4408" max="4408" width="21.42578125" bestFit="1" customWidth="1"/>
    <col min="4409" max="4411" width="7.5703125" bestFit="1" customWidth="1"/>
    <col min="4412" max="4412" width="10.140625" bestFit="1" customWidth="1"/>
    <col min="4413" max="4413" width="9.5703125" bestFit="1" customWidth="1"/>
    <col min="4414" max="4414" width="12.140625" bestFit="1" customWidth="1"/>
    <col min="4415" max="4415" width="13.5703125" bestFit="1" customWidth="1"/>
    <col min="4416" max="4416" width="21.42578125" bestFit="1" customWidth="1"/>
    <col min="4417" max="4417" width="11.5703125" bestFit="1" customWidth="1"/>
    <col min="4418" max="4418" width="14.140625" bestFit="1" customWidth="1"/>
    <col min="4419" max="4420" width="13.5703125" bestFit="1" customWidth="1"/>
    <col min="4421" max="4421" width="21.42578125" bestFit="1" customWidth="1"/>
    <col min="4422" max="4422" width="7.5703125" bestFit="1" customWidth="1"/>
    <col min="4423" max="4423" width="10.140625" bestFit="1" customWidth="1"/>
    <col min="4424" max="4424" width="10.5703125" bestFit="1" customWidth="1"/>
    <col min="4425" max="4425" width="13.140625" bestFit="1" customWidth="1"/>
    <col min="4426" max="4426" width="8.5703125" bestFit="1" customWidth="1"/>
    <col min="4427" max="4427" width="11.140625" bestFit="1" customWidth="1"/>
    <col min="4428" max="4428" width="8.5703125" bestFit="1" customWidth="1"/>
    <col min="4429" max="4429" width="11.140625" bestFit="1" customWidth="1"/>
    <col min="4430" max="4430" width="13.5703125" bestFit="1" customWidth="1"/>
    <col min="4431" max="4431" width="21.42578125" bestFit="1" customWidth="1"/>
    <col min="4432" max="4432" width="13.5703125" bestFit="1" customWidth="1"/>
    <col min="4433" max="4433" width="21.42578125" bestFit="1" customWidth="1"/>
    <col min="4434" max="4434" width="7.5703125" bestFit="1" customWidth="1"/>
    <col min="4435" max="4435" width="10.140625" bestFit="1" customWidth="1"/>
    <col min="4436" max="4436" width="12.5703125" bestFit="1" customWidth="1"/>
    <col min="4437" max="4437" width="15.140625" bestFit="1" customWidth="1"/>
    <col min="4438" max="4438" width="9.5703125" bestFit="1" customWidth="1"/>
    <col min="4439" max="4439" width="12.140625" bestFit="1" customWidth="1"/>
    <col min="4440" max="4443" width="6.5703125" bestFit="1" customWidth="1"/>
    <col min="4444" max="4444" width="9.140625" bestFit="1" customWidth="1"/>
    <col min="4445" max="4445" width="12.5703125" bestFit="1" customWidth="1"/>
    <col min="4446" max="4446" width="15.140625" bestFit="1" customWidth="1"/>
    <col min="4447" max="4447" width="13.5703125" bestFit="1" customWidth="1"/>
    <col min="4448" max="4448" width="21.42578125" bestFit="1" customWidth="1"/>
    <col min="4449" max="4449" width="8.5703125" bestFit="1" customWidth="1"/>
    <col min="4450" max="4450" width="11.140625" bestFit="1" customWidth="1"/>
    <col min="4451" max="4451" width="13.5703125" bestFit="1" customWidth="1"/>
    <col min="4452" max="4452" width="21.42578125" bestFit="1" customWidth="1"/>
    <col min="4453" max="4453" width="13.5703125" bestFit="1" customWidth="1"/>
    <col min="4454" max="4454" width="21.42578125" bestFit="1" customWidth="1"/>
    <col min="4455" max="4455" width="13.5703125" bestFit="1" customWidth="1"/>
    <col min="4456" max="4456" width="21.42578125" bestFit="1" customWidth="1"/>
    <col min="4457" max="4458" width="13.5703125" bestFit="1" customWidth="1"/>
    <col min="4459" max="4459" width="21.42578125" bestFit="1" customWidth="1"/>
    <col min="4460" max="4460" width="13.5703125" bestFit="1" customWidth="1"/>
    <col min="4461" max="4461" width="21.42578125" bestFit="1" customWidth="1"/>
    <col min="4462" max="4462" width="8.5703125" bestFit="1" customWidth="1"/>
    <col min="4463" max="4463" width="11.140625" bestFit="1" customWidth="1"/>
    <col min="4464" max="4465" width="7.5703125" bestFit="1" customWidth="1"/>
    <col min="4466" max="4466" width="10.140625" bestFit="1" customWidth="1"/>
    <col min="4467" max="4467" width="9.5703125" bestFit="1" customWidth="1"/>
    <col min="4468" max="4468" width="12.140625" bestFit="1" customWidth="1"/>
    <col min="4469" max="4469" width="13.5703125" bestFit="1" customWidth="1"/>
    <col min="4470" max="4470" width="21.42578125" bestFit="1" customWidth="1"/>
    <col min="4471" max="4471" width="13.5703125" bestFit="1" customWidth="1"/>
    <col min="4472" max="4472" width="21.42578125" bestFit="1" customWidth="1"/>
    <col min="4473" max="4473" width="8.5703125" bestFit="1" customWidth="1"/>
    <col min="4474" max="4474" width="11.140625" bestFit="1" customWidth="1"/>
    <col min="4475" max="4475" width="13.5703125" bestFit="1" customWidth="1"/>
    <col min="4476" max="4476" width="21.42578125" bestFit="1" customWidth="1"/>
    <col min="4477" max="4477" width="10.5703125" bestFit="1" customWidth="1"/>
    <col min="4478" max="4478" width="13.140625" bestFit="1" customWidth="1"/>
    <col min="4479" max="4479" width="8.5703125" bestFit="1" customWidth="1"/>
    <col min="4480" max="4480" width="11.140625" bestFit="1" customWidth="1"/>
    <col min="4481" max="4481" width="13.5703125" bestFit="1" customWidth="1"/>
    <col min="4482" max="4482" width="21.42578125" bestFit="1" customWidth="1"/>
    <col min="4483" max="4483" width="13.5703125" bestFit="1" customWidth="1"/>
    <col min="4484" max="4484" width="21.42578125" bestFit="1" customWidth="1"/>
    <col min="4485" max="4485" width="13.5703125" bestFit="1" customWidth="1"/>
    <col min="4486" max="4486" width="21.42578125" bestFit="1" customWidth="1"/>
    <col min="4487" max="4487" width="13.5703125" bestFit="1" customWidth="1"/>
    <col min="4488" max="4488" width="21.42578125" bestFit="1" customWidth="1"/>
    <col min="4489" max="4490" width="6.5703125" bestFit="1" customWidth="1"/>
    <col min="4491" max="4491" width="9.140625" bestFit="1" customWidth="1"/>
    <col min="4492" max="4493" width="13.5703125" bestFit="1" customWidth="1"/>
    <col min="4494" max="4494" width="21.42578125" bestFit="1" customWidth="1"/>
    <col min="4495" max="4495" width="8.5703125" bestFit="1" customWidth="1"/>
    <col min="4496" max="4496" width="11.140625" bestFit="1" customWidth="1"/>
    <col min="4497" max="4497" width="8.5703125" bestFit="1" customWidth="1"/>
    <col min="4498" max="4498" width="11.140625" bestFit="1" customWidth="1"/>
    <col min="4499" max="4499" width="13.5703125" bestFit="1" customWidth="1"/>
    <col min="4500" max="4500" width="21.42578125" bestFit="1" customWidth="1"/>
    <col min="4501" max="4501" width="13.5703125" bestFit="1" customWidth="1"/>
    <col min="4502" max="4502" width="21.42578125" bestFit="1" customWidth="1"/>
    <col min="4503" max="4503" width="7.5703125" bestFit="1" customWidth="1"/>
    <col min="4504" max="4504" width="10.140625" bestFit="1" customWidth="1"/>
    <col min="4505" max="4505" width="8.5703125" bestFit="1" customWidth="1"/>
    <col min="4506" max="4506" width="11.140625" bestFit="1" customWidth="1"/>
    <col min="4507" max="4508" width="8.5703125" bestFit="1" customWidth="1"/>
    <col min="4509" max="4509" width="11.140625" bestFit="1" customWidth="1"/>
    <col min="4510" max="4510" width="13.5703125" bestFit="1" customWidth="1"/>
    <col min="4511" max="4511" width="21.42578125" bestFit="1" customWidth="1"/>
    <col min="4512" max="4512" width="8.5703125" bestFit="1" customWidth="1"/>
    <col min="4513" max="4513" width="11.140625" bestFit="1" customWidth="1"/>
    <col min="4514" max="4514" width="13.5703125" bestFit="1" customWidth="1"/>
    <col min="4515" max="4515" width="21.42578125" bestFit="1" customWidth="1"/>
    <col min="4516" max="4516" width="13.5703125" bestFit="1" customWidth="1"/>
    <col min="4517" max="4517" width="21.42578125" bestFit="1" customWidth="1"/>
    <col min="4518" max="4518" width="9.5703125" bestFit="1" customWidth="1"/>
    <col min="4519" max="4519" width="12.140625" bestFit="1" customWidth="1"/>
    <col min="4520" max="4520" width="13.5703125" bestFit="1" customWidth="1"/>
    <col min="4521" max="4521" width="21.42578125" bestFit="1" customWidth="1"/>
    <col min="4522" max="4522" width="8.5703125" bestFit="1" customWidth="1"/>
    <col min="4523" max="4523" width="11.140625" bestFit="1" customWidth="1"/>
    <col min="4524" max="4524" width="10.5703125" bestFit="1" customWidth="1"/>
    <col min="4525" max="4525" width="13.140625" bestFit="1" customWidth="1"/>
    <col min="4526" max="4526" width="10.5703125" bestFit="1" customWidth="1"/>
    <col min="4527" max="4527" width="13.140625" bestFit="1" customWidth="1"/>
    <col min="4528" max="4529" width="13.5703125" bestFit="1" customWidth="1"/>
    <col min="4530" max="4530" width="21.42578125" bestFit="1" customWidth="1"/>
    <col min="4531" max="4531" width="8.5703125" bestFit="1" customWidth="1"/>
    <col min="4532" max="4532" width="11.140625" bestFit="1" customWidth="1"/>
    <col min="4533" max="4533" width="7.5703125" bestFit="1" customWidth="1"/>
    <col min="4534" max="4534" width="10.140625" bestFit="1" customWidth="1"/>
    <col min="4535" max="4535" width="11.5703125" bestFit="1" customWidth="1"/>
    <col min="4536" max="4536" width="14.140625" bestFit="1" customWidth="1"/>
    <col min="4537" max="4537" width="13.5703125" bestFit="1" customWidth="1"/>
    <col min="4538" max="4538" width="21.42578125" bestFit="1" customWidth="1"/>
    <col min="4539" max="4539" width="13.5703125" bestFit="1" customWidth="1"/>
    <col min="4540" max="4540" width="21.42578125" bestFit="1" customWidth="1"/>
    <col min="4541" max="4541" width="13.5703125" bestFit="1" customWidth="1"/>
    <col min="4542" max="4542" width="21.42578125" bestFit="1" customWidth="1"/>
    <col min="4543" max="4543" width="13.5703125" bestFit="1" customWidth="1"/>
    <col min="4544" max="4544" width="21.42578125" bestFit="1" customWidth="1"/>
    <col min="4545" max="4545" width="11.5703125" bestFit="1" customWidth="1"/>
    <col min="4546" max="4546" width="14.140625" bestFit="1" customWidth="1"/>
    <col min="4547" max="4547" width="13.5703125" bestFit="1" customWidth="1"/>
    <col min="4548" max="4548" width="21.42578125" bestFit="1" customWidth="1"/>
    <col min="4549" max="4550" width="6.5703125" bestFit="1" customWidth="1"/>
    <col min="4551" max="4551" width="9.140625" bestFit="1" customWidth="1"/>
    <col min="4552" max="4552" width="10.5703125" bestFit="1" customWidth="1"/>
    <col min="4553" max="4553" width="13.140625" bestFit="1" customWidth="1"/>
    <col min="4554" max="4554" width="13.5703125" bestFit="1" customWidth="1"/>
    <col min="4555" max="4555" width="21.42578125" bestFit="1" customWidth="1"/>
    <col min="4556" max="4556" width="9.5703125" bestFit="1" customWidth="1"/>
    <col min="4557" max="4557" width="12.140625" bestFit="1" customWidth="1"/>
    <col min="4558" max="4558" width="13.5703125" bestFit="1" customWidth="1"/>
    <col min="4559" max="4559" width="21.42578125" bestFit="1" customWidth="1"/>
    <col min="4560" max="4560" width="8.5703125" bestFit="1" customWidth="1"/>
    <col min="4561" max="4561" width="11.140625" bestFit="1" customWidth="1"/>
    <col min="4562" max="4562" width="8.5703125" bestFit="1" customWidth="1"/>
    <col min="4563" max="4563" width="11.140625" bestFit="1" customWidth="1"/>
    <col min="4564" max="4564" width="7.5703125" bestFit="1" customWidth="1"/>
    <col min="4565" max="4565" width="10.140625" bestFit="1" customWidth="1"/>
    <col min="4566" max="4566" width="7.5703125" bestFit="1" customWidth="1"/>
    <col min="4567" max="4567" width="10.140625" bestFit="1" customWidth="1"/>
    <col min="4568" max="4568" width="9.5703125" bestFit="1" customWidth="1"/>
    <col min="4569" max="4569" width="12.140625" bestFit="1" customWidth="1"/>
    <col min="4570" max="4570" width="13.5703125" bestFit="1" customWidth="1"/>
    <col min="4571" max="4571" width="21.42578125" bestFit="1" customWidth="1"/>
    <col min="4572" max="4572" width="13.5703125" bestFit="1" customWidth="1"/>
    <col min="4573" max="4573" width="21.42578125" bestFit="1" customWidth="1"/>
    <col min="4574" max="4574" width="8.5703125" bestFit="1" customWidth="1"/>
    <col min="4575" max="4575" width="11.140625" bestFit="1" customWidth="1"/>
    <col min="4576" max="4576" width="13.5703125" bestFit="1" customWidth="1"/>
    <col min="4577" max="4577" width="21.42578125" bestFit="1" customWidth="1"/>
    <col min="4578" max="4578" width="13.5703125" bestFit="1" customWidth="1"/>
    <col min="4579" max="4579" width="21.42578125" bestFit="1" customWidth="1"/>
    <col min="4580" max="4580" width="13.5703125" bestFit="1" customWidth="1"/>
    <col min="4581" max="4581" width="21.42578125" bestFit="1" customWidth="1"/>
    <col min="4582" max="4582" width="6.5703125" bestFit="1" customWidth="1"/>
    <col min="4583" max="4583" width="9.140625" bestFit="1" customWidth="1"/>
    <col min="4584" max="4584" width="8.5703125" bestFit="1" customWidth="1"/>
    <col min="4585" max="4585" width="11.140625" bestFit="1" customWidth="1"/>
    <col min="4586" max="4586" width="11.5703125" bestFit="1" customWidth="1"/>
    <col min="4587" max="4587" width="14.140625" bestFit="1" customWidth="1"/>
    <col min="4588" max="4588" width="9.5703125" bestFit="1" customWidth="1"/>
    <col min="4589" max="4589" width="12.140625" bestFit="1" customWidth="1"/>
    <col min="4590" max="4590" width="7.5703125" bestFit="1" customWidth="1"/>
    <col min="4591" max="4591" width="10.140625" bestFit="1" customWidth="1"/>
    <col min="4592" max="4592" width="13.5703125" bestFit="1" customWidth="1"/>
    <col min="4593" max="4593" width="21.42578125" bestFit="1" customWidth="1"/>
    <col min="4594" max="4594" width="8.5703125" bestFit="1" customWidth="1"/>
    <col min="4595" max="4595" width="11.140625" bestFit="1" customWidth="1"/>
    <col min="4596" max="4596" width="13.5703125" bestFit="1" customWidth="1"/>
    <col min="4597" max="4597" width="21.42578125" bestFit="1" customWidth="1"/>
    <col min="4598" max="4600" width="13.5703125" bestFit="1" customWidth="1"/>
    <col min="4601" max="4601" width="21.42578125" bestFit="1" customWidth="1"/>
    <col min="4602" max="4602" width="13.5703125" bestFit="1" customWidth="1"/>
    <col min="4603" max="4603" width="21.42578125" bestFit="1" customWidth="1"/>
    <col min="4604" max="4604" width="7.5703125" bestFit="1" customWidth="1"/>
    <col min="4605" max="4605" width="10.140625" bestFit="1" customWidth="1"/>
    <col min="4606" max="4606" width="13.5703125" bestFit="1" customWidth="1"/>
    <col min="4607" max="4607" width="21.42578125" bestFit="1" customWidth="1"/>
    <col min="4608" max="4608" width="13.5703125" bestFit="1" customWidth="1"/>
    <col min="4609" max="4609" width="21.42578125" bestFit="1" customWidth="1"/>
    <col min="4610" max="4612" width="7.5703125" bestFit="1" customWidth="1"/>
    <col min="4613" max="4613" width="10.140625" bestFit="1" customWidth="1"/>
    <col min="4614" max="4614" width="7.5703125" bestFit="1" customWidth="1"/>
    <col min="4615" max="4615" width="10.140625" bestFit="1" customWidth="1"/>
    <col min="4616" max="4616" width="11.5703125" bestFit="1" customWidth="1"/>
    <col min="4617" max="4617" width="14.140625" bestFit="1" customWidth="1"/>
    <col min="4618" max="4618" width="13.5703125" bestFit="1" customWidth="1"/>
    <col min="4619" max="4619" width="21.42578125" bestFit="1" customWidth="1"/>
    <col min="4620" max="4620" width="13.5703125" bestFit="1" customWidth="1"/>
    <col min="4621" max="4621" width="21.42578125" bestFit="1" customWidth="1"/>
    <col min="4622" max="4622" width="10.5703125" bestFit="1" customWidth="1"/>
    <col min="4623" max="4623" width="13.140625" bestFit="1" customWidth="1"/>
    <col min="4624" max="4624" width="9.5703125" bestFit="1" customWidth="1"/>
    <col min="4625" max="4625" width="12.140625" bestFit="1" customWidth="1"/>
    <col min="4626" max="4627" width="7.5703125" bestFit="1" customWidth="1"/>
    <col min="4628" max="4628" width="10.140625" bestFit="1" customWidth="1"/>
    <col min="4629" max="4629" width="13.5703125" bestFit="1" customWidth="1"/>
    <col min="4630" max="4630" width="21.42578125" bestFit="1" customWidth="1"/>
    <col min="4631" max="4631" width="13.5703125" bestFit="1" customWidth="1"/>
    <col min="4632" max="4632" width="21.42578125" bestFit="1" customWidth="1"/>
    <col min="4633" max="4633" width="13.5703125" bestFit="1" customWidth="1"/>
    <col min="4634" max="4634" width="21.42578125" bestFit="1" customWidth="1"/>
    <col min="4635" max="4635" width="13.5703125" bestFit="1" customWidth="1"/>
    <col min="4636" max="4636" width="21.42578125" bestFit="1" customWidth="1"/>
    <col min="4637" max="4638" width="6.5703125" bestFit="1" customWidth="1"/>
    <col min="4639" max="4639" width="9.140625" bestFit="1" customWidth="1"/>
    <col min="4640" max="4640" width="13.5703125" bestFit="1" customWidth="1"/>
    <col min="4641" max="4641" width="21.42578125" bestFit="1" customWidth="1"/>
    <col min="4642" max="4642" width="13.5703125" bestFit="1" customWidth="1"/>
    <col min="4643" max="4643" width="21.42578125" bestFit="1" customWidth="1"/>
    <col min="4644" max="4644" width="10.5703125" bestFit="1" customWidth="1"/>
    <col min="4645" max="4645" width="13.140625" bestFit="1" customWidth="1"/>
    <col min="4646" max="4647" width="13.5703125" bestFit="1" customWidth="1"/>
    <col min="4648" max="4648" width="21.42578125" bestFit="1" customWidth="1"/>
    <col min="4649" max="4649" width="9.5703125" bestFit="1" customWidth="1"/>
    <col min="4650" max="4650" width="12.140625" bestFit="1" customWidth="1"/>
    <col min="4651" max="4651" width="13.5703125" bestFit="1" customWidth="1"/>
    <col min="4652" max="4652" width="21.42578125" bestFit="1" customWidth="1"/>
    <col min="4653" max="4653" width="13.5703125" bestFit="1" customWidth="1"/>
    <col min="4654" max="4654" width="21.42578125" bestFit="1" customWidth="1"/>
    <col min="4655" max="4655" width="8.5703125" bestFit="1" customWidth="1"/>
    <col min="4656" max="4656" width="11.140625" bestFit="1" customWidth="1"/>
    <col min="4657" max="4657" width="13.5703125" bestFit="1" customWidth="1"/>
    <col min="4658" max="4658" width="21.42578125" bestFit="1" customWidth="1"/>
    <col min="4659" max="4660" width="7.5703125" bestFit="1" customWidth="1"/>
    <col min="4661" max="4661" width="10.140625" bestFit="1" customWidth="1"/>
    <col min="4662" max="4662" width="13.5703125" bestFit="1" customWidth="1"/>
    <col min="4663" max="4663" width="21.42578125" bestFit="1" customWidth="1"/>
    <col min="4664" max="4664" width="7.5703125" bestFit="1" customWidth="1"/>
    <col min="4665" max="4665" width="10.140625" bestFit="1" customWidth="1"/>
    <col min="4666" max="4666" width="13.5703125" bestFit="1" customWidth="1"/>
    <col min="4667" max="4667" width="21.42578125" bestFit="1" customWidth="1"/>
    <col min="4668" max="4668" width="13.5703125" bestFit="1" customWidth="1"/>
    <col min="4669" max="4669" width="20.28515625" bestFit="1" customWidth="1"/>
    <col min="4670" max="4670" width="8.5703125" bestFit="1" customWidth="1"/>
    <col min="4671" max="4671" width="11.140625" bestFit="1" customWidth="1"/>
    <col min="4672" max="4672" width="9.5703125" bestFit="1" customWidth="1"/>
    <col min="4673" max="4673" width="12.140625" bestFit="1" customWidth="1"/>
    <col min="4674" max="4674" width="13.5703125" bestFit="1" customWidth="1"/>
    <col min="4675" max="4675" width="21.42578125" bestFit="1" customWidth="1"/>
    <col min="4676" max="4676" width="7.5703125" bestFit="1" customWidth="1"/>
    <col min="4677" max="4677" width="10.140625" bestFit="1" customWidth="1"/>
    <col min="4678" max="4678" width="13.5703125" bestFit="1" customWidth="1"/>
    <col min="4679" max="4679" width="21.42578125" bestFit="1" customWidth="1"/>
    <col min="4680" max="4680" width="13.5703125" bestFit="1" customWidth="1"/>
    <col min="4681" max="4681" width="21.42578125" bestFit="1" customWidth="1"/>
    <col min="4682" max="4682" width="10.5703125" bestFit="1" customWidth="1"/>
    <col min="4683" max="4683" width="13.140625" bestFit="1" customWidth="1"/>
    <col min="4684" max="4694" width="5.5703125" bestFit="1" customWidth="1"/>
    <col min="4695" max="4695" width="8.140625" bestFit="1" customWidth="1"/>
    <col min="4696" max="4696" width="8.5703125" bestFit="1" customWidth="1"/>
    <col min="4697" max="4697" width="11.140625" bestFit="1" customWidth="1"/>
    <col min="4698" max="4698" width="9.5703125" bestFit="1" customWidth="1"/>
    <col min="4699" max="4699" width="12.140625" bestFit="1" customWidth="1"/>
    <col min="4700" max="4700" width="10.5703125" bestFit="1" customWidth="1"/>
    <col min="4701" max="4701" width="13.140625" bestFit="1" customWidth="1"/>
    <col min="4702" max="4702" width="9.5703125" bestFit="1" customWidth="1"/>
    <col min="4703" max="4703" width="12.140625" bestFit="1" customWidth="1"/>
    <col min="4704" max="4704" width="9.5703125" bestFit="1" customWidth="1"/>
    <col min="4705" max="4705" width="12.140625" bestFit="1" customWidth="1"/>
    <col min="4706" max="4708" width="8.5703125" bestFit="1" customWidth="1"/>
    <col min="4709" max="4709" width="11.140625" bestFit="1" customWidth="1"/>
    <col min="4710" max="4711" width="12.5703125" bestFit="1" customWidth="1"/>
    <col min="4712" max="4712" width="21.42578125" bestFit="1" customWidth="1"/>
    <col min="4713" max="4713" width="8.5703125" bestFit="1" customWidth="1"/>
    <col min="4714" max="4714" width="11.140625" bestFit="1" customWidth="1"/>
    <col min="4715" max="4715" width="10.5703125" bestFit="1" customWidth="1"/>
    <col min="4716" max="4716" width="13.140625" bestFit="1" customWidth="1"/>
    <col min="4717" max="4717" width="10.5703125" bestFit="1" customWidth="1"/>
    <col min="4718" max="4718" width="13.140625" bestFit="1" customWidth="1"/>
    <col min="4719" max="4719" width="10.5703125" bestFit="1" customWidth="1"/>
    <col min="4720" max="4720" width="13.140625" bestFit="1" customWidth="1"/>
    <col min="4721" max="4721" width="13.5703125" bestFit="1" customWidth="1"/>
    <col min="4722" max="4722" width="21.42578125" bestFit="1" customWidth="1"/>
    <col min="4723" max="4723" width="8.5703125" bestFit="1" customWidth="1"/>
    <col min="4724" max="4724" width="11.140625" bestFit="1" customWidth="1"/>
    <col min="4725" max="4725" width="13.5703125" bestFit="1" customWidth="1"/>
    <col min="4726" max="4726" width="21.42578125" bestFit="1" customWidth="1"/>
    <col min="4727" max="4728" width="7.5703125" bestFit="1" customWidth="1"/>
    <col min="4729" max="4729" width="10.140625" bestFit="1" customWidth="1"/>
    <col min="4730" max="4730" width="9.5703125" bestFit="1" customWidth="1"/>
    <col min="4731" max="4731" width="12.140625" bestFit="1" customWidth="1"/>
    <col min="4732" max="4732" width="13.5703125" bestFit="1" customWidth="1"/>
    <col min="4733" max="4733" width="21.42578125" bestFit="1" customWidth="1"/>
    <col min="4734" max="4734" width="13.5703125" bestFit="1" customWidth="1"/>
    <col min="4735" max="4735" width="21.42578125" bestFit="1" customWidth="1"/>
    <col min="4736" max="4736" width="7.5703125" bestFit="1" customWidth="1"/>
    <col min="4737" max="4737" width="10.140625" bestFit="1" customWidth="1"/>
    <col min="4738" max="4738" width="9.5703125" bestFit="1" customWidth="1"/>
    <col min="4739" max="4739" width="12.140625" bestFit="1" customWidth="1"/>
    <col min="4740" max="4740" width="8.5703125" bestFit="1" customWidth="1"/>
    <col min="4741" max="4741" width="11.140625" bestFit="1" customWidth="1"/>
    <col min="4742" max="4742" width="8.5703125" bestFit="1" customWidth="1"/>
    <col min="4743" max="4743" width="11.140625" bestFit="1" customWidth="1"/>
    <col min="4744" max="4744" width="7.5703125" bestFit="1" customWidth="1"/>
    <col min="4745" max="4745" width="10.140625" bestFit="1" customWidth="1"/>
    <col min="4746" max="4749" width="7.5703125" bestFit="1" customWidth="1"/>
    <col min="4750" max="4750" width="10.140625" bestFit="1" customWidth="1"/>
    <col min="4751" max="4751" width="13.5703125" bestFit="1" customWidth="1"/>
    <col min="4752" max="4752" width="21.42578125" bestFit="1" customWidth="1"/>
    <col min="4753" max="4753" width="13.5703125" bestFit="1" customWidth="1"/>
    <col min="4754" max="4754" width="21.42578125" bestFit="1" customWidth="1"/>
    <col min="4755" max="4755" width="13.5703125" bestFit="1" customWidth="1"/>
    <col min="4756" max="4756" width="21.42578125" bestFit="1" customWidth="1"/>
    <col min="4757" max="4757" width="7.5703125" bestFit="1" customWidth="1"/>
    <col min="4758" max="4758" width="10.140625" bestFit="1" customWidth="1"/>
    <col min="4759" max="4759" width="13.5703125" bestFit="1" customWidth="1"/>
    <col min="4760" max="4760" width="21.42578125" bestFit="1" customWidth="1"/>
    <col min="4761" max="4761" width="7.5703125" bestFit="1" customWidth="1"/>
    <col min="4762" max="4762" width="10.140625" bestFit="1" customWidth="1"/>
    <col min="4763" max="4763" width="8.5703125" bestFit="1" customWidth="1"/>
    <col min="4764" max="4764" width="11.140625" bestFit="1" customWidth="1"/>
    <col min="4765" max="4765" width="13.5703125" bestFit="1" customWidth="1"/>
    <col min="4766" max="4766" width="21.42578125" bestFit="1" customWidth="1"/>
    <col min="4767" max="4767" width="8.5703125" bestFit="1" customWidth="1"/>
    <col min="4768" max="4768" width="11.140625" bestFit="1" customWidth="1"/>
    <col min="4769" max="4770" width="7.5703125" bestFit="1" customWidth="1"/>
    <col min="4771" max="4771" width="10.140625" bestFit="1" customWidth="1"/>
    <col min="4772" max="4773" width="6.5703125" bestFit="1" customWidth="1"/>
    <col min="4774" max="4774" width="9.140625" bestFit="1" customWidth="1"/>
    <col min="4775" max="4775" width="13.5703125" bestFit="1" customWidth="1"/>
    <col min="4776" max="4776" width="21.42578125" bestFit="1" customWidth="1"/>
    <col min="4777" max="4777" width="8.5703125" bestFit="1" customWidth="1"/>
    <col min="4778" max="4778" width="11.140625" bestFit="1" customWidth="1"/>
    <col min="4779" max="4779" width="13.5703125" bestFit="1" customWidth="1"/>
    <col min="4780" max="4780" width="21.42578125" bestFit="1" customWidth="1"/>
    <col min="4781" max="4781" width="13.5703125" bestFit="1" customWidth="1"/>
    <col min="4782" max="4782" width="21.42578125" bestFit="1" customWidth="1"/>
    <col min="4783" max="4783" width="13.5703125" bestFit="1" customWidth="1"/>
    <col min="4784" max="4784" width="21.42578125" bestFit="1" customWidth="1"/>
    <col min="4785" max="4785" width="13.5703125" bestFit="1" customWidth="1"/>
    <col min="4786" max="4786" width="21.42578125" bestFit="1" customWidth="1"/>
    <col min="4787" max="4787" width="13.5703125" bestFit="1" customWidth="1"/>
    <col min="4788" max="4788" width="21.42578125" bestFit="1" customWidth="1"/>
    <col min="4789" max="4789" width="13.5703125" bestFit="1" customWidth="1"/>
    <col min="4790" max="4790" width="21.42578125" bestFit="1" customWidth="1"/>
    <col min="4791" max="4791" width="7.5703125" bestFit="1" customWidth="1"/>
    <col min="4792" max="4792" width="10.140625" bestFit="1" customWidth="1"/>
    <col min="4793" max="4793" width="10.5703125" bestFit="1" customWidth="1"/>
    <col min="4794" max="4794" width="13.140625" bestFit="1" customWidth="1"/>
    <col min="4795" max="4795" width="8.5703125" bestFit="1" customWidth="1"/>
    <col min="4796" max="4796" width="11.140625" bestFit="1" customWidth="1"/>
    <col min="4797" max="4797" width="7.5703125" bestFit="1" customWidth="1"/>
    <col min="4798" max="4798" width="10.140625" bestFit="1" customWidth="1"/>
    <col min="4799" max="4799" width="9.5703125" bestFit="1" customWidth="1"/>
    <col min="4800" max="4800" width="12.140625" bestFit="1" customWidth="1"/>
    <col min="4801" max="4801" width="7.5703125" bestFit="1" customWidth="1"/>
    <col min="4802" max="4802" width="10.140625" bestFit="1" customWidth="1"/>
    <col min="4803" max="4803" width="13.5703125" bestFit="1" customWidth="1"/>
    <col min="4804" max="4804" width="21.42578125" bestFit="1" customWidth="1"/>
    <col min="4805" max="4805" width="6.5703125" bestFit="1" customWidth="1"/>
    <col min="4806" max="4806" width="9.140625" bestFit="1" customWidth="1"/>
    <col min="4807" max="4807" width="13.5703125" bestFit="1" customWidth="1"/>
    <col min="4808" max="4808" width="21.42578125" bestFit="1" customWidth="1"/>
    <col min="4809" max="4809" width="13.5703125" bestFit="1" customWidth="1"/>
    <col min="4810" max="4810" width="21.42578125" bestFit="1" customWidth="1"/>
    <col min="4811" max="4811" width="8.5703125" bestFit="1" customWidth="1"/>
    <col min="4812" max="4812" width="11.140625" bestFit="1" customWidth="1"/>
    <col min="4813" max="4813" width="13.5703125" bestFit="1" customWidth="1"/>
    <col min="4814" max="4814" width="21.42578125" bestFit="1" customWidth="1"/>
    <col min="4815" max="4815" width="13.5703125" bestFit="1" customWidth="1"/>
    <col min="4816" max="4816" width="21.42578125" bestFit="1" customWidth="1"/>
    <col min="4817" max="4817" width="13.5703125" bestFit="1" customWidth="1"/>
    <col min="4818" max="4818" width="21.42578125" bestFit="1" customWidth="1"/>
    <col min="4819" max="4819" width="13.5703125" bestFit="1" customWidth="1"/>
    <col min="4820" max="4820" width="21.42578125" bestFit="1" customWidth="1"/>
    <col min="4821" max="4821" width="13.5703125" bestFit="1" customWidth="1"/>
    <col min="4822" max="4822" width="21.42578125" bestFit="1" customWidth="1"/>
    <col min="4823" max="4823" width="8.5703125" bestFit="1" customWidth="1"/>
    <col min="4824" max="4824" width="11.140625" bestFit="1" customWidth="1"/>
    <col min="4825" max="4825" width="13.5703125" bestFit="1" customWidth="1"/>
    <col min="4826" max="4826" width="21.42578125" bestFit="1" customWidth="1"/>
    <col min="4827" max="4827" width="7.5703125" bestFit="1" customWidth="1"/>
    <col min="4828" max="4828" width="10.140625" bestFit="1" customWidth="1"/>
    <col min="4829" max="4829" width="13.5703125" bestFit="1" customWidth="1"/>
    <col min="4830" max="4830" width="21.42578125" bestFit="1" customWidth="1"/>
    <col min="4831" max="4831" width="8.5703125" bestFit="1" customWidth="1"/>
    <col min="4832" max="4832" width="11.140625" bestFit="1" customWidth="1"/>
    <col min="4833" max="4833" width="13.5703125" bestFit="1" customWidth="1"/>
    <col min="4834" max="4834" width="21.42578125" bestFit="1" customWidth="1"/>
    <col min="4835" max="4835" width="13.5703125" bestFit="1" customWidth="1"/>
    <col min="4836" max="4836" width="21.42578125" bestFit="1" customWidth="1"/>
    <col min="4837" max="4837" width="10.5703125" bestFit="1" customWidth="1"/>
    <col min="4838" max="4838" width="13.140625" bestFit="1" customWidth="1"/>
    <col min="4839" max="4839" width="13.5703125" bestFit="1" customWidth="1"/>
    <col min="4840" max="4840" width="21.42578125" bestFit="1" customWidth="1"/>
    <col min="4841" max="4841" width="13.5703125" bestFit="1" customWidth="1"/>
    <col min="4842" max="4842" width="21.42578125" bestFit="1" customWidth="1"/>
    <col min="4843" max="4845" width="6.5703125" bestFit="1" customWidth="1"/>
    <col min="4846" max="4846" width="9.140625" bestFit="1" customWidth="1"/>
    <col min="4847" max="4847" width="10.5703125" bestFit="1" customWidth="1"/>
    <col min="4848" max="4848" width="13.140625" bestFit="1" customWidth="1"/>
    <col min="4849" max="4849" width="13.5703125" bestFit="1" customWidth="1"/>
    <col min="4850" max="4850" width="21.42578125" bestFit="1" customWidth="1"/>
    <col min="4851" max="4851" width="13.5703125" bestFit="1" customWidth="1"/>
    <col min="4852" max="4852" width="21.42578125" bestFit="1" customWidth="1"/>
    <col min="4853" max="4853" width="7.5703125" bestFit="1" customWidth="1"/>
    <col min="4854" max="4854" width="10.140625" bestFit="1" customWidth="1"/>
    <col min="4855" max="4855" width="13.5703125" bestFit="1" customWidth="1"/>
    <col min="4856" max="4856" width="21.42578125" bestFit="1" customWidth="1"/>
    <col min="4857" max="4857" width="7.5703125" bestFit="1" customWidth="1"/>
    <col min="4858" max="4858" width="10.140625" bestFit="1" customWidth="1"/>
    <col min="4859" max="4859" width="7.5703125" bestFit="1" customWidth="1"/>
    <col min="4860" max="4860" width="10.140625" bestFit="1" customWidth="1"/>
    <col min="4861" max="4862" width="7.5703125" bestFit="1" customWidth="1"/>
    <col min="4863" max="4863" width="10.140625" bestFit="1" customWidth="1"/>
    <col min="4864" max="4864" width="13.5703125" bestFit="1" customWidth="1"/>
    <col min="4865" max="4865" width="21.42578125" bestFit="1" customWidth="1"/>
    <col min="4866" max="4869" width="6.5703125" bestFit="1" customWidth="1"/>
    <col min="4870" max="4870" width="9.140625" bestFit="1" customWidth="1"/>
    <col min="4871" max="4871" width="13.5703125" bestFit="1" customWidth="1"/>
    <col min="4872" max="4872" width="21.42578125" bestFit="1" customWidth="1"/>
    <col min="4873" max="4873" width="13.5703125" bestFit="1" customWidth="1"/>
    <col min="4874" max="4874" width="21.42578125" bestFit="1" customWidth="1"/>
    <col min="4875" max="4875" width="10.5703125" bestFit="1" customWidth="1"/>
    <col min="4876" max="4876" width="13.140625" bestFit="1" customWidth="1"/>
    <col min="4877" max="4878" width="9.5703125" bestFit="1" customWidth="1"/>
    <col min="4879" max="4879" width="12.140625" bestFit="1" customWidth="1"/>
    <col min="4880" max="4880" width="13.5703125" bestFit="1" customWidth="1"/>
    <col min="4881" max="4881" width="21.42578125" bestFit="1" customWidth="1"/>
    <col min="4882" max="4882" width="9.5703125" bestFit="1" customWidth="1"/>
    <col min="4883" max="4883" width="12.140625" bestFit="1" customWidth="1"/>
    <col min="4884" max="4884" width="8.5703125" bestFit="1" customWidth="1"/>
    <col min="4885" max="4885" width="11.140625" bestFit="1" customWidth="1"/>
    <col min="4886" max="4886" width="10.5703125" bestFit="1" customWidth="1"/>
    <col min="4887" max="4887" width="13.140625" bestFit="1" customWidth="1"/>
    <col min="4888" max="4889" width="8.5703125" bestFit="1" customWidth="1"/>
    <col min="4890" max="4890" width="11.140625" bestFit="1" customWidth="1"/>
    <col min="4891" max="4891" width="13.5703125" bestFit="1" customWidth="1"/>
    <col min="4892" max="4892" width="21.42578125" bestFit="1" customWidth="1"/>
    <col min="4893" max="4894" width="7.5703125" bestFit="1" customWidth="1"/>
    <col min="4895" max="4895" width="10.140625" bestFit="1" customWidth="1"/>
    <col min="4896" max="4896" width="13.5703125" bestFit="1" customWidth="1"/>
    <col min="4897" max="4897" width="21.42578125" bestFit="1" customWidth="1"/>
    <col min="4898" max="4898" width="13.5703125" bestFit="1" customWidth="1"/>
    <col min="4899" max="4899" width="21.42578125" bestFit="1" customWidth="1"/>
    <col min="4900" max="4900" width="7.5703125" bestFit="1" customWidth="1"/>
    <col min="4901" max="4901" width="10.140625" bestFit="1" customWidth="1"/>
    <col min="4902" max="4902" width="13.5703125" bestFit="1" customWidth="1"/>
    <col min="4903" max="4903" width="21.42578125" bestFit="1" customWidth="1"/>
    <col min="4904" max="4904" width="13.5703125" bestFit="1" customWidth="1"/>
    <col min="4905" max="4905" width="21.42578125" bestFit="1" customWidth="1"/>
    <col min="4906" max="4906" width="7.5703125" bestFit="1" customWidth="1"/>
    <col min="4907" max="4907" width="10.140625" bestFit="1" customWidth="1"/>
    <col min="4908" max="4908" width="13.5703125" bestFit="1" customWidth="1"/>
    <col min="4909" max="4909" width="21.42578125" bestFit="1" customWidth="1"/>
    <col min="4910" max="4910" width="7.5703125" bestFit="1" customWidth="1"/>
    <col min="4911" max="4911" width="10.140625" bestFit="1" customWidth="1"/>
    <col min="4912" max="4912" width="13.5703125" bestFit="1" customWidth="1"/>
    <col min="4913" max="4913" width="21.42578125" bestFit="1" customWidth="1"/>
    <col min="4914" max="4914" width="7.5703125" bestFit="1" customWidth="1"/>
    <col min="4915" max="4915" width="10.140625" bestFit="1" customWidth="1"/>
    <col min="4916" max="4916" width="10.5703125" bestFit="1" customWidth="1"/>
    <col min="4917" max="4917" width="13.140625" bestFit="1" customWidth="1"/>
    <col min="4918" max="4918" width="13.5703125" bestFit="1" customWidth="1"/>
    <col min="4919" max="4919" width="21.42578125" bestFit="1" customWidth="1"/>
    <col min="4920" max="4920" width="13.5703125" bestFit="1" customWidth="1"/>
    <col min="4921" max="4921" width="21.42578125" bestFit="1" customWidth="1"/>
    <col min="4922" max="4922" width="13.5703125" bestFit="1" customWidth="1"/>
    <col min="4923" max="4923" width="21.42578125" bestFit="1" customWidth="1"/>
    <col min="4924" max="4924" width="9.5703125" bestFit="1" customWidth="1"/>
    <col min="4925" max="4925" width="12.140625" bestFit="1" customWidth="1"/>
    <col min="4926" max="4928" width="6.5703125" bestFit="1" customWidth="1"/>
    <col min="4929" max="4929" width="9.140625" bestFit="1" customWidth="1"/>
    <col min="4930" max="4930" width="8.5703125" bestFit="1" customWidth="1"/>
    <col min="4931" max="4931" width="11.140625" bestFit="1" customWidth="1"/>
    <col min="4932" max="4932" width="12.5703125" bestFit="1" customWidth="1"/>
    <col min="4933" max="4933" width="15.140625" bestFit="1" customWidth="1"/>
    <col min="4934" max="4934" width="9.5703125" bestFit="1" customWidth="1"/>
    <col min="4935" max="4935" width="12.140625" bestFit="1" customWidth="1"/>
    <col min="4936" max="4936" width="13.5703125" bestFit="1" customWidth="1"/>
    <col min="4937" max="4937" width="21.42578125" bestFit="1" customWidth="1"/>
    <col min="4938" max="4938" width="8.5703125" bestFit="1" customWidth="1"/>
    <col min="4939" max="4939" width="11.140625" bestFit="1" customWidth="1"/>
    <col min="4940" max="4940" width="13.5703125" bestFit="1" customWidth="1"/>
    <col min="4941" max="4941" width="21.42578125" bestFit="1" customWidth="1"/>
    <col min="4942" max="4943" width="7.5703125" bestFit="1" customWidth="1"/>
    <col min="4944" max="4944" width="10.140625" bestFit="1" customWidth="1"/>
    <col min="4945" max="4945" width="8.5703125" bestFit="1" customWidth="1"/>
    <col min="4946" max="4946" width="11.140625" bestFit="1" customWidth="1"/>
    <col min="4947" max="4947" width="13.5703125" bestFit="1" customWidth="1"/>
    <col min="4948" max="4948" width="21.42578125" bestFit="1" customWidth="1"/>
    <col min="4949" max="4949" width="10.5703125" bestFit="1" customWidth="1"/>
    <col min="4950" max="4950" width="13.140625" bestFit="1" customWidth="1"/>
    <col min="4951" max="4951" width="7.5703125" bestFit="1" customWidth="1"/>
    <col min="4952" max="4952" width="10.140625" bestFit="1" customWidth="1"/>
    <col min="4953" max="4953" width="9.5703125" bestFit="1" customWidth="1"/>
    <col min="4954" max="4954" width="12.140625" bestFit="1" customWidth="1"/>
    <col min="4955" max="4955" width="13.5703125" bestFit="1" customWidth="1"/>
    <col min="4956" max="4956" width="21.42578125" bestFit="1" customWidth="1"/>
    <col min="4957" max="4957" width="8.5703125" bestFit="1" customWidth="1"/>
    <col min="4958" max="4958" width="11.140625" bestFit="1" customWidth="1"/>
    <col min="4959" max="4959" width="13.5703125" bestFit="1" customWidth="1"/>
    <col min="4960" max="4960" width="21.42578125" bestFit="1" customWidth="1"/>
    <col min="4961" max="4961" width="13.5703125" bestFit="1" customWidth="1"/>
    <col min="4962" max="4962" width="21.42578125" bestFit="1" customWidth="1"/>
    <col min="4963" max="4963" width="13.5703125" bestFit="1" customWidth="1"/>
    <col min="4964" max="4964" width="21.42578125" bestFit="1" customWidth="1"/>
    <col min="4965" max="4965" width="13.5703125" bestFit="1" customWidth="1"/>
    <col min="4966" max="4966" width="21.42578125" bestFit="1" customWidth="1"/>
    <col min="4967" max="4969" width="6.5703125" bestFit="1" customWidth="1"/>
    <col min="4970" max="4970" width="9.140625" bestFit="1" customWidth="1"/>
    <col min="4971" max="4971" width="13.5703125" bestFit="1" customWidth="1"/>
    <col min="4972" max="4972" width="21.42578125" bestFit="1" customWidth="1"/>
    <col min="4973" max="4973" width="8.5703125" bestFit="1" customWidth="1"/>
    <col min="4974" max="4974" width="11.140625" bestFit="1" customWidth="1"/>
    <col min="4975" max="4975" width="13.5703125" bestFit="1" customWidth="1"/>
    <col min="4976" max="4976" width="21.42578125" bestFit="1" customWidth="1"/>
    <col min="4977" max="4978" width="7.5703125" bestFit="1" customWidth="1"/>
    <col min="4979" max="4979" width="10.140625" bestFit="1" customWidth="1"/>
    <col min="4980" max="4980" width="8.5703125" bestFit="1" customWidth="1"/>
    <col min="4981" max="4981" width="11.140625" bestFit="1" customWidth="1"/>
    <col min="4982" max="4982" width="7.5703125" bestFit="1" customWidth="1"/>
    <col min="4983" max="4983" width="10.140625" bestFit="1" customWidth="1"/>
    <col min="4984" max="4984" width="10.5703125" bestFit="1" customWidth="1"/>
    <col min="4985" max="4985" width="13.140625" bestFit="1" customWidth="1"/>
    <col min="4986" max="4986" width="13.5703125" bestFit="1" customWidth="1"/>
    <col min="4987" max="4987" width="21.42578125" bestFit="1" customWidth="1"/>
    <col min="4988" max="4990" width="7.5703125" bestFit="1" customWidth="1"/>
    <col min="4991" max="4991" width="10.140625" bestFit="1" customWidth="1"/>
    <col min="4992" max="4992" width="13.5703125" bestFit="1" customWidth="1"/>
    <col min="4993" max="4993" width="21.42578125" bestFit="1" customWidth="1"/>
    <col min="4994" max="4994" width="13.5703125" bestFit="1" customWidth="1"/>
    <col min="4995" max="4995" width="21.42578125" bestFit="1" customWidth="1"/>
    <col min="4996" max="4996" width="8.5703125" bestFit="1" customWidth="1"/>
    <col min="4997" max="4997" width="11.140625" bestFit="1" customWidth="1"/>
    <col min="4998" max="4999" width="8.5703125" bestFit="1" customWidth="1"/>
    <col min="5000" max="5000" width="11.140625" bestFit="1" customWidth="1"/>
    <col min="5001" max="5001" width="7.5703125" bestFit="1" customWidth="1"/>
    <col min="5002" max="5002" width="10.140625" bestFit="1" customWidth="1"/>
    <col min="5003" max="5003" width="13.5703125" bestFit="1" customWidth="1"/>
    <col min="5004" max="5004" width="21.42578125" bestFit="1" customWidth="1"/>
    <col min="5005" max="5005" width="13.5703125" bestFit="1" customWidth="1"/>
    <col min="5006" max="5006" width="21.42578125" bestFit="1" customWidth="1"/>
    <col min="5007" max="5007" width="8.5703125" bestFit="1" customWidth="1"/>
    <col min="5008" max="5008" width="11.140625" bestFit="1" customWidth="1"/>
    <col min="5009" max="5009" width="8.5703125" bestFit="1" customWidth="1"/>
    <col min="5010" max="5010" width="11.140625" bestFit="1" customWidth="1"/>
    <col min="5011" max="5015" width="6.5703125" bestFit="1" customWidth="1"/>
    <col min="5016" max="5016" width="9.140625" bestFit="1" customWidth="1"/>
    <col min="5017" max="5017" width="13.5703125" bestFit="1" customWidth="1"/>
    <col min="5018" max="5018" width="21.42578125" bestFit="1" customWidth="1"/>
    <col min="5019" max="5019" width="11.5703125" bestFit="1" customWidth="1"/>
    <col min="5020" max="5020" width="14.140625" bestFit="1" customWidth="1"/>
    <col min="5021" max="5021" width="8.5703125" bestFit="1" customWidth="1"/>
    <col min="5022" max="5022" width="11.140625" bestFit="1" customWidth="1"/>
    <col min="5023" max="5023" width="13.5703125" bestFit="1" customWidth="1"/>
    <col min="5024" max="5024" width="21.42578125" bestFit="1" customWidth="1"/>
    <col min="5025" max="5025" width="7.5703125" bestFit="1" customWidth="1"/>
    <col min="5026" max="5026" width="10.140625" bestFit="1" customWidth="1"/>
    <col min="5027" max="5027" width="7.5703125" bestFit="1" customWidth="1"/>
    <col min="5028" max="5028" width="10.140625" bestFit="1" customWidth="1"/>
    <col min="5029" max="5029" width="13.5703125" bestFit="1" customWidth="1"/>
    <col min="5030" max="5030" width="21.42578125" bestFit="1" customWidth="1"/>
    <col min="5031" max="5031" width="11.5703125" bestFit="1" customWidth="1"/>
    <col min="5032" max="5032" width="14.140625" bestFit="1" customWidth="1"/>
    <col min="5033" max="5033" width="8.5703125" bestFit="1" customWidth="1"/>
    <col min="5034" max="5034" width="11.140625" bestFit="1" customWidth="1"/>
    <col min="5035" max="5035" width="7.5703125" bestFit="1" customWidth="1"/>
    <col min="5036" max="5036" width="10.140625" bestFit="1" customWidth="1"/>
    <col min="5037" max="5037" width="8.5703125" bestFit="1" customWidth="1"/>
    <col min="5038" max="5038" width="11.140625" bestFit="1" customWidth="1"/>
    <col min="5039" max="5039" width="13.5703125" bestFit="1" customWidth="1"/>
    <col min="5040" max="5040" width="21.42578125" bestFit="1" customWidth="1"/>
    <col min="5041" max="5041" width="9.5703125" bestFit="1" customWidth="1"/>
    <col min="5042" max="5042" width="12.140625" bestFit="1" customWidth="1"/>
    <col min="5043" max="5043" width="13.5703125" bestFit="1" customWidth="1"/>
    <col min="5044" max="5044" width="21.42578125" bestFit="1" customWidth="1"/>
    <col min="5045" max="5045" width="6.5703125" bestFit="1" customWidth="1"/>
    <col min="5046" max="5046" width="9.140625" bestFit="1" customWidth="1"/>
    <col min="5047" max="5047" width="8.5703125" bestFit="1" customWidth="1"/>
    <col min="5048" max="5048" width="11.140625" bestFit="1" customWidth="1"/>
    <col min="5049" max="5049" width="13.5703125" bestFit="1" customWidth="1"/>
    <col min="5050" max="5050" width="21.42578125" bestFit="1" customWidth="1"/>
    <col min="5051" max="5051" width="13.5703125" bestFit="1" customWidth="1"/>
    <col min="5052" max="5052" width="21.42578125" bestFit="1" customWidth="1"/>
    <col min="5053" max="5053" width="7.5703125" bestFit="1" customWidth="1"/>
    <col min="5054" max="5054" width="10.140625" bestFit="1" customWidth="1"/>
    <col min="5055" max="5055" width="13.5703125" bestFit="1" customWidth="1"/>
    <col min="5056" max="5056" width="21.42578125" bestFit="1" customWidth="1"/>
    <col min="5057" max="5057" width="9.5703125" bestFit="1" customWidth="1"/>
    <col min="5058" max="5058" width="12.140625" bestFit="1" customWidth="1"/>
    <col min="5059" max="5065" width="5.5703125" bestFit="1" customWidth="1"/>
    <col min="5066" max="5066" width="8.140625" bestFit="1" customWidth="1"/>
    <col min="5067" max="5067" width="10.5703125" bestFit="1" customWidth="1"/>
    <col min="5068" max="5068" width="13.140625" bestFit="1" customWidth="1"/>
    <col min="5069" max="5069" width="8.5703125" bestFit="1" customWidth="1"/>
    <col min="5070" max="5070" width="11.140625" bestFit="1" customWidth="1"/>
    <col min="5071" max="5071" width="13.5703125" bestFit="1" customWidth="1"/>
    <col min="5072" max="5072" width="21.42578125" bestFit="1" customWidth="1"/>
    <col min="5073" max="5073" width="13.5703125" bestFit="1" customWidth="1"/>
    <col min="5074" max="5074" width="21.42578125" bestFit="1" customWidth="1"/>
    <col min="5075" max="5075" width="13.5703125" bestFit="1" customWidth="1"/>
    <col min="5076" max="5076" width="21.42578125" bestFit="1" customWidth="1"/>
    <col min="5077" max="5077" width="10.5703125" bestFit="1" customWidth="1"/>
    <col min="5078" max="5078" width="13.140625" bestFit="1" customWidth="1"/>
    <col min="5079" max="5079" width="13.5703125" bestFit="1" customWidth="1"/>
    <col min="5080" max="5080" width="21.42578125" bestFit="1" customWidth="1"/>
    <col min="5081" max="5081" width="8.5703125" bestFit="1" customWidth="1"/>
    <col min="5082" max="5082" width="11.140625" bestFit="1" customWidth="1"/>
    <col min="5083" max="5083" width="13.5703125" bestFit="1" customWidth="1"/>
    <col min="5084" max="5084" width="21.42578125" bestFit="1" customWidth="1"/>
    <col min="5085" max="5085" width="13.5703125" bestFit="1" customWidth="1"/>
    <col min="5086" max="5086" width="21.42578125" bestFit="1" customWidth="1"/>
    <col min="5087" max="5088" width="8.5703125" bestFit="1" customWidth="1"/>
    <col min="5089" max="5089" width="11.140625" bestFit="1" customWidth="1"/>
    <col min="5090" max="5090" width="13.5703125" bestFit="1" customWidth="1"/>
    <col min="5091" max="5091" width="21.42578125" bestFit="1" customWidth="1"/>
    <col min="5092" max="5092" width="13.5703125" bestFit="1" customWidth="1"/>
    <col min="5093" max="5093" width="21.42578125" bestFit="1" customWidth="1"/>
    <col min="5094" max="5094" width="8.5703125" bestFit="1" customWidth="1"/>
    <col min="5095" max="5095" width="11.140625" bestFit="1" customWidth="1"/>
    <col min="5096" max="5096" width="13.5703125" bestFit="1" customWidth="1"/>
    <col min="5097" max="5097" width="21.42578125" bestFit="1" customWidth="1"/>
    <col min="5098" max="5098" width="13.5703125" bestFit="1" customWidth="1"/>
    <col min="5099" max="5099" width="21.42578125" bestFit="1" customWidth="1"/>
    <col min="5100" max="5100" width="9.5703125" bestFit="1" customWidth="1"/>
    <col min="5101" max="5101" width="12.140625" bestFit="1" customWidth="1"/>
    <col min="5102" max="5102" width="7.5703125" bestFit="1" customWidth="1"/>
    <col min="5103" max="5103" width="10.140625" bestFit="1" customWidth="1"/>
    <col min="5104" max="5104" width="9.5703125" bestFit="1" customWidth="1"/>
    <col min="5105" max="5105" width="12.140625" bestFit="1" customWidth="1"/>
    <col min="5106" max="5106" width="13.5703125" bestFit="1" customWidth="1"/>
    <col min="5107" max="5107" width="21.42578125" bestFit="1" customWidth="1"/>
    <col min="5108" max="5108" width="13.5703125" bestFit="1" customWidth="1"/>
    <col min="5109" max="5109" width="21.42578125" bestFit="1" customWidth="1"/>
    <col min="5110" max="5110" width="13.5703125" bestFit="1" customWidth="1"/>
    <col min="5111" max="5111" width="21.42578125" bestFit="1" customWidth="1"/>
    <col min="5112" max="5112" width="8.5703125" bestFit="1" customWidth="1"/>
    <col min="5113" max="5113" width="11.140625" bestFit="1" customWidth="1"/>
    <col min="5114" max="5114" width="13.5703125" bestFit="1" customWidth="1"/>
    <col min="5115" max="5115" width="20.28515625" bestFit="1" customWidth="1"/>
    <col min="5116" max="5116" width="13.5703125" bestFit="1" customWidth="1"/>
    <col min="5117" max="5117" width="21.42578125" bestFit="1" customWidth="1"/>
    <col min="5118" max="5118" width="7.5703125" bestFit="1" customWidth="1"/>
    <col min="5119" max="5119" width="10.140625" bestFit="1" customWidth="1"/>
    <col min="5120" max="5120" width="13.5703125" bestFit="1" customWidth="1"/>
    <col min="5121" max="5121" width="21.42578125" bestFit="1" customWidth="1"/>
    <col min="5122" max="5122" width="11.5703125" bestFit="1" customWidth="1"/>
    <col min="5123" max="5123" width="14.140625" bestFit="1" customWidth="1"/>
    <col min="5124" max="5124" width="13.5703125" bestFit="1" customWidth="1"/>
    <col min="5125" max="5125" width="21.42578125" bestFit="1" customWidth="1"/>
    <col min="5126" max="5126" width="6.5703125" bestFit="1" customWidth="1"/>
    <col min="5127" max="5127" width="9.140625" bestFit="1" customWidth="1"/>
    <col min="5128" max="5128" width="9.5703125" bestFit="1" customWidth="1"/>
    <col min="5129" max="5129" width="12.140625" bestFit="1" customWidth="1"/>
    <col min="5130" max="5130" width="8.5703125" bestFit="1" customWidth="1"/>
    <col min="5131" max="5131" width="11.140625" bestFit="1" customWidth="1"/>
    <col min="5132" max="5132" width="7.5703125" bestFit="1" customWidth="1"/>
    <col min="5133" max="5133" width="10.140625" bestFit="1" customWidth="1"/>
    <col min="5134" max="5134" width="13.5703125" bestFit="1" customWidth="1"/>
    <col min="5135" max="5135" width="21.42578125" bestFit="1" customWidth="1"/>
    <col min="5136" max="5136" width="13.5703125" bestFit="1" customWidth="1"/>
    <col min="5137" max="5137" width="21.42578125" bestFit="1" customWidth="1"/>
    <col min="5138" max="5138" width="9.5703125" bestFit="1" customWidth="1"/>
    <col min="5139" max="5139" width="12.140625" bestFit="1" customWidth="1"/>
    <col min="5140" max="5140" width="7.5703125" bestFit="1" customWidth="1"/>
    <col min="5141" max="5141" width="10.140625" bestFit="1" customWidth="1"/>
    <col min="5142" max="5142" width="10.5703125" bestFit="1" customWidth="1"/>
    <col min="5143" max="5143" width="13.140625" bestFit="1" customWidth="1"/>
    <col min="5144" max="5144" width="13.5703125" bestFit="1" customWidth="1"/>
    <col min="5145" max="5145" width="21.42578125" bestFit="1" customWidth="1"/>
    <col min="5146" max="5146" width="10.5703125" bestFit="1" customWidth="1"/>
    <col min="5147" max="5147" width="13.140625" bestFit="1" customWidth="1"/>
    <col min="5148" max="5148" width="6.5703125" bestFit="1" customWidth="1"/>
    <col min="5149" max="5149" width="9.140625" bestFit="1" customWidth="1"/>
    <col min="5150" max="5150" width="9.5703125" bestFit="1" customWidth="1"/>
    <col min="5151" max="5151" width="12.140625" bestFit="1" customWidth="1"/>
    <col min="5152" max="5152" width="11.5703125" bestFit="1" customWidth="1"/>
    <col min="5153" max="5153" width="14.140625" bestFit="1" customWidth="1"/>
    <col min="5154" max="5154" width="11.5703125" bestFit="1" customWidth="1"/>
    <col min="5155" max="5155" width="14.140625" bestFit="1" customWidth="1"/>
    <col min="5156" max="5156" width="7.5703125" bestFit="1" customWidth="1"/>
    <col min="5157" max="5157" width="10.140625" bestFit="1" customWidth="1"/>
    <col min="5158" max="5161" width="13.5703125" bestFit="1" customWidth="1"/>
    <col min="5162" max="5162" width="21.42578125" bestFit="1" customWidth="1"/>
    <col min="5163" max="5163" width="13.5703125" bestFit="1" customWidth="1"/>
    <col min="5164" max="5164" width="21.42578125" bestFit="1" customWidth="1"/>
    <col min="5165" max="5166" width="13.5703125" bestFit="1" customWidth="1"/>
    <col min="5167" max="5167" width="21.42578125" bestFit="1" customWidth="1"/>
    <col min="5168" max="5168" width="13.5703125" bestFit="1" customWidth="1"/>
    <col min="5169" max="5169" width="21.42578125" bestFit="1" customWidth="1"/>
    <col min="5170" max="5170" width="11.5703125" bestFit="1" customWidth="1"/>
    <col min="5171" max="5171" width="14.140625" bestFit="1" customWidth="1"/>
    <col min="5172" max="5172" width="7.5703125" bestFit="1" customWidth="1"/>
    <col min="5173" max="5173" width="10.140625" bestFit="1" customWidth="1"/>
    <col min="5174" max="5174" width="7.5703125" bestFit="1" customWidth="1"/>
    <col min="5175" max="5175" width="10.140625" bestFit="1" customWidth="1"/>
    <col min="5176" max="5176" width="10.5703125" bestFit="1" customWidth="1"/>
    <col min="5177" max="5177" width="13.140625" bestFit="1" customWidth="1"/>
    <col min="5178" max="5178" width="13.5703125" bestFit="1" customWidth="1"/>
    <col min="5179" max="5179" width="21.42578125" bestFit="1" customWidth="1"/>
    <col min="5180" max="5180" width="8.5703125" bestFit="1" customWidth="1"/>
    <col min="5181" max="5181" width="11.140625" bestFit="1" customWidth="1"/>
    <col min="5182" max="5182" width="7.5703125" bestFit="1" customWidth="1"/>
    <col min="5183" max="5183" width="10.140625" bestFit="1" customWidth="1"/>
    <col min="5184" max="5184" width="11.5703125" bestFit="1" customWidth="1"/>
    <col min="5185" max="5185" width="14.140625" bestFit="1" customWidth="1"/>
    <col min="5186" max="5186" width="13.5703125" bestFit="1" customWidth="1"/>
    <col min="5187" max="5187" width="21.42578125" bestFit="1" customWidth="1"/>
    <col min="5188" max="5188" width="9.5703125" bestFit="1" customWidth="1"/>
    <col min="5189" max="5189" width="12.140625" bestFit="1" customWidth="1"/>
    <col min="5190" max="5190" width="13.5703125" bestFit="1" customWidth="1"/>
    <col min="5191" max="5191" width="21.42578125" bestFit="1" customWidth="1"/>
    <col min="5192" max="5192" width="10.5703125" bestFit="1" customWidth="1"/>
    <col min="5193" max="5193" width="13.140625" bestFit="1" customWidth="1"/>
    <col min="5194" max="5194" width="13.5703125" bestFit="1" customWidth="1"/>
    <col min="5195" max="5195" width="21.42578125" bestFit="1" customWidth="1"/>
    <col min="5196" max="5196" width="8.5703125" bestFit="1" customWidth="1"/>
    <col min="5197" max="5197" width="11.140625" bestFit="1" customWidth="1"/>
    <col min="5198" max="5200" width="6.5703125" bestFit="1" customWidth="1"/>
    <col min="5201" max="5201" width="9.140625" bestFit="1" customWidth="1"/>
    <col min="5202" max="5202" width="7.5703125" bestFit="1" customWidth="1"/>
    <col min="5203" max="5203" width="10.140625" bestFit="1" customWidth="1"/>
    <col min="5204" max="5204" width="13.5703125" bestFit="1" customWidth="1"/>
    <col min="5205" max="5205" width="21.42578125" bestFit="1" customWidth="1"/>
    <col min="5206" max="5206" width="10.5703125" bestFit="1" customWidth="1"/>
    <col min="5207" max="5207" width="13.140625" bestFit="1" customWidth="1"/>
    <col min="5208" max="5210" width="6.5703125" bestFit="1" customWidth="1"/>
    <col min="5211" max="5211" width="9.140625" bestFit="1" customWidth="1"/>
    <col min="5212" max="5212" width="8.5703125" bestFit="1" customWidth="1"/>
    <col min="5213" max="5213" width="11.140625" bestFit="1" customWidth="1"/>
    <col min="5214" max="5214" width="13.5703125" bestFit="1" customWidth="1"/>
    <col min="5215" max="5215" width="21.42578125" bestFit="1" customWidth="1"/>
    <col min="5216" max="5216" width="10.5703125" bestFit="1" customWidth="1"/>
    <col min="5217" max="5217" width="13.140625" bestFit="1" customWidth="1"/>
    <col min="5218" max="5218" width="13.5703125" bestFit="1" customWidth="1"/>
    <col min="5219" max="5219" width="21.42578125" bestFit="1" customWidth="1"/>
    <col min="5220" max="5220" width="7.5703125" bestFit="1" customWidth="1"/>
    <col min="5221" max="5221" width="10.140625" bestFit="1" customWidth="1"/>
    <col min="5222" max="5222" width="7.5703125" bestFit="1" customWidth="1"/>
    <col min="5223" max="5223" width="10.140625" bestFit="1" customWidth="1"/>
    <col min="5224" max="5224" width="9.5703125" bestFit="1" customWidth="1"/>
    <col min="5225" max="5225" width="12.140625" bestFit="1" customWidth="1"/>
    <col min="5226" max="5226" width="13.5703125" bestFit="1" customWidth="1"/>
    <col min="5227" max="5227" width="21.42578125" bestFit="1" customWidth="1"/>
    <col min="5228" max="5229" width="7.5703125" bestFit="1" customWidth="1"/>
    <col min="5230" max="5230" width="10.140625" bestFit="1" customWidth="1"/>
    <col min="5231" max="5231" width="13.5703125" bestFit="1" customWidth="1"/>
    <col min="5232" max="5232" width="21.42578125" bestFit="1" customWidth="1"/>
    <col min="5233" max="5233" width="13.5703125" bestFit="1" customWidth="1"/>
    <col min="5234" max="5234" width="21.42578125" bestFit="1" customWidth="1"/>
    <col min="5235" max="5235" width="13.5703125" bestFit="1" customWidth="1"/>
    <col min="5236" max="5236" width="21.42578125" bestFit="1" customWidth="1"/>
    <col min="5237" max="5237" width="9.5703125" bestFit="1" customWidth="1"/>
    <col min="5238" max="5238" width="12.140625" bestFit="1" customWidth="1"/>
    <col min="5239" max="5239" width="7.5703125" bestFit="1" customWidth="1"/>
    <col min="5240" max="5240" width="10.140625" bestFit="1" customWidth="1"/>
    <col min="5241" max="5241" width="9.5703125" bestFit="1" customWidth="1"/>
    <col min="5242" max="5242" width="12.140625" bestFit="1" customWidth="1"/>
    <col min="5243" max="5243" width="13.5703125" bestFit="1" customWidth="1"/>
    <col min="5244" max="5244" width="21.42578125" bestFit="1" customWidth="1"/>
    <col min="5245" max="5245" width="13.5703125" bestFit="1" customWidth="1"/>
    <col min="5246" max="5246" width="21.42578125" bestFit="1" customWidth="1"/>
    <col min="5247" max="5247" width="13.5703125" bestFit="1" customWidth="1"/>
    <col min="5248" max="5248" width="21.42578125" bestFit="1" customWidth="1"/>
    <col min="5249" max="5249" width="13.5703125" bestFit="1" customWidth="1"/>
    <col min="5250" max="5250" width="21.42578125" bestFit="1" customWidth="1"/>
    <col min="5251" max="5251" width="6.5703125" bestFit="1" customWidth="1"/>
    <col min="5252" max="5252" width="9.140625" bestFit="1" customWidth="1"/>
    <col min="5253" max="5253" width="13.5703125" bestFit="1" customWidth="1"/>
    <col min="5254" max="5254" width="21.42578125" bestFit="1" customWidth="1"/>
    <col min="5255" max="5255" width="7.5703125" bestFit="1" customWidth="1"/>
    <col min="5256" max="5256" width="10.140625" bestFit="1" customWidth="1"/>
    <col min="5257" max="5257" width="13.5703125" bestFit="1" customWidth="1"/>
    <col min="5258" max="5258" width="21.42578125" bestFit="1" customWidth="1"/>
    <col min="5259" max="5259" width="13.5703125" bestFit="1" customWidth="1"/>
    <col min="5260" max="5260" width="21.42578125" bestFit="1" customWidth="1"/>
    <col min="5261" max="5261" width="7.5703125" bestFit="1" customWidth="1"/>
    <col min="5262" max="5262" width="10.140625" bestFit="1" customWidth="1"/>
    <col min="5263" max="5263" width="13.5703125" bestFit="1" customWidth="1"/>
    <col min="5264" max="5264" width="21.42578125" bestFit="1" customWidth="1"/>
    <col min="5265" max="5266" width="8.5703125" bestFit="1" customWidth="1"/>
    <col min="5267" max="5267" width="11.140625" bestFit="1" customWidth="1"/>
    <col min="5268" max="5268" width="9.5703125" bestFit="1" customWidth="1"/>
    <col min="5269" max="5269" width="12.140625" bestFit="1" customWidth="1"/>
    <col min="5270" max="5270" width="13.5703125" bestFit="1" customWidth="1"/>
    <col min="5271" max="5271" width="21.42578125" bestFit="1" customWidth="1"/>
    <col min="5272" max="5272" width="6.5703125" bestFit="1" customWidth="1"/>
    <col min="5273" max="5273" width="9.140625" bestFit="1" customWidth="1"/>
    <col min="5274" max="5274" width="13.5703125" bestFit="1" customWidth="1"/>
    <col min="5275" max="5275" width="21.42578125" bestFit="1" customWidth="1"/>
    <col min="5276" max="5276" width="7.5703125" bestFit="1" customWidth="1"/>
    <col min="5277" max="5277" width="10.140625" bestFit="1" customWidth="1"/>
    <col min="5278" max="5278" width="7.5703125" bestFit="1" customWidth="1"/>
    <col min="5279" max="5279" width="10.140625" bestFit="1" customWidth="1"/>
    <col min="5280" max="5280" width="8.5703125" bestFit="1" customWidth="1"/>
    <col min="5281" max="5281" width="11.140625" bestFit="1" customWidth="1"/>
    <col min="5282" max="5282" width="8.5703125" bestFit="1" customWidth="1"/>
    <col min="5283" max="5283" width="11.140625" bestFit="1" customWidth="1"/>
    <col min="5284" max="5285" width="5.5703125" bestFit="1" customWidth="1"/>
    <col min="5286" max="5286" width="8.140625" bestFit="1" customWidth="1"/>
    <col min="5287" max="5287" width="8.5703125" bestFit="1" customWidth="1"/>
    <col min="5288" max="5288" width="11.140625" bestFit="1" customWidth="1"/>
    <col min="5289" max="5289" width="13.5703125" bestFit="1" customWidth="1"/>
    <col min="5290" max="5290" width="21.42578125" bestFit="1" customWidth="1"/>
    <col min="5291" max="5291" width="7.5703125" bestFit="1" customWidth="1"/>
    <col min="5292" max="5292" width="10.140625" bestFit="1" customWidth="1"/>
    <col min="5293" max="5293" width="13.5703125" bestFit="1" customWidth="1"/>
    <col min="5294" max="5294" width="21.42578125" bestFit="1" customWidth="1"/>
    <col min="5295" max="5295" width="6.5703125" bestFit="1" customWidth="1"/>
    <col min="5296" max="5296" width="9.140625" bestFit="1" customWidth="1"/>
    <col min="5297" max="5297" width="13.5703125" bestFit="1" customWidth="1"/>
    <col min="5298" max="5298" width="21.42578125" bestFit="1" customWidth="1"/>
    <col min="5299" max="5299" width="13.5703125" bestFit="1" customWidth="1"/>
    <col min="5300" max="5300" width="21.42578125" bestFit="1" customWidth="1"/>
    <col min="5301" max="5301" width="13.5703125" bestFit="1" customWidth="1"/>
    <col min="5302" max="5302" width="21.42578125" bestFit="1" customWidth="1"/>
    <col min="5303" max="5303" width="13.5703125" bestFit="1" customWidth="1"/>
    <col min="5304" max="5304" width="21.42578125" bestFit="1" customWidth="1"/>
    <col min="5305" max="5305" width="9.5703125" bestFit="1" customWidth="1"/>
    <col min="5306" max="5306" width="12.140625" bestFit="1" customWidth="1"/>
    <col min="5307" max="5307" width="7.5703125" bestFit="1" customWidth="1"/>
    <col min="5308" max="5308" width="10.140625" bestFit="1" customWidth="1"/>
    <col min="5309" max="5309" width="8.5703125" bestFit="1" customWidth="1"/>
    <col min="5310" max="5310" width="11.140625" bestFit="1" customWidth="1"/>
    <col min="5311" max="5311" width="13.5703125" bestFit="1" customWidth="1"/>
    <col min="5312" max="5312" width="21.42578125" bestFit="1" customWidth="1"/>
    <col min="5313" max="5313" width="8.5703125" bestFit="1" customWidth="1"/>
    <col min="5314" max="5314" width="11.140625" bestFit="1" customWidth="1"/>
    <col min="5315" max="5315" width="13.5703125" bestFit="1" customWidth="1"/>
    <col min="5316" max="5316" width="21.42578125" bestFit="1" customWidth="1"/>
    <col min="5317" max="5317" width="8.5703125" bestFit="1" customWidth="1"/>
    <col min="5318" max="5318" width="11.140625" bestFit="1" customWidth="1"/>
    <col min="5319" max="5319" width="13.5703125" bestFit="1" customWidth="1"/>
    <col min="5320" max="5320" width="21.42578125" bestFit="1" customWidth="1"/>
    <col min="5321" max="5321" width="13.5703125" bestFit="1" customWidth="1"/>
    <col min="5322" max="5322" width="21.42578125" bestFit="1" customWidth="1"/>
    <col min="5323" max="5323" width="13.5703125" bestFit="1" customWidth="1"/>
    <col min="5324" max="5324" width="21.42578125" bestFit="1" customWidth="1"/>
    <col min="5325" max="5325" width="7.5703125" bestFit="1" customWidth="1"/>
    <col min="5326" max="5326" width="10.140625" bestFit="1" customWidth="1"/>
    <col min="5327" max="5327" width="13.5703125" bestFit="1" customWidth="1"/>
    <col min="5328" max="5328" width="21.42578125" bestFit="1" customWidth="1"/>
    <col min="5329" max="5329" width="13.5703125" bestFit="1" customWidth="1"/>
    <col min="5330" max="5330" width="21.42578125" bestFit="1" customWidth="1"/>
    <col min="5331" max="5331" width="7.5703125" bestFit="1" customWidth="1"/>
    <col min="5332" max="5332" width="10.140625" bestFit="1" customWidth="1"/>
    <col min="5333" max="5334" width="13.5703125" bestFit="1" customWidth="1"/>
    <col min="5335" max="5335" width="21.42578125" bestFit="1" customWidth="1"/>
    <col min="5336" max="5336" width="13.5703125" bestFit="1" customWidth="1"/>
    <col min="5337" max="5337" width="21.42578125" bestFit="1" customWidth="1"/>
    <col min="5338" max="5338" width="13.5703125" bestFit="1" customWidth="1"/>
    <col min="5339" max="5339" width="21.42578125" bestFit="1" customWidth="1"/>
    <col min="5340" max="5340" width="13.5703125" bestFit="1" customWidth="1"/>
    <col min="5341" max="5341" width="21.42578125" bestFit="1" customWidth="1"/>
    <col min="5342" max="5342" width="6.5703125" bestFit="1" customWidth="1"/>
    <col min="5343" max="5343" width="9.140625" bestFit="1" customWidth="1"/>
    <col min="5344" max="5344" width="13.5703125" bestFit="1" customWidth="1"/>
    <col min="5345" max="5345" width="21.42578125" bestFit="1" customWidth="1"/>
    <col min="5346" max="5346" width="13.5703125" bestFit="1" customWidth="1"/>
    <col min="5347" max="5347" width="21.42578125" bestFit="1" customWidth="1"/>
    <col min="5348" max="5348" width="13.5703125" bestFit="1" customWidth="1"/>
    <col min="5349" max="5349" width="21.42578125" bestFit="1" customWidth="1"/>
    <col min="5350" max="5350" width="11.5703125" bestFit="1" customWidth="1"/>
    <col min="5351" max="5351" width="14.140625" bestFit="1" customWidth="1"/>
    <col min="5352" max="5352" width="10.5703125" bestFit="1" customWidth="1"/>
    <col min="5353" max="5353" width="13.140625" bestFit="1" customWidth="1"/>
    <col min="5354" max="5354" width="7.5703125" bestFit="1" customWidth="1"/>
    <col min="5355" max="5355" width="10.140625" bestFit="1" customWidth="1"/>
    <col min="5356" max="5356" width="7.5703125" bestFit="1" customWidth="1"/>
    <col min="5357" max="5357" width="10.140625" bestFit="1" customWidth="1"/>
    <col min="5358" max="5358" width="10.5703125" bestFit="1" customWidth="1"/>
    <col min="5359" max="5359" width="13.140625" bestFit="1" customWidth="1"/>
    <col min="5360" max="5360" width="13.5703125" bestFit="1" customWidth="1"/>
    <col min="5361" max="5361" width="21.42578125" bestFit="1" customWidth="1"/>
    <col min="5362" max="5362" width="8.5703125" bestFit="1" customWidth="1"/>
    <col min="5363" max="5363" width="11.140625" bestFit="1" customWidth="1"/>
    <col min="5364" max="5364" width="8.5703125" bestFit="1" customWidth="1"/>
    <col min="5365" max="5365" width="11.140625" bestFit="1" customWidth="1"/>
    <col min="5366" max="5366" width="13.5703125" bestFit="1" customWidth="1"/>
    <col min="5367" max="5367" width="21.42578125" bestFit="1" customWidth="1"/>
    <col min="5368" max="5368" width="13.5703125" bestFit="1" customWidth="1"/>
    <col min="5369" max="5369" width="21.42578125" bestFit="1" customWidth="1"/>
    <col min="5370" max="5371" width="7.5703125" bestFit="1" customWidth="1"/>
    <col min="5372" max="5372" width="10.140625" bestFit="1" customWidth="1"/>
    <col min="5373" max="5373" width="7.5703125" bestFit="1" customWidth="1"/>
    <col min="5374" max="5374" width="10.140625" bestFit="1" customWidth="1"/>
    <col min="5375" max="5376" width="7.5703125" bestFit="1" customWidth="1"/>
    <col min="5377" max="5377" width="10.140625" bestFit="1" customWidth="1"/>
    <col min="5378" max="5378" width="13.5703125" bestFit="1" customWidth="1"/>
    <col min="5379" max="5379" width="21.42578125" bestFit="1" customWidth="1"/>
    <col min="5380" max="5380" width="8.5703125" bestFit="1" customWidth="1"/>
    <col min="5381" max="5381" width="11.140625" bestFit="1" customWidth="1"/>
    <col min="5382" max="5382" width="6.5703125" bestFit="1" customWidth="1"/>
    <col min="5383" max="5383" width="9.140625" bestFit="1" customWidth="1"/>
    <col min="5384" max="5384" width="10.5703125" bestFit="1" customWidth="1"/>
    <col min="5385" max="5385" width="13.140625" bestFit="1" customWidth="1"/>
    <col min="5386" max="5386" width="13.5703125" bestFit="1" customWidth="1"/>
    <col min="5387" max="5387" width="21.42578125" bestFit="1" customWidth="1"/>
    <col min="5388" max="5388" width="13.5703125" bestFit="1" customWidth="1"/>
    <col min="5389" max="5389" width="21.42578125" bestFit="1" customWidth="1"/>
    <col min="5390" max="5390" width="7.5703125" bestFit="1" customWidth="1"/>
    <col min="5391" max="5391" width="10.140625" bestFit="1" customWidth="1"/>
    <col min="5392" max="5392" width="13.5703125" bestFit="1" customWidth="1"/>
    <col min="5393" max="5393" width="21.42578125" bestFit="1" customWidth="1"/>
    <col min="5394" max="5394" width="13.5703125" bestFit="1" customWidth="1"/>
    <col min="5395" max="5395" width="21.42578125" bestFit="1" customWidth="1"/>
    <col min="5396" max="5396" width="7.5703125" bestFit="1" customWidth="1"/>
    <col min="5397" max="5397" width="10.140625" bestFit="1" customWidth="1"/>
    <col min="5398" max="5398" width="10.5703125" bestFit="1" customWidth="1"/>
    <col min="5399" max="5399" width="13.140625" bestFit="1" customWidth="1"/>
    <col min="5400" max="5400" width="13.5703125" bestFit="1" customWidth="1"/>
    <col min="5401" max="5401" width="21.42578125" bestFit="1" customWidth="1"/>
    <col min="5402" max="5402" width="11.5703125" bestFit="1" customWidth="1"/>
    <col min="5403" max="5403" width="14.140625" bestFit="1" customWidth="1"/>
    <col min="5404" max="5404" width="13.5703125" bestFit="1" customWidth="1"/>
    <col min="5405" max="5405" width="21.42578125" bestFit="1" customWidth="1"/>
    <col min="5406" max="5406" width="7.5703125" bestFit="1" customWidth="1"/>
    <col min="5407" max="5407" width="10.140625" bestFit="1" customWidth="1"/>
    <col min="5408" max="5408" width="13.5703125" bestFit="1" customWidth="1"/>
    <col min="5409" max="5409" width="21.42578125" bestFit="1" customWidth="1"/>
    <col min="5410" max="5410" width="8.5703125" bestFit="1" customWidth="1"/>
    <col min="5411" max="5411" width="11.140625" bestFit="1" customWidth="1"/>
    <col min="5412" max="5412" width="8.5703125" bestFit="1" customWidth="1"/>
    <col min="5413" max="5413" width="11.140625" bestFit="1" customWidth="1"/>
    <col min="5414" max="5414" width="6.5703125" bestFit="1" customWidth="1"/>
    <col min="5415" max="5415" width="9.140625" bestFit="1" customWidth="1"/>
    <col min="5416" max="5416" width="8.5703125" bestFit="1" customWidth="1"/>
    <col min="5417" max="5417" width="11.140625" bestFit="1" customWidth="1"/>
    <col min="5418" max="5418" width="7.5703125" bestFit="1" customWidth="1"/>
    <col min="5419" max="5419" width="10.140625" bestFit="1" customWidth="1"/>
    <col min="5420" max="5420" width="13.5703125" bestFit="1" customWidth="1"/>
    <col min="5421" max="5421" width="21.42578125" bestFit="1" customWidth="1"/>
    <col min="5422" max="5422" width="7.5703125" bestFit="1" customWidth="1"/>
    <col min="5423" max="5423" width="10.140625" bestFit="1" customWidth="1"/>
    <col min="5424" max="5424" width="13.5703125" bestFit="1" customWidth="1"/>
    <col min="5425" max="5425" width="21.42578125" bestFit="1" customWidth="1"/>
    <col min="5426" max="5426" width="13.5703125" bestFit="1" customWidth="1"/>
    <col min="5427" max="5427" width="21.42578125" bestFit="1" customWidth="1"/>
    <col min="5428" max="5428" width="6.5703125" bestFit="1" customWidth="1"/>
    <col min="5429" max="5429" width="9.140625" bestFit="1" customWidth="1"/>
    <col min="5430" max="5430" width="13.5703125" bestFit="1" customWidth="1"/>
    <col min="5431" max="5431" width="21.42578125" bestFit="1" customWidth="1"/>
    <col min="5432" max="5432" width="13.5703125" bestFit="1" customWidth="1"/>
    <col min="5433" max="5433" width="21.42578125" bestFit="1" customWidth="1"/>
    <col min="5434" max="5435" width="5.5703125" bestFit="1" customWidth="1"/>
    <col min="5436" max="5436" width="8.140625" bestFit="1" customWidth="1"/>
    <col min="5437" max="5437" width="11.5703125" bestFit="1" customWidth="1"/>
    <col min="5438" max="5438" width="14.140625" bestFit="1" customWidth="1"/>
    <col min="5439" max="5439" width="13.5703125" bestFit="1" customWidth="1"/>
    <col min="5440" max="5440" width="21.42578125" bestFit="1" customWidth="1"/>
    <col min="5441" max="5441" width="8.5703125" bestFit="1" customWidth="1"/>
    <col min="5442" max="5442" width="11.140625" bestFit="1" customWidth="1"/>
    <col min="5443" max="5443" width="7.5703125" bestFit="1" customWidth="1"/>
    <col min="5444" max="5444" width="10.140625" bestFit="1" customWidth="1"/>
    <col min="5445" max="5445" width="8.5703125" bestFit="1" customWidth="1"/>
    <col min="5446" max="5446" width="11.140625" bestFit="1" customWidth="1"/>
    <col min="5447" max="5447" width="13.5703125" bestFit="1" customWidth="1"/>
    <col min="5448" max="5448" width="21.42578125" bestFit="1" customWidth="1"/>
    <col min="5449" max="5450" width="6.5703125" bestFit="1" customWidth="1"/>
    <col min="5451" max="5451" width="9.140625" bestFit="1" customWidth="1"/>
    <col min="5452" max="5452" width="13.5703125" bestFit="1" customWidth="1"/>
    <col min="5453" max="5453" width="21.42578125" bestFit="1" customWidth="1"/>
    <col min="5454" max="5454" width="10.5703125" bestFit="1" customWidth="1"/>
    <col min="5455" max="5455" width="13.140625" bestFit="1" customWidth="1"/>
    <col min="5456" max="5456" width="13.5703125" bestFit="1" customWidth="1"/>
    <col min="5457" max="5457" width="21.42578125" bestFit="1" customWidth="1"/>
    <col min="5458" max="5458" width="13.5703125" bestFit="1" customWidth="1"/>
    <col min="5459" max="5459" width="21.42578125" bestFit="1" customWidth="1"/>
    <col min="5460" max="5460" width="7.5703125" bestFit="1" customWidth="1"/>
    <col min="5461" max="5461" width="10.140625" bestFit="1" customWidth="1"/>
    <col min="5462" max="5462" width="7.5703125" bestFit="1" customWidth="1"/>
    <col min="5463" max="5463" width="10.140625" bestFit="1" customWidth="1"/>
    <col min="5464" max="5464" width="13.5703125" bestFit="1" customWidth="1"/>
    <col min="5465" max="5465" width="21.42578125" bestFit="1" customWidth="1"/>
    <col min="5466" max="5466" width="13.5703125" bestFit="1" customWidth="1"/>
    <col min="5467" max="5467" width="21.42578125" bestFit="1" customWidth="1"/>
    <col min="5468" max="5469" width="13.5703125" bestFit="1" customWidth="1"/>
    <col min="5470" max="5470" width="21.42578125" bestFit="1" customWidth="1"/>
    <col min="5471" max="5471" width="7.5703125" bestFit="1" customWidth="1"/>
    <col min="5472" max="5472" width="10.140625" bestFit="1" customWidth="1"/>
    <col min="5473" max="5473" width="9.5703125" bestFit="1" customWidth="1"/>
    <col min="5474" max="5474" width="12.140625" bestFit="1" customWidth="1"/>
    <col min="5475" max="5475" width="13.5703125" bestFit="1" customWidth="1"/>
    <col min="5476" max="5476" width="21.42578125" bestFit="1" customWidth="1"/>
    <col min="5477" max="5477" width="7.5703125" bestFit="1" customWidth="1"/>
    <col min="5478" max="5478" width="10.140625" bestFit="1" customWidth="1"/>
    <col min="5479" max="5479" width="11.5703125" bestFit="1" customWidth="1"/>
    <col min="5480" max="5480" width="14.140625" bestFit="1" customWidth="1"/>
    <col min="5481" max="5481" width="13.5703125" bestFit="1" customWidth="1"/>
    <col min="5482" max="5482" width="21.42578125" bestFit="1" customWidth="1"/>
    <col min="5483" max="5483" width="13.5703125" bestFit="1" customWidth="1"/>
    <col min="5484" max="5484" width="21.42578125" bestFit="1" customWidth="1"/>
    <col min="5485" max="5485" width="8.5703125" bestFit="1" customWidth="1"/>
    <col min="5486" max="5486" width="11.140625" bestFit="1" customWidth="1"/>
    <col min="5487" max="5487" width="13.5703125" bestFit="1" customWidth="1"/>
    <col min="5488" max="5488" width="21.42578125" bestFit="1" customWidth="1"/>
    <col min="5489" max="5489" width="7.5703125" bestFit="1" customWidth="1"/>
    <col min="5490" max="5490" width="10.140625" bestFit="1" customWidth="1"/>
    <col min="5491" max="5491" width="13.5703125" bestFit="1" customWidth="1"/>
    <col min="5492" max="5492" width="21.42578125" bestFit="1" customWidth="1"/>
    <col min="5493" max="5493" width="13.5703125" bestFit="1" customWidth="1"/>
    <col min="5494" max="5494" width="21.42578125" bestFit="1" customWidth="1"/>
    <col min="5495" max="5495" width="11.5703125" bestFit="1" customWidth="1"/>
    <col min="5496" max="5496" width="14.140625" bestFit="1" customWidth="1"/>
    <col min="5497" max="5498" width="6.5703125" bestFit="1" customWidth="1"/>
    <col min="5499" max="5499" width="9.140625" bestFit="1" customWidth="1"/>
    <col min="5500" max="5500" width="9.5703125" bestFit="1" customWidth="1"/>
    <col min="5501" max="5501" width="12.140625" bestFit="1" customWidth="1"/>
    <col min="5502" max="5503" width="7.5703125" bestFit="1" customWidth="1"/>
    <col min="5504" max="5504" width="10.140625" bestFit="1" customWidth="1"/>
    <col min="5505" max="5505" width="7.5703125" bestFit="1" customWidth="1"/>
    <col min="5506" max="5506" width="10.140625" bestFit="1" customWidth="1"/>
    <col min="5507" max="5507" width="13.5703125" bestFit="1" customWidth="1"/>
    <col min="5508" max="5508" width="21.42578125" bestFit="1" customWidth="1"/>
    <col min="5509" max="5509" width="13.5703125" bestFit="1" customWidth="1"/>
    <col min="5510" max="5510" width="21.42578125" bestFit="1" customWidth="1"/>
    <col min="5511" max="5511" width="13.5703125" bestFit="1" customWidth="1"/>
    <col min="5512" max="5512" width="21.42578125" bestFit="1" customWidth="1"/>
    <col min="5513" max="5513" width="13.5703125" bestFit="1" customWidth="1"/>
    <col min="5514" max="5514" width="21.42578125" bestFit="1" customWidth="1"/>
    <col min="5515" max="5515" width="8.5703125" bestFit="1" customWidth="1"/>
    <col min="5516" max="5516" width="11.140625" bestFit="1" customWidth="1"/>
    <col min="5517" max="5517" width="8.5703125" bestFit="1" customWidth="1"/>
    <col min="5518" max="5518" width="11.140625" bestFit="1" customWidth="1"/>
    <col min="5519" max="5519" width="6.5703125" bestFit="1" customWidth="1"/>
    <col min="5520" max="5520" width="9.140625" bestFit="1" customWidth="1"/>
    <col min="5521" max="5521" width="9.5703125" bestFit="1" customWidth="1"/>
    <col min="5522" max="5522" width="12.140625" bestFit="1" customWidth="1"/>
    <col min="5523" max="5523" width="7.5703125" bestFit="1" customWidth="1"/>
    <col min="5524" max="5524" width="10.140625" bestFit="1" customWidth="1"/>
    <col min="5525" max="5525" width="13.5703125" bestFit="1" customWidth="1"/>
    <col min="5526" max="5526" width="21.42578125" bestFit="1" customWidth="1"/>
    <col min="5527" max="5527" width="7.5703125" bestFit="1" customWidth="1"/>
    <col min="5528" max="5528" width="10.140625" bestFit="1" customWidth="1"/>
    <col min="5529" max="5529" width="13.5703125" bestFit="1" customWidth="1"/>
    <col min="5530" max="5530" width="21.42578125" bestFit="1" customWidth="1"/>
    <col min="5531" max="5531" width="10.5703125" bestFit="1" customWidth="1"/>
    <col min="5532" max="5532" width="13.140625" bestFit="1" customWidth="1"/>
    <col min="5533" max="5533" width="8.5703125" bestFit="1" customWidth="1"/>
    <col min="5534" max="5534" width="11.140625" bestFit="1" customWidth="1"/>
    <col min="5535" max="5535" width="8.5703125" bestFit="1" customWidth="1"/>
    <col min="5536" max="5536" width="11.140625" bestFit="1" customWidth="1"/>
    <col min="5537" max="5537" width="9.5703125" bestFit="1" customWidth="1"/>
    <col min="5538" max="5538" width="12.140625" bestFit="1" customWidth="1"/>
    <col min="5539" max="5539" width="13.5703125" bestFit="1" customWidth="1"/>
    <col min="5540" max="5540" width="21.42578125" bestFit="1" customWidth="1"/>
    <col min="5541" max="5541" width="13.5703125" bestFit="1" customWidth="1"/>
    <col min="5542" max="5542" width="21.42578125" bestFit="1" customWidth="1"/>
    <col min="5543" max="5543" width="7.5703125" bestFit="1" customWidth="1"/>
    <col min="5544" max="5544" width="10.140625" bestFit="1" customWidth="1"/>
    <col min="5545" max="5545" width="6.5703125" bestFit="1" customWidth="1"/>
    <col min="5546" max="5546" width="9.140625" bestFit="1" customWidth="1"/>
    <col min="5547" max="5547" width="7.5703125" bestFit="1" customWidth="1"/>
    <col min="5548" max="5548" width="10.140625" bestFit="1" customWidth="1"/>
    <col min="5549" max="5549" width="13.5703125" bestFit="1" customWidth="1"/>
    <col min="5550" max="5550" width="21.42578125" bestFit="1" customWidth="1"/>
    <col min="5551" max="5551" width="13.5703125" bestFit="1" customWidth="1"/>
    <col min="5552" max="5552" width="21.42578125" bestFit="1" customWidth="1"/>
    <col min="5553" max="5553" width="10.5703125" bestFit="1" customWidth="1"/>
    <col min="5554" max="5554" width="13.140625" bestFit="1" customWidth="1"/>
    <col min="5555" max="5555" width="13.5703125" bestFit="1" customWidth="1"/>
    <col min="5556" max="5556" width="21.42578125" bestFit="1" customWidth="1"/>
    <col min="5557" max="5557" width="13.5703125" bestFit="1" customWidth="1"/>
    <col min="5558" max="5558" width="21.42578125" bestFit="1" customWidth="1"/>
    <col min="5559" max="5559" width="13.5703125" bestFit="1" customWidth="1"/>
    <col min="5560" max="5560" width="21.42578125" bestFit="1" customWidth="1"/>
    <col min="5561" max="5561" width="9.5703125" bestFit="1" customWidth="1"/>
    <col min="5562" max="5562" width="12.140625" bestFit="1" customWidth="1"/>
    <col min="5563" max="5564" width="5.5703125" bestFit="1" customWidth="1"/>
    <col min="5565" max="5565" width="8.140625" bestFit="1" customWidth="1"/>
    <col min="5566" max="5566" width="13.5703125" bestFit="1" customWidth="1"/>
    <col min="5567" max="5567" width="21.42578125" bestFit="1" customWidth="1"/>
    <col min="5568" max="5568" width="8.5703125" bestFit="1" customWidth="1"/>
    <col min="5569" max="5569" width="11.140625" bestFit="1" customWidth="1"/>
    <col min="5570" max="5570" width="8.5703125" bestFit="1" customWidth="1"/>
    <col min="5571" max="5571" width="11.140625" bestFit="1" customWidth="1"/>
    <col min="5572" max="5572" width="6.5703125" bestFit="1" customWidth="1"/>
    <col min="5573" max="5573" width="9.140625" bestFit="1" customWidth="1"/>
    <col min="5574" max="5574" width="7.5703125" bestFit="1" customWidth="1"/>
    <col min="5575" max="5575" width="10.140625" bestFit="1" customWidth="1"/>
    <col min="5576" max="5576" width="9.5703125" bestFit="1" customWidth="1"/>
    <col min="5577" max="5577" width="12.140625" bestFit="1" customWidth="1"/>
    <col min="5578" max="5578" width="8.5703125" bestFit="1" customWidth="1"/>
    <col min="5579" max="5579" width="11.140625" bestFit="1" customWidth="1"/>
    <col min="5580" max="5580" width="13.5703125" bestFit="1" customWidth="1"/>
    <col min="5581" max="5581" width="21.42578125" bestFit="1" customWidth="1"/>
    <col min="5582" max="5582" width="7.5703125" bestFit="1" customWidth="1"/>
    <col min="5583" max="5583" width="10.140625" bestFit="1" customWidth="1"/>
    <col min="5584" max="5584" width="7.5703125" bestFit="1" customWidth="1"/>
    <col min="5585" max="5585" width="10.140625" bestFit="1" customWidth="1"/>
    <col min="5586" max="5586" width="7.5703125" bestFit="1" customWidth="1"/>
    <col min="5587" max="5587" width="10.140625" bestFit="1" customWidth="1"/>
    <col min="5588" max="5588" width="13.5703125" bestFit="1" customWidth="1"/>
    <col min="5589" max="5589" width="21.42578125" bestFit="1" customWidth="1"/>
    <col min="5590" max="5590" width="7.5703125" bestFit="1" customWidth="1"/>
    <col min="5591" max="5591" width="10.140625" bestFit="1" customWidth="1"/>
    <col min="5592" max="5593" width="6.5703125" bestFit="1" customWidth="1"/>
    <col min="5594" max="5594" width="9.140625" bestFit="1" customWidth="1"/>
    <col min="5595" max="5595" width="13.5703125" bestFit="1" customWidth="1"/>
    <col min="5596" max="5596" width="21.42578125" bestFit="1" customWidth="1"/>
    <col min="5597" max="5597" width="8.5703125" bestFit="1" customWidth="1"/>
    <col min="5598" max="5598" width="11.140625" bestFit="1" customWidth="1"/>
    <col min="5599" max="5599" width="8.5703125" bestFit="1" customWidth="1"/>
    <col min="5600" max="5600" width="11.140625" bestFit="1" customWidth="1"/>
    <col min="5601" max="5601" width="7.5703125" bestFit="1" customWidth="1"/>
    <col min="5602" max="5602" width="10.140625" bestFit="1" customWidth="1"/>
    <col min="5603" max="5603" width="13.5703125" bestFit="1" customWidth="1"/>
    <col min="5604" max="5604" width="21.42578125" bestFit="1" customWidth="1"/>
    <col min="5605" max="5605" width="7.5703125" bestFit="1" customWidth="1"/>
    <col min="5606" max="5606" width="10.140625" bestFit="1" customWidth="1"/>
    <col min="5607" max="5607" width="13.5703125" bestFit="1" customWidth="1"/>
    <col min="5608" max="5608" width="21.42578125" bestFit="1" customWidth="1"/>
    <col min="5609" max="5609" width="7.5703125" bestFit="1" customWidth="1"/>
    <col min="5610" max="5610" width="10.140625" bestFit="1" customWidth="1"/>
    <col min="5611" max="5611" width="13.5703125" bestFit="1" customWidth="1"/>
    <col min="5612" max="5612" width="21.42578125" bestFit="1" customWidth="1"/>
    <col min="5613" max="5613" width="13.5703125" bestFit="1" customWidth="1"/>
    <col min="5614" max="5614" width="21.42578125" bestFit="1" customWidth="1"/>
    <col min="5615" max="5615" width="13.5703125" bestFit="1" customWidth="1"/>
    <col min="5616" max="5616" width="21.42578125" bestFit="1" customWidth="1"/>
    <col min="5617" max="5617" width="10.5703125" bestFit="1" customWidth="1"/>
    <col min="5618" max="5618" width="13.140625" bestFit="1" customWidth="1"/>
    <col min="5619" max="5619" width="8.5703125" bestFit="1" customWidth="1"/>
    <col min="5620" max="5620" width="11.140625" bestFit="1" customWidth="1"/>
    <col min="5621" max="5621" width="8.5703125" bestFit="1" customWidth="1"/>
    <col min="5622" max="5622" width="11.140625" bestFit="1" customWidth="1"/>
    <col min="5623" max="5623" width="11.5703125" bestFit="1" customWidth="1"/>
    <col min="5624" max="5624" width="14.140625" bestFit="1" customWidth="1"/>
    <col min="5625" max="5625" width="13.5703125" bestFit="1" customWidth="1"/>
    <col min="5626" max="5626" width="21.42578125" bestFit="1" customWidth="1"/>
    <col min="5627" max="5627" width="13.5703125" bestFit="1" customWidth="1"/>
    <col min="5628" max="5628" width="21.42578125" bestFit="1" customWidth="1"/>
    <col min="5629" max="5629" width="13.5703125" bestFit="1" customWidth="1"/>
    <col min="5630" max="5630" width="21.42578125" bestFit="1" customWidth="1"/>
    <col min="5631" max="5631" width="8.5703125" bestFit="1" customWidth="1"/>
    <col min="5632" max="5632" width="11.140625" bestFit="1" customWidth="1"/>
    <col min="5633" max="5633" width="5.5703125" bestFit="1" customWidth="1"/>
    <col min="5634" max="5634" width="8.140625" bestFit="1" customWidth="1"/>
    <col min="5635" max="5635" width="10.5703125" bestFit="1" customWidth="1"/>
    <col min="5636" max="5636" width="13.140625" bestFit="1" customWidth="1"/>
    <col min="5637" max="5637" width="13.5703125" bestFit="1" customWidth="1"/>
    <col min="5638" max="5638" width="20.28515625" bestFit="1" customWidth="1"/>
    <col min="5639" max="5639" width="13.5703125" bestFit="1" customWidth="1"/>
    <col min="5640" max="5640" width="21.42578125" bestFit="1" customWidth="1"/>
    <col min="5641" max="5641" width="9.5703125" bestFit="1" customWidth="1"/>
    <col min="5642" max="5642" width="12.140625" bestFit="1" customWidth="1"/>
    <col min="5643" max="5643" width="13.5703125" bestFit="1" customWidth="1"/>
    <col min="5644" max="5644" width="21.42578125" bestFit="1" customWidth="1"/>
    <col min="5645" max="5645" width="13.5703125" bestFit="1" customWidth="1"/>
    <col min="5646" max="5646" width="21.42578125" bestFit="1" customWidth="1"/>
    <col min="5647" max="5647" width="7.5703125" bestFit="1" customWidth="1"/>
    <col min="5648" max="5648" width="10.140625" bestFit="1" customWidth="1"/>
    <col min="5649" max="5649" width="13.5703125" bestFit="1" customWidth="1"/>
    <col min="5650" max="5650" width="21.42578125" bestFit="1" customWidth="1"/>
    <col min="5651" max="5651" width="13.5703125" bestFit="1" customWidth="1"/>
    <col min="5652" max="5652" width="21.42578125" bestFit="1" customWidth="1"/>
    <col min="5653" max="5653" width="9.5703125" bestFit="1" customWidth="1"/>
    <col min="5654" max="5654" width="12.140625" bestFit="1" customWidth="1"/>
    <col min="5655" max="5655" width="13.5703125" bestFit="1" customWidth="1"/>
    <col min="5656" max="5656" width="21.42578125" bestFit="1" customWidth="1"/>
    <col min="5657" max="5658" width="13.5703125" bestFit="1" customWidth="1"/>
    <col min="5659" max="5659" width="21.42578125" bestFit="1" customWidth="1"/>
    <col min="5660" max="5660" width="13.5703125" bestFit="1" customWidth="1"/>
    <col min="5661" max="5661" width="21.42578125" bestFit="1" customWidth="1"/>
    <col min="5662" max="5662" width="10.5703125" bestFit="1" customWidth="1"/>
    <col min="5663" max="5663" width="13.140625" bestFit="1" customWidth="1"/>
    <col min="5664" max="5664" width="13.5703125" bestFit="1" customWidth="1"/>
    <col min="5665" max="5665" width="21.42578125" bestFit="1" customWidth="1"/>
    <col min="5666" max="5666" width="13.5703125" bestFit="1" customWidth="1"/>
    <col min="5667" max="5667" width="21.42578125" bestFit="1" customWidth="1"/>
    <col min="5668" max="5668" width="13.5703125" bestFit="1" customWidth="1"/>
    <col min="5669" max="5669" width="21.42578125" bestFit="1" customWidth="1"/>
    <col min="5670" max="5670" width="10.5703125" bestFit="1" customWidth="1"/>
    <col min="5671" max="5671" width="13.140625" bestFit="1" customWidth="1"/>
    <col min="5672" max="5673" width="7.5703125" bestFit="1" customWidth="1"/>
    <col min="5674" max="5674" width="10.140625" bestFit="1" customWidth="1"/>
    <col min="5675" max="5675" width="7.5703125" bestFit="1" customWidth="1"/>
    <col min="5676" max="5676" width="10.140625" bestFit="1" customWidth="1"/>
    <col min="5677" max="5677" width="13.5703125" bestFit="1" customWidth="1"/>
    <col min="5678" max="5678" width="21.42578125" bestFit="1" customWidth="1"/>
    <col min="5679" max="5679" width="6.5703125" bestFit="1" customWidth="1"/>
    <col min="5680" max="5680" width="9.140625" bestFit="1" customWidth="1"/>
    <col min="5681" max="5681" width="13.5703125" bestFit="1" customWidth="1"/>
    <col min="5682" max="5682" width="21.42578125" bestFit="1" customWidth="1"/>
    <col min="5683" max="5683" width="10.5703125" bestFit="1" customWidth="1"/>
    <col min="5684" max="5684" width="13.140625" bestFit="1" customWidth="1"/>
    <col min="5685" max="5685" width="7.5703125" bestFit="1" customWidth="1"/>
    <col min="5686" max="5686" width="10.140625" bestFit="1" customWidth="1"/>
    <col min="5687" max="5687" width="7.5703125" bestFit="1" customWidth="1"/>
    <col min="5688" max="5688" width="10.140625" bestFit="1" customWidth="1"/>
    <col min="5689" max="5690" width="6.5703125" bestFit="1" customWidth="1"/>
    <col min="5691" max="5691" width="9.140625" bestFit="1" customWidth="1"/>
    <col min="5692" max="5692" width="13.5703125" bestFit="1" customWidth="1"/>
    <col min="5693" max="5693" width="21.42578125" bestFit="1" customWidth="1"/>
    <col min="5694" max="5694" width="10.5703125" bestFit="1" customWidth="1"/>
    <col min="5695" max="5695" width="13.140625" bestFit="1" customWidth="1"/>
    <col min="5696" max="5696" width="13.5703125" bestFit="1" customWidth="1"/>
    <col min="5697" max="5697" width="21.42578125" bestFit="1" customWidth="1"/>
    <col min="5698" max="5698" width="7.5703125" bestFit="1" customWidth="1"/>
    <col min="5699" max="5699" width="10.140625" bestFit="1" customWidth="1"/>
    <col min="5700" max="5700" width="9.5703125" bestFit="1" customWidth="1"/>
    <col min="5701" max="5701" width="12.140625" bestFit="1" customWidth="1"/>
    <col min="5702" max="5702" width="13.5703125" bestFit="1" customWidth="1"/>
    <col min="5703" max="5703" width="21.42578125" bestFit="1" customWidth="1"/>
    <col min="5704" max="5704" width="9.5703125" bestFit="1" customWidth="1"/>
    <col min="5705" max="5705" width="12.140625" bestFit="1" customWidth="1"/>
    <col min="5706" max="5706" width="10.5703125" bestFit="1" customWidth="1"/>
    <col min="5707" max="5707" width="13.140625" bestFit="1" customWidth="1"/>
    <col min="5708" max="5708" width="13.5703125" bestFit="1" customWidth="1"/>
    <col min="5709" max="5709" width="21.42578125" bestFit="1" customWidth="1"/>
    <col min="5710" max="5710" width="7.5703125" bestFit="1" customWidth="1"/>
    <col min="5711" max="5711" width="10.140625" bestFit="1" customWidth="1"/>
    <col min="5712" max="5712" width="7.5703125" bestFit="1" customWidth="1"/>
    <col min="5713" max="5713" width="10.140625" bestFit="1" customWidth="1"/>
    <col min="5714" max="5715" width="5.5703125" bestFit="1" customWidth="1"/>
    <col min="5716" max="5716" width="8.140625" bestFit="1" customWidth="1"/>
    <col min="5717" max="5717" width="13.5703125" bestFit="1" customWidth="1"/>
    <col min="5718" max="5718" width="21.42578125" bestFit="1" customWidth="1"/>
    <col min="5719" max="5719" width="13.5703125" bestFit="1" customWidth="1"/>
    <col min="5720" max="5720" width="21.42578125" bestFit="1" customWidth="1"/>
    <col min="5721" max="5721" width="13.5703125" bestFit="1" customWidth="1"/>
    <col min="5722" max="5722" width="21.42578125" bestFit="1" customWidth="1"/>
    <col min="5723" max="5723" width="9.5703125" bestFit="1" customWidth="1"/>
    <col min="5724" max="5724" width="12.140625" bestFit="1" customWidth="1"/>
    <col min="5725" max="5725" width="13.5703125" bestFit="1" customWidth="1"/>
    <col min="5726" max="5726" width="21.42578125" bestFit="1" customWidth="1"/>
    <col min="5727" max="5727" width="13.5703125" bestFit="1" customWidth="1"/>
    <col min="5728" max="5728" width="21.42578125" bestFit="1" customWidth="1"/>
    <col min="5729" max="5729" width="13.5703125" bestFit="1" customWidth="1"/>
    <col min="5730" max="5730" width="21.42578125" bestFit="1" customWidth="1"/>
    <col min="5731" max="5731" width="13.5703125" bestFit="1" customWidth="1"/>
    <col min="5732" max="5732" width="21.42578125" bestFit="1" customWidth="1"/>
    <col min="5733" max="5733" width="6.5703125" bestFit="1" customWidth="1"/>
    <col min="5734" max="5734" width="9.140625" bestFit="1" customWidth="1"/>
    <col min="5735" max="5735" width="13.5703125" bestFit="1" customWidth="1"/>
    <col min="5736" max="5736" width="21.42578125" bestFit="1" customWidth="1"/>
    <col min="5737" max="5737" width="13.5703125" bestFit="1" customWidth="1"/>
    <col min="5738" max="5738" width="21.42578125" bestFit="1" customWidth="1"/>
    <col min="5739" max="5740" width="6.5703125" bestFit="1" customWidth="1"/>
    <col min="5741" max="5741" width="9.140625" bestFit="1" customWidth="1"/>
    <col min="5742" max="5742" width="8.5703125" bestFit="1" customWidth="1"/>
    <col min="5743" max="5743" width="11.140625" bestFit="1" customWidth="1"/>
    <col min="5744" max="5744" width="13.5703125" bestFit="1" customWidth="1"/>
    <col min="5745" max="5745" width="21.42578125" bestFit="1" customWidth="1"/>
    <col min="5746" max="5746" width="6.5703125" bestFit="1" customWidth="1"/>
    <col min="5747" max="5747" width="9.140625" bestFit="1" customWidth="1"/>
    <col min="5748" max="5748" width="13.5703125" bestFit="1" customWidth="1"/>
    <col min="5749" max="5749" width="21.42578125" bestFit="1" customWidth="1"/>
    <col min="5750" max="5750" width="7.5703125" bestFit="1" customWidth="1"/>
    <col min="5751" max="5751" width="10.140625" bestFit="1" customWidth="1"/>
    <col min="5752" max="5752" width="6.5703125" bestFit="1" customWidth="1"/>
    <col min="5753" max="5753" width="9.140625" bestFit="1" customWidth="1"/>
    <col min="5754" max="5754" width="9.5703125" bestFit="1" customWidth="1"/>
    <col min="5755" max="5755" width="12.140625" bestFit="1" customWidth="1"/>
    <col min="5756" max="5756" width="9.5703125" bestFit="1" customWidth="1"/>
    <col min="5757" max="5757" width="12.140625" bestFit="1" customWidth="1"/>
    <col min="5758" max="5758" width="7.5703125" bestFit="1" customWidth="1"/>
    <col min="5759" max="5759" width="10.140625" bestFit="1" customWidth="1"/>
    <col min="5760" max="5760" width="7.5703125" bestFit="1" customWidth="1"/>
    <col min="5761" max="5761" width="10.140625" bestFit="1" customWidth="1"/>
    <col min="5762" max="5762" width="10.5703125" bestFit="1" customWidth="1"/>
    <col min="5763" max="5763" width="13.140625" bestFit="1" customWidth="1"/>
    <col min="5764" max="5764" width="13.5703125" bestFit="1" customWidth="1"/>
    <col min="5765" max="5765" width="21.42578125" bestFit="1" customWidth="1"/>
    <col min="5766" max="5766" width="13.5703125" bestFit="1" customWidth="1"/>
    <col min="5767" max="5767" width="21.42578125" bestFit="1" customWidth="1"/>
    <col min="5768" max="5768" width="5.5703125" bestFit="1" customWidth="1"/>
    <col min="5769" max="5769" width="8.140625" bestFit="1" customWidth="1"/>
    <col min="5770" max="5770" width="13.5703125" bestFit="1" customWidth="1"/>
    <col min="5771" max="5771" width="21.42578125" bestFit="1" customWidth="1"/>
    <col min="5772" max="5772" width="8.5703125" bestFit="1" customWidth="1"/>
    <col min="5773" max="5773" width="11.140625" bestFit="1" customWidth="1"/>
    <col min="5774" max="5774" width="13.5703125" bestFit="1" customWidth="1"/>
    <col min="5775" max="5775" width="21.42578125" bestFit="1" customWidth="1"/>
    <col min="5776" max="5776" width="7.5703125" bestFit="1" customWidth="1"/>
    <col min="5777" max="5777" width="10.140625" bestFit="1" customWidth="1"/>
    <col min="5778" max="5778" width="13.5703125" bestFit="1" customWidth="1"/>
    <col min="5779" max="5779" width="21.42578125" bestFit="1" customWidth="1"/>
    <col min="5780" max="5780" width="9.5703125" bestFit="1" customWidth="1"/>
    <col min="5781" max="5781" width="12.140625" bestFit="1" customWidth="1"/>
    <col min="5782" max="5782" width="13.5703125" bestFit="1" customWidth="1"/>
    <col min="5783" max="5783" width="21.42578125" bestFit="1" customWidth="1"/>
    <col min="5784" max="5784" width="7.5703125" bestFit="1" customWidth="1"/>
    <col min="5785" max="5785" width="10.140625" bestFit="1" customWidth="1"/>
    <col min="5786" max="5786" width="13.5703125" bestFit="1" customWidth="1"/>
    <col min="5787" max="5787" width="21.42578125" bestFit="1" customWidth="1"/>
    <col min="5788" max="5788" width="7.5703125" bestFit="1" customWidth="1"/>
    <col min="5789" max="5789" width="10.140625" bestFit="1" customWidth="1"/>
    <col min="5790" max="5790" width="7.5703125" bestFit="1" customWidth="1"/>
    <col min="5791" max="5791" width="10.140625" bestFit="1" customWidth="1"/>
    <col min="5792" max="5792" width="6.5703125" bestFit="1" customWidth="1"/>
    <col min="5793" max="5793" width="9.140625" bestFit="1" customWidth="1"/>
    <col min="5794" max="5794" width="13.5703125" bestFit="1" customWidth="1"/>
    <col min="5795" max="5795" width="21.42578125" bestFit="1" customWidth="1"/>
    <col min="5796" max="5796" width="13.5703125" bestFit="1" customWidth="1"/>
    <col min="5797" max="5797" width="21.42578125" bestFit="1" customWidth="1"/>
    <col min="5798" max="5798" width="12.5703125" bestFit="1" customWidth="1"/>
    <col min="5799" max="5799" width="15.140625" bestFit="1" customWidth="1"/>
    <col min="5800" max="5800" width="9.5703125" bestFit="1" customWidth="1"/>
    <col min="5801" max="5801" width="12.140625" bestFit="1" customWidth="1"/>
    <col min="5802" max="5802" width="3.5703125" bestFit="1" customWidth="1"/>
    <col min="5803" max="5803" width="6.5703125" bestFit="1" customWidth="1"/>
    <col min="5804" max="5804" width="13.5703125" bestFit="1" customWidth="1"/>
    <col min="5805" max="5805" width="21.42578125" bestFit="1" customWidth="1"/>
    <col min="5806" max="5806" width="8.5703125" bestFit="1" customWidth="1"/>
    <col min="5807" max="5807" width="11.140625" bestFit="1" customWidth="1"/>
    <col min="5808" max="5808" width="13.5703125" bestFit="1" customWidth="1"/>
    <col min="5809" max="5809" width="21.42578125" bestFit="1" customWidth="1"/>
    <col min="5810" max="5810" width="8.5703125" bestFit="1" customWidth="1"/>
    <col min="5811" max="5811" width="11.140625" bestFit="1" customWidth="1"/>
    <col min="5812" max="5812" width="8.5703125" bestFit="1" customWidth="1"/>
    <col min="5813" max="5813" width="11.140625" bestFit="1" customWidth="1"/>
    <col min="5814" max="5814" width="7.5703125" bestFit="1" customWidth="1"/>
    <col min="5815" max="5815" width="10.140625" bestFit="1" customWidth="1"/>
    <col min="5816" max="5816" width="13.5703125" bestFit="1" customWidth="1"/>
    <col min="5817" max="5817" width="21.42578125" bestFit="1" customWidth="1"/>
    <col min="5818" max="5818" width="6.5703125" bestFit="1" customWidth="1"/>
    <col min="5819" max="5819" width="9.140625" bestFit="1" customWidth="1"/>
    <col min="5820" max="5820" width="10.5703125" bestFit="1" customWidth="1"/>
    <col min="5821" max="5821" width="13.140625" bestFit="1" customWidth="1"/>
    <col min="5822" max="5822" width="13.5703125" bestFit="1" customWidth="1"/>
    <col min="5823" max="5823" width="21.42578125" bestFit="1" customWidth="1"/>
    <col min="5824" max="5824" width="11.5703125" bestFit="1" customWidth="1"/>
    <col min="5825" max="5825" width="14.140625" bestFit="1" customWidth="1"/>
    <col min="5826" max="5826" width="9.5703125" bestFit="1" customWidth="1"/>
    <col min="5827" max="5827" width="12.140625" bestFit="1" customWidth="1"/>
    <col min="5828" max="5828" width="8.5703125" bestFit="1" customWidth="1"/>
    <col min="5829" max="5829" width="11.140625" bestFit="1" customWidth="1"/>
    <col min="5830" max="5830" width="9.5703125" bestFit="1" customWidth="1"/>
    <col min="5831" max="5831" width="12.140625" bestFit="1" customWidth="1"/>
    <col min="5832" max="5832" width="7.5703125" bestFit="1" customWidth="1"/>
    <col min="5833" max="5833" width="10.140625" bestFit="1" customWidth="1"/>
    <col min="5834" max="5834" width="7.5703125" bestFit="1" customWidth="1"/>
    <col min="5835" max="5835" width="10.140625" bestFit="1" customWidth="1"/>
    <col min="5836" max="5836" width="13.5703125" bestFit="1" customWidth="1"/>
    <col min="5837" max="5837" width="21.42578125" bestFit="1" customWidth="1"/>
    <col min="5838" max="5838" width="13.5703125" bestFit="1" customWidth="1"/>
    <col min="5839" max="5839" width="21.42578125" bestFit="1" customWidth="1"/>
    <col min="5840" max="5840" width="13.5703125" bestFit="1" customWidth="1"/>
    <col min="5841" max="5841" width="21.42578125" bestFit="1" customWidth="1"/>
    <col min="5842" max="5842" width="11.5703125" bestFit="1" customWidth="1"/>
    <col min="5843" max="5843" width="14.140625" bestFit="1" customWidth="1"/>
    <col min="5844" max="5844" width="6.5703125" bestFit="1" customWidth="1"/>
    <col min="5845" max="5845" width="9.140625" bestFit="1" customWidth="1"/>
    <col min="5846" max="5846" width="12.5703125" bestFit="1" customWidth="1"/>
    <col min="5847" max="5847" width="15.140625" bestFit="1" customWidth="1"/>
    <col min="5848" max="5848" width="5.5703125" bestFit="1" customWidth="1"/>
    <col min="5849" max="5849" width="8.140625" bestFit="1" customWidth="1"/>
    <col min="5850" max="5850" width="8.5703125" bestFit="1" customWidth="1"/>
    <col min="5851" max="5851" width="11.140625" bestFit="1" customWidth="1"/>
    <col min="5852" max="5852" width="6.5703125" bestFit="1" customWidth="1"/>
    <col min="5853" max="5853" width="9.140625" bestFit="1" customWidth="1"/>
    <col min="5854" max="5854" width="12.5703125" bestFit="1" customWidth="1"/>
    <col min="5855" max="5855" width="15.140625" bestFit="1" customWidth="1"/>
    <col min="5856" max="5856" width="8.5703125" bestFit="1" customWidth="1"/>
    <col min="5857" max="5857" width="11.140625" bestFit="1" customWidth="1"/>
    <col min="5858" max="5858" width="13.5703125" bestFit="1" customWidth="1"/>
    <col min="5859" max="5859" width="21.42578125" bestFit="1" customWidth="1"/>
    <col min="5860" max="5860" width="13.5703125" bestFit="1" customWidth="1"/>
    <col min="5861" max="5861" width="21.42578125" bestFit="1" customWidth="1"/>
    <col min="5862" max="5862" width="9.5703125" bestFit="1" customWidth="1"/>
    <col min="5863" max="5863" width="12.140625" bestFit="1" customWidth="1"/>
    <col min="5864" max="5864" width="13.5703125" bestFit="1" customWidth="1"/>
    <col min="5865" max="5865" width="21.42578125" bestFit="1" customWidth="1"/>
    <col min="5866" max="5866" width="7.5703125" bestFit="1" customWidth="1"/>
    <col min="5867" max="5867" width="10.140625" bestFit="1" customWidth="1"/>
    <col min="5868" max="5868" width="8.5703125" bestFit="1" customWidth="1"/>
    <col min="5869" max="5869" width="11.140625" bestFit="1" customWidth="1"/>
    <col min="5870" max="5870" width="13.5703125" bestFit="1" customWidth="1"/>
    <col min="5871" max="5871" width="21.42578125" bestFit="1" customWidth="1"/>
    <col min="5872" max="5872" width="7.5703125" bestFit="1" customWidth="1"/>
    <col min="5873" max="5873" width="10.140625" bestFit="1" customWidth="1"/>
    <col min="5874" max="5874" width="6.5703125" bestFit="1" customWidth="1"/>
    <col min="5875" max="5875" width="9.140625" bestFit="1" customWidth="1"/>
    <col min="5876" max="5876" width="11.5703125" bestFit="1" customWidth="1"/>
    <col min="5877" max="5877" width="14.140625" bestFit="1" customWidth="1"/>
    <col min="5878" max="5879" width="6.5703125" bestFit="1" customWidth="1"/>
    <col min="5880" max="5880" width="9.140625" bestFit="1" customWidth="1"/>
    <col min="5881" max="5881" width="7.5703125" bestFit="1" customWidth="1"/>
    <col min="5882" max="5882" width="10.140625" bestFit="1" customWidth="1"/>
    <col min="5883" max="5883" width="8.5703125" bestFit="1" customWidth="1"/>
    <col min="5884" max="5884" width="11.140625" bestFit="1" customWidth="1"/>
    <col min="5885" max="5885" width="7.5703125" bestFit="1" customWidth="1"/>
    <col min="5886" max="5886" width="10.140625" bestFit="1" customWidth="1"/>
    <col min="5887" max="5887" width="8.5703125" bestFit="1" customWidth="1"/>
    <col min="5888" max="5888" width="11.140625" bestFit="1" customWidth="1"/>
    <col min="5889" max="5889" width="6.5703125" bestFit="1" customWidth="1"/>
    <col min="5890" max="5890" width="9.140625" bestFit="1" customWidth="1"/>
    <col min="5891" max="5891" width="13.5703125" bestFit="1" customWidth="1"/>
    <col min="5892" max="5892" width="21.42578125" bestFit="1" customWidth="1"/>
    <col min="5893" max="5893" width="6.5703125" bestFit="1" customWidth="1"/>
    <col min="5894" max="5894" width="9.140625" bestFit="1" customWidth="1"/>
    <col min="5895" max="5895" width="9.5703125" bestFit="1" customWidth="1"/>
    <col min="5896" max="5896" width="12.140625" bestFit="1" customWidth="1"/>
    <col min="5897" max="5897" width="6.5703125" bestFit="1" customWidth="1"/>
    <col min="5898" max="5898" width="9.140625" bestFit="1" customWidth="1"/>
    <col min="5899" max="5899" width="13.5703125" bestFit="1" customWidth="1"/>
    <col min="5900" max="5900" width="21.42578125" bestFit="1" customWidth="1"/>
    <col min="5901" max="5901" width="13.5703125" bestFit="1" customWidth="1"/>
    <col min="5902" max="5902" width="21.42578125" bestFit="1" customWidth="1"/>
    <col min="5903" max="5903" width="13.5703125" bestFit="1" customWidth="1"/>
    <col min="5904" max="5904" width="21.42578125" bestFit="1" customWidth="1"/>
    <col min="5905" max="5905" width="6.5703125" bestFit="1" customWidth="1"/>
    <col min="5906" max="5906" width="9.140625" bestFit="1" customWidth="1"/>
    <col min="5907" max="5907" width="13.5703125" bestFit="1" customWidth="1"/>
    <col min="5908" max="5908" width="21.42578125" bestFit="1" customWidth="1"/>
    <col min="5909" max="5909" width="13.5703125" bestFit="1" customWidth="1"/>
    <col min="5910" max="5910" width="21.42578125" bestFit="1" customWidth="1"/>
    <col min="5911" max="5911" width="11.5703125" bestFit="1" customWidth="1"/>
    <col min="5912" max="5912" width="14.140625" bestFit="1" customWidth="1"/>
    <col min="5913" max="5913" width="13.5703125" bestFit="1" customWidth="1"/>
    <col min="5914" max="5914" width="21.42578125" bestFit="1" customWidth="1"/>
    <col min="5915" max="5915" width="11.5703125" bestFit="1" customWidth="1"/>
    <col min="5916" max="5916" width="14.140625" bestFit="1" customWidth="1"/>
    <col min="5917" max="5917" width="7.5703125" bestFit="1" customWidth="1"/>
    <col min="5918" max="5918" width="10.140625" bestFit="1" customWidth="1"/>
    <col min="5919" max="5919" width="8.5703125" bestFit="1" customWidth="1"/>
    <col min="5920" max="5920" width="11.140625" bestFit="1" customWidth="1"/>
    <col min="5921" max="5921" width="6.5703125" bestFit="1" customWidth="1"/>
    <col min="5922" max="5922" width="9.140625" bestFit="1" customWidth="1"/>
    <col min="5923" max="5923" width="7.5703125" bestFit="1" customWidth="1"/>
    <col min="5924" max="5924" width="10.140625" bestFit="1" customWidth="1"/>
    <col min="5925" max="5925" width="5.5703125" bestFit="1" customWidth="1"/>
    <col min="5926" max="5926" width="8.140625" bestFit="1" customWidth="1"/>
    <col min="5927" max="5927" width="7.5703125" bestFit="1" customWidth="1"/>
    <col min="5928" max="5928" width="10.140625" bestFit="1" customWidth="1"/>
    <col min="5929" max="5930" width="6.5703125" bestFit="1" customWidth="1"/>
    <col min="5931" max="5931" width="9.140625" bestFit="1" customWidth="1"/>
    <col min="5932" max="5932" width="8.5703125" bestFit="1" customWidth="1"/>
    <col min="5933" max="5933" width="11.140625" bestFit="1" customWidth="1"/>
    <col min="5934" max="5934" width="10.5703125" bestFit="1" customWidth="1"/>
    <col min="5935" max="5935" width="13.140625" bestFit="1" customWidth="1"/>
    <col min="5936" max="5936" width="8.5703125" bestFit="1" customWidth="1"/>
    <col min="5937" max="5937" width="11.140625" bestFit="1" customWidth="1"/>
    <col min="5938" max="5938" width="13.5703125" bestFit="1" customWidth="1"/>
    <col min="5939" max="5939" width="21.42578125" bestFit="1" customWidth="1"/>
    <col min="5940" max="5940" width="8.5703125" bestFit="1" customWidth="1"/>
    <col min="5941" max="5941" width="11.140625" bestFit="1" customWidth="1"/>
    <col min="5942" max="5942" width="13.5703125" bestFit="1" customWidth="1"/>
    <col min="5943" max="5943" width="21.42578125" bestFit="1" customWidth="1"/>
    <col min="5944" max="5944" width="5.5703125" bestFit="1" customWidth="1"/>
    <col min="5945" max="5945" width="8.140625" bestFit="1" customWidth="1"/>
    <col min="5946" max="5946" width="13.5703125" bestFit="1" customWidth="1"/>
    <col min="5947" max="5947" width="21.42578125" bestFit="1" customWidth="1"/>
    <col min="5948" max="5948" width="13.5703125" bestFit="1" customWidth="1"/>
    <col min="5949" max="5949" width="21.42578125" bestFit="1" customWidth="1"/>
    <col min="5950" max="5950" width="13.5703125" bestFit="1" customWidth="1"/>
    <col min="5951" max="5951" width="21.42578125" bestFit="1" customWidth="1"/>
    <col min="5952" max="5952" width="8.5703125" bestFit="1" customWidth="1"/>
    <col min="5953" max="5953" width="11.140625" bestFit="1" customWidth="1"/>
    <col min="5954" max="5954" width="13.5703125" bestFit="1" customWidth="1"/>
    <col min="5955" max="5955" width="21.42578125" bestFit="1" customWidth="1"/>
    <col min="5956" max="5956" width="6.5703125" bestFit="1" customWidth="1"/>
    <col min="5957" max="5957" width="9.140625" bestFit="1" customWidth="1"/>
    <col min="5958" max="5958" width="9.5703125" bestFit="1" customWidth="1"/>
    <col min="5959" max="5959" width="12.140625" bestFit="1" customWidth="1"/>
    <col min="5960" max="5960" width="8.5703125" bestFit="1" customWidth="1"/>
    <col min="5961" max="5961" width="11.140625" bestFit="1" customWidth="1"/>
    <col min="5962" max="5962" width="13.5703125" bestFit="1" customWidth="1"/>
    <col min="5963" max="5963" width="21.42578125" bestFit="1" customWidth="1"/>
    <col min="5964" max="5964" width="13.5703125" bestFit="1" customWidth="1"/>
    <col min="5965" max="5965" width="21.42578125" bestFit="1" customWidth="1"/>
    <col min="5966" max="5966" width="13.5703125" bestFit="1" customWidth="1"/>
    <col min="5967" max="5967" width="21.42578125" bestFit="1" customWidth="1"/>
    <col min="5968" max="5968" width="13.5703125" bestFit="1" customWidth="1"/>
    <col min="5969" max="5969" width="21.42578125" bestFit="1" customWidth="1"/>
    <col min="5970" max="5970" width="7.5703125" bestFit="1" customWidth="1"/>
    <col min="5971" max="5971" width="10.140625" bestFit="1" customWidth="1"/>
    <col min="5972" max="5972" width="8.5703125" bestFit="1" customWidth="1"/>
    <col min="5973" max="5973" width="11.140625" bestFit="1" customWidth="1"/>
    <col min="5974" max="5974" width="7.5703125" bestFit="1" customWidth="1"/>
    <col min="5975" max="5975" width="10.140625" bestFit="1" customWidth="1"/>
    <col min="5976" max="5976" width="13.5703125" bestFit="1" customWidth="1"/>
    <col min="5977" max="5977" width="16.140625" bestFit="1" customWidth="1"/>
    <col min="5978" max="5978" width="13.5703125" bestFit="1" customWidth="1"/>
    <col min="5979" max="5979" width="21.42578125" bestFit="1" customWidth="1"/>
    <col min="5980" max="5980" width="8.5703125" bestFit="1" customWidth="1"/>
    <col min="5981" max="5981" width="11.140625" bestFit="1" customWidth="1"/>
    <col min="5982" max="5982" width="13.5703125" bestFit="1" customWidth="1"/>
    <col min="5983" max="5983" width="21.42578125" bestFit="1" customWidth="1"/>
    <col min="5984" max="5984" width="13.5703125" bestFit="1" customWidth="1"/>
    <col min="5985" max="5985" width="21.42578125" bestFit="1" customWidth="1"/>
    <col min="5986" max="5986" width="13.5703125" bestFit="1" customWidth="1"/>
    <col min="5987" max="5987" width="21.42578125" bestFit="1" customWidth="1"/>
    <col min="5988" max="5988" width="13.5703125" bestFit="1" customWidth="1"/>
    <col min="5989" max="5989" width="21.42578125" bestFit="1" customWidth="1"/>
    <col min="5990" max="5990" width="8.5703125" bestFit="1" customWidth="1"/>
    <col min="5991" max="5991" width="11.140625" bestFit="1" customWidth="1"/>
    <col min="5992" max="5992" width="7.5703125" bestFit="1" customWidth="1"/>
    <col min="5993" max="5993" width="10.140625" bestFit="1" customWidth="1"/>
    <col min="5994" max="5994" width="8.5703125" bestFit="1" customWidth="1"/>
    <col min="5995" max="5995" width="11.140625" bestFit="1" customWidth="1"/>
    <col min="5996" max="5996" width="13.5703125" bestFit="1" customWidth="1"/>
    <col min="5997" max="5997" width="21.42578125" bestFit="1" customWidth="1"/>
    <col min="5998" max="5998" width="13.5703125" bestFit="1" customWidth="1"/>
    <col min="5999" max="5999" width="21.42578125" bestFit="1" customWidth="1"/>
    <col min="6000" max="6000" width="7.5703125" bestFit="1" customWidth="1"/>
    <col min="6001" max="6001" width="10.140625" bestFit="1" customWidth="1"/>
    <col min="6002" max="6002" width="9.5703125" bestFit="1" customWidth="1"/>
    <col min="6003" max="6003" width="12.140625" bestFit="1" customWidth="1"/>
    <col min="6004" max="6004" width="8.5703125" bestFit="1" customWidth="1"/>
    <col min="6005" max="6005" width="11.140625" bestFit="1" customWidth="1"/>
    <col min="6006" max="6006" width="7.5703125" bestFit="1" customWidth="1"/>
    <col min="6007" max="6007" width="10.140625" bestFit="1" customWidth="1"/>
    <col min="6008" max="6008" width="13.5703125" bestFit="1" customWidth="1"/>
    <col min="6009" max="6009" width="21.42578125" bestFit="1" customWidth="1"/>
    <col min="6010" max="6010" width="8.5703125" bestFit="1" customWidth="1"/>
    <col min="6011" max="6011" width="11.140625" bestFit="1" customWidth="1"/>
    <col min="6012" max="6012" width="8.5703125" bestFit="1" customWidth="1"/>
    <col min="6013" max="6013" width="11.140625" bestFit="1" customWidth="1"/>
    <col min="6014" max="6014" width="8.5703125" bestFit="1" customWidth="1"/>
    <col min="6015" max="6015" width="11.140625" bestFit="1" customWidth="1"/>
    <col min="6016" max="6016" width="9.5703125" bestFit="1" customWidth="1"/>
    <col min="6017" max="6017" width="12.140625" bestFit="1" customWidth="1"/>
    <col min="6018" max="6018" width="13.5703125" bestFit="1" customWidth="1"/>
    <col min="6019" max="6019" width="21.42578125" bestFit="1" customWidth="1"/>
    <col min="6020" max="6020" width="13.5703125" bestFit="1" customWidth="1"/>
    <col min="6021" max="6021" width="21.42578125" bestFit="1" customWidth="1"/>
    <col min="6022" max="6022" width="6.5703125" bestFit="1" customWidth="1"/>
    <col min="6023" max="6023" width="9.140625" bestFit="1" customWidth="1"/>
    <col min="6024" max="6024" width="8.5703125" bestFit="1" customWidth="1"/>
    <col min="6025" max="6025" width="11.140625" bestFit="1" customWidth="1"/>
    <col min="6026" max="6026" width="6.5703125" bestFit="1" customWidth="1"/>
    <col min="6027" max="6027" width="9.140625" bestFit="1" customWidth="1"/>
    <col min="6028" max="6028" width="5.5703125" bestFit="1" customWidth="1"/>
    <col min="6029" max="6029" width="8.140625" bestFit="1" customWidth="1"/>
    <col min="6030" max="6030" width="13.5703125" bestFit="1" customWidth="1"/>
    <col min="6031" max="6031" width="21.42578125" bestFit="1" customWidth="1"/>
    <col min="6032" max="6032" width="7.5703125" bestFit="1" customWidth="1"/>
    <col min="6033" max="6033" width="10.140625" bestFit="1" customWidth="1"/>
    <col min="6034" max="6034" width="13.5703125" bestFit="1" customWidth="1"/>
    <col min="6035" max="6035" width="21.42578125" bestFit="1" customWidth="1"/>
    <col min="6036" max="6036" width="9.5703125" bestFit="1" customWidth="1"/>
    <col min="6037" max="6037" width="12.140625" bestFit="1" customWidth="1"/>
    <col min="6038" max="6038" width="13.5703125" bestFit="1" customWidth="1"/>
    <col min="6039" max="6039" width="21.42578125" bestFit="1" customWidth="1"/>
    <col min="6040" max="6040" width="13.5703125" bestFit="1" customWidth="1"/>
    <col min="6041" max="6041" width="21.42578125" bestFit="1" customWidth="1"/>
    <col min="6042" max="6042" width="7.5703125" bestFit="1" customWidth="1"/>
    <col min="6043" max="6043" width="10.140625" bestFit="1" customWidth="1"/>
    <col min="6044" max="6044" width="3.5703125" bestFit="1" customWidth="1"/>
    <col min="6045" max="6045" width="6.5703125" bestFit="1" customWidth="1"/>
    <col min="6046" max="6046" width="11.5703125" bestFit="1" customWidth="1"/>
    <col min="6047" max="6047" width="14.140625" bestFit="1" customWidth="1"/>
    <col min="6048" max="6048" width="10.5703125" bestFit="1" customWidth="1"/>
    <col min="6049" max="6049" width="13.140625" bestFit="1" customWidth="1"/>
    <col min="6050" max="6050" width="7.5703125" bestFit="1" customWidth="1"/>
    <col min="6051" max="6051" width="10.140625" bestFit="1" customWidth="1"/>
    <col min="6052" max="6052" width="8.5703125" bestFit="1" customWidth="1"/>
    <col min="6053" max="6053" width="11.140625" bestFit="1" customWidth="1"/>
    <col min="6054" max="6054" width="13.5703125" bestFit="1" customWidth="1"/>
    <col min="6055" max="6055" width="21.42578125" bestFit="1" customWidth="1"/>
    <col min="6056" max="6056" width="9.5703125" bestFit="1" customWidth="1"/>
    <col min="6057" max="6057" width="12.140625" bestFit="1" customWidth="1"/>
    <col min="6058" max="6058" width="9.5703125" bestFit="1" customWidth="1"/>
    <col min="6059" max="6059" width="12.140625" bestFit="1" customWidth="1"/>
    <col min="6060" max="6060" width="8.5703125" bestFit="1" customWidth="1"/>
    <col min="6061" max="6061" width="11.140625" bestFit="1" customWidth="1"/>
    <col min="6062" max="6062" width="13.5703125" bestFit="1" customWidth="1"/>
    <col min="6063" max="6063" width="21.42578125" bestFit="1" customWidth="1"/>
    <col min="6064" max="6064" width="8.5703125" bestFit="1" customWidth="1"/>
    <col min="6065" max="6065" width="11.140625" bestFit="1" customWidth="1"/>
    <col min="6066" max="6066" width="6.5703125" bestFit="1" customWidth="1"/>
    <col min="6067" max="6067" width="9.140625" bestFit="1" customWidth="1"/>
    <col min="6068" max="6068" width="6.5703125" bestFit="1" customWidth="1"/>
    <col min="6069" max="6069" width="9.140625" bestFit="1" customWidth="1"/>
    <col min="6070" max="6070" width="13.5703125" bestFit="1" customWidth="1"/>
    <col min="6071" max="6071" width="21.42578125" bestFit="1" customWidth="1"/>
    <col min="6072" max="6072" width="10.5703125" bestFit="1" customWidth="1"/>
    <col min="6073" max="6073" width="13.140625" bestFit="1" customWidth="1"/>
    <col min="6074" max="6074" width="13.5703125" bestFit="1" customWidth="1"/>
    <col min="6075" max="6075" width="21.42578125" bestFit="1" customWidth="1"/>
    <col min="6076" max="6076" width="9.5703125" bestFit="1" customWidth="1"/>
    <col min="6077" max="6077" width="12.140625" bestFit="1" customWidth="1"/>
    <col min="6078" max="6078" width="13.5703125" bestFit="1" customWidth="1"/>
    <col min="6079" max="6079" width="21.42578125" bestFit="1" customWidth="1"/>
    <col min="6080" max="6080" width="8.5703125" bestFit="1" customWidth="1"/>
    <col min="6081" max="6081" width="11.140625" bestFit="1" customWidth="1"/>
    <col min="6082" max="6082" width="13.5703125" bestFit="1" customWidth="1"/>
    <col min="6083" max="6083" width="21.42578125" bestFit="1" customWidth="1"/>
    <col min="6084" max="6084" width="8.5703125" bestFit="1" customWidth="1"/>
    <col min="6085" max="6085" width="11.140625" bestFit="1" customWidth="1"/>
    <col min="6086" max="6086" width="5.5703125" bestFit="1" customWidth="1"/>
    <col min="6087" max="6087" width="8.140625" bestFit="1" customWidth="1"/>
    <col min="6088" max="6088" width="8.5703125" bestFit="1" customWidth="1"/>
    <col min="6089" max="6089" width="11.140625" bestFit="1" customWidth="1"/>
    <col min="6090" max="6090" width="13.5703125" bestFit="1" customWidth="1"/>
    <col min="6091" max="6091" width="21.42578125" bestFit="1" customWidth="1"/>
    <col min="6092" max="6092" width="13.5703125" bestFit="1" customWidth="1"/>
    <col min="6093" max="6093" width="21.42578125" bestFit="1" customWidth="1"/>
    <col min="6094" max="6094" width="7.5703125" bestFit="1" customWidth="1"/>
    <col min="6095" max="6095" width="10.140625" bestFit="1" customWidth="1"/>
    <col min="6096" max="6096" width="7.5703125" bestFit="1" customWidth="1"/>
    <col min="6097" max="6097" width="10.140625" bestFit="1" customWidth="1"/>
    <col min="6098" max="6098" width="9.5703125" bestFit="1" customWidth="1"/>
    <col min="6099" max="6099" width="12.140625" bestFit="1" customWidth="1"/>
    <col min="6100" max="6100" width="13.5703125" bestFit="1" customWidth="1"/>
    <col min="6101" max="6101" width="21.42578125" bestFit="1" customWidth="1"/>
    <col min="6102" max="6102" width="12.5703125" bestFit="1" customWidth="1"/>
    <col min="6103" max="6103" width="15.140625" bestFit="1" customWidth="1"/>
    <col min="6104" max="6104" width="13.5703125" bestFit="1" customWidth="1"/>
    <col min="6105" max="6105" width="21.42578125" bestFit="1" customWidth="1"/>
    <col min="6106" max="6106" width="13.5703125" bestFit="1" customWidth="1"/>
    <col min="6107" max="6107" width="21.42578125" bestFit="1" customWidth="1"/>
    <col min="6108" max="6108" width="9.5703125" bestFit="1" customWidth="1"/>
    <col min="6109" max="6109" width="12.140625" bestFit="1" customWidth="1"/>
    <col min="6110" max="6110" width="8.5703125" bestFit="1" customWidth="1"/>
    <col min="6111" max="6111" width="11.140625" bestFit="1" customWidth="1"/>
    <col min="6112" max="6112" width="11.5703125" bestFit="1" customWidth="1"/>
    <col min="6113" max="6113" width="14.140625" bestFit="1" customWidth="1"/>
    <col min="6114" max="6114" width="7.5703125" bestFit="1" customWidth="1"/>
    <col min="6115" max="6115" width="10.140625" bestFit="1" customWidth="1"/>
    <col min="6116" max="6116" width="8.5703125" bestFit="1" customWidth="1"/>
    <col min="6117" max="6117" width="11.140625" bestFit="1" customWidth="1"/>
    <col min="6118" max="6118" width="9.5703125" bestFit="1" customWidth="1"/>
    <col min="6119" max="6119" width="12.140625" bestFit="1" customWidth="1"/>
    <col min="6120" max="6120" width="8.5703125" bestFit="1" customWidth="1"/>
    <col min="6121" max="6121" width="11.140625" bestFit="1" customWidth="1"/>
    <col min="6122" max="6122" width="13.5703125" bestFit="1" customWidth="1"/>
    <col min="6123" max="6123" width="21.42578125" bestFit="1" customWidth="1"/>
    <col min="6124" max="6124" width="9.5703125" bestFit="1" customWidth="1"/>
    <col min="6125" max="6125" width="12.140625" bestFit="1" customWidth="1"/>
    <col min="6126" max="6126" width="13.5703125" bestFit="1" customWidth="1"/>
    <col min="6127" max="6127" width="21.42578125" bestFit="1" customWidth="1"/>
    <col min="6128" max="6128" width="13.5703125" bestFit="1" customWidth="1"/>
    <col min="6129" max="6129" width="21.42578125" bestFit="1" customWidth="1"/>
    <col min="6130" max="6130" width="13.5703125" bestFit="1" customWidth="1"/>
    <col min="6131" max="6131" width="21.42578125" bestFit="1" customWidth="1"/>
    <col min="6132" max="6132" width="8.5703125" bestFit="1" customWidth="1"/>
    <col min="6133" max="6133" width="11.140625" bestFit="1" customWidth="1"/>
    <col min="6134" max="6134" width="13.5703125" bestFit="1" customWidth="1"/>
    <col min="6135" max="6135" width="21.42578125" bestFit="1" customWidth="1"/>
    <col min="6136" max="6136" width="7.5703125" bestFit="1" customWidth="1"/>
    <col min="6137" max="6137" width="10.140625" bestFit="1" customWidth="1"/>
    <col min="6138" max="6138" width="13.5703125" bestFit="1" customWidth="1"/>
    <col min="6139" max="6139" width="21.42578125" bestFit="1" customWidth="1"/>
    <col min="6140" max="6140" width="8.5703125" bestFit="1" customWidth="1"/>
    <col min="6141" max="6141" width="11.140625" bestFit="1" customWidth="1"/>
    <col min="6142" max="6142" width="13.5703125" bestFit="1" customWidth="1"/>
    <col min="6143" max="6143" width="21.42578125" bestFit="1" customWidth="1"/>
    <col min="6144" max="6144" width="7.5703125" bestFit="1" customWidth="1"/>
    <col min="6145" max="6145" width="10.140625" bestFit="1" customWidth="1"/>
    <col min="6146" max="6146" width="13.5703125" bestFit="1" customWidth="1"/>
    <col min="6147" max="6147" width="21.42578125" bestFit="1" customWidth="1"/>
    <col min="6148" max="6148" width="13.5703125" bestFit="1" customWidth="1"/>
    <col min="6149" max="6149" width="21.42578125" bestFit="1" customWidth="1"/>
    <col min="6150" max="6150" width="13.5703125" bestFit="1" customWidth="1"/>
    <col min="6151" max="6151" width="21.42578125" bestFit="1" customWidth="1"/>
    <col min="6152" max="6152" width="10.5703125" bestFit="1" customWidth="1"/>
    <col min="6153" max="6153" width="13.140625" bestFit="1" customWidth="1"/>
    <col min="6154" max="6154" width="6.5703125" bestFit="1" customWidth="1"/>
    <col min="6155" max="6155" width="9.140625" bestFit="1" customWidth="1"/>
    <col min="6156" max="6156" width="7.5703125" bestFit="1" customWidth="1"/>
    <col min="6157" max="6157" width="10.140625" bestFit="1" customWidth="1"/>
    <col min="6158" max="6158" width="13.5703125" bestFit="1" customWidth="1"/>
    <col min="6159" max="6159" width="21.42578125" bestFit="1" customWidth="1"/>
    <col min="6160" max="6160" width="13.5703125" bestFit="1" customWidth="1"/>
    <col min="6161" max="6161" width="21.42578125" bestFit="1" customWidth="1"/>
    <col min="6162" max="6162" width="10.5703125" bestFit="1" customWidth="1"/>
    <col min="6163" max="6163" width="13.140625" bestFit="1" customWidth="1"/>
    <col min="6164" max="6164" width="13.5703125" bestFit="1" customWidth="1"/>
    <col min="6165" max="6165" width="21.42578125" bestFit="1" customWidth="1"/>
    <col min="6166" max="6166" width="7.5703125" bestFit="1" customWidth="1"/>
    <col min="6167" max="6167" width="10.140625" bestFit="1" customWidth="1"/>
    <col min="6168" max="6168" width="8.5703125" bestFit="1" customWidth="1"/>
    <col min="6169" max="6169" width="11.140625" bestFit="1" customWidth="1"/>
    <col min="6170" max="6170" width="8.5703125" bestFit="1" customWidth="1"/>
    <col min="6171" max="6171" width="11.140625" bestFit="1" customWidth="1"/>
    <col min="6172" max="6172" width="11.5703125" bestFit="1" customWidth="1"/>
    <col min="6173" max="6173" width="14.140625" bestFit="1" customWidth="1"/>
    <col min="6174" max="6174" width="13.5703125" bestFit="1" customWidth="1"/>
    <col min="6175" max="6175" width="21.42578125" bestFit="1" customWidth="1"/>
    <col min="6176" max="6176" width="8.5703125" bestFit="1" customWidth="1"/>
    <col min="6177" max="6177" width="11.140625" bestFit="1" customWidth="1"/>
    <col min="6178" max="6178" width="11.5703125" bestFit="1" customWidth="1"/>
    <col min="6179" max="6179" width="14.140625" bestFit="1" customWidth="1"/>
    <col min="6180" max="6180" width="7.5703125" bestFit="1" customWidth="1"/>
    <col min="6181" max="6181" width="10.140625" bestFit="1" customWidth="1"/>
    <col min="6182" max="6182" width="8.5703125" bestFit="1" customWidth="1"/>
    <col min="6183" max="6183" width="11.140625" bestFit="1" customWidth="1"/>
    <col min="6184" max="6184" width="8.5703125" bestFit="1" customWidth="1"/>
    <col min="6185" max="6185" width="11.140625" bestFit="1" customWidth="1"/>
    <col min="6186" max="6186" width="13.5703125" bestFit="1" customWidth="1"/>
    <col min="6187" max="6187" width="21.42578125" bestFit="1" customWidth="1"/>
    <col min="6188" max="6188" width="7.5703125" bestFit="1" customWidth="1"/>
    <col min="6189" max="6189" width="10.140625" bestFit="1" customWidth="1"/>
    <col min="6190" max="6190" width="11.5703125" bestFit="1" customWidth="1"/>
    <col min="6191" max="6191" width="14.140625" bestFit="1" customWidth="1"/>
    <col min="6192" max="6192" width="13.5703125" bestFit="1" customWidth="1"/>
    <col min="6193" max="6193" width="21.42578125" bestFit="1" customWidth="1"/>
    <col min="6194" max="6194" width="13.5703125" bestFit="1" customWidth="1"/>
    <col min="6195" max="6195" width="21.42578125" bestFit="1" customWidth="1"/>
    <col min="6196" max="6196" width="13.5703125" bestFit="1" customWidth="1"/>
    <col min="6197" max="6197" width="21.42578125" bestFit="1" customWidth="1"/>
    <col min="6198" max="6198" width="8.5703125" bestFit="1" customWidth="1"/>
    <col min="6199" max="6199" width="11.140625" bestFit="1" customWidth="1"/>
    <col min="6200" max="6200" width="8.5703125" bestFit="1" customWidth="1"/>
    <col min="6201" max="6201" width="11.140625" bestFit="1" customWidth="1"/>
    <col min="6202" max="6202" width="13.5703125" bestFit="1" customWidth="1"/>
    <col min="6203" max="6203" width="21.42578125" bestFit="1" customWidth="1"/>
    <col min="6204" max="6204" width="13.5703125" bestFit="1" customWidth="1"/>
    <col min="6205" max="6205" width="21.42578125" bestFit="1" customWidth="1"/>
    <col min="6206" max="6206" width="8.5703125" bestFit="1" customWidth="1"/>
    <col min="6207" max="6207" width="11.140625" bestFit="1" customWidth="1"/>
    <col min="6208" max="6208" width="8.5703125" bestFit="1" customWidth="1"/>
    <col min="6209" max="6209" width="11.140625" bestFit="1" customWidth="1"/>
    <col min="6210" max="6210" width="8.5703125" bestFit="1" customWidth="1"/>
    <col min="6211" max="6211" width="11.140625" bestFit="1" customWidth="1"/>
    <col min="6212" max="6212" width="13.5703125" bestFit="1" customWidth="1"/>
    <col min="6213" max="6213" width="21.42578125" bestFit="1" customWidth="1"/>
    <col min="6214" max="6214" width="7.5703125" bestFit="1" customWidth="1"/>
    <col min="6215" max="6215" width="10.140625" bestFit="1" customWidth="1"/>
    <col min="6216" max="6216" width="13.5703125" bestFit="1" customWidth="1"/>
    <col min="6217" max="6217" width="21.42578125" bestFit="1" customWidth="1"/>
    <col min="6218" max="6218" width="8.5703125" bestFit="1" customWidth="1"/>
    <col min="6219" max="6219" width="11.140625" bestFit="1" customWidth="1"/>
    <col min="6220" max="6220" width="9.5703125" bestFit="1" customWidth="1"/>
    <col min="6221" max="6221" width="12.140625" bestFit="1" customWidth="1"/>
    <col min="6222" max="6222" width="11.5703125" bestFit="1" customWidth="1"/>
    <col min="6223" max="6223" width="14.140625" bestFit="1" customWidth="1"/>
    <col min="6224" max="6224" width="9.5703125" bestFit="1" customWidth="1"/>
    <col min="6225" max="6225" width="12.140625" bestFit="1" customWidth="1"/>
    <col min="6226" max="6226" width="7.5703125" bestFit="1" customWidth="1"/>
    <col min="6227" max="6227" width="10.140625" bestFit="1" customWidth="1"/>
    <col min="6228" max="6228" width="10.5703125" bestFit="1" customWidth="1"/>
    <col min="6229" max="6229" width="13.140625" bestFit="1" customWidth="1"/>
    <col min="6230" max="6230" width="10.5703125" bestFit="1" customWidth="1"/>
    <col min="6231" max="6231" width="13.140625" bestFit="1" customWidth="1"/>
    <col min="6232" max="6232" width="9.5703125" bestFit="1" customWidth="1"/>
    <col min="6233" max="6233" width="12.140625" bestFit="1" customWidth="1"/>
    <col min="6234" max="6234" width="7.5703125" bestFit="1" customWidth="1"/>
    <col min="6235" max="6235" width="10.140625" bestFit="1" customWidth="1"/>
    <col min="6236" max="6236" width="13.5703125" bestFit="1" customWidth="1"/>
    <col min="6237" max="6237" width="20.28515625" bestFit="1" customWidth="1"/>
    <col min="6238" max="6238" width="9.5703125" bestFit="1" customWidth="1"/>
    <col min="6239" max="6239" width="12.140625" bestFit="1" customWidth="1"/>
    <col min="6240" max="6240" width="7.5703125" bestFit="1" customWidth="1"/>
    <col min="6241" max="6241" width="10.140625" bestFit="1" customWidth="1"/>
    <col min="6242" max="6242" width="6.5703125" bestFit="1" customWidth="1"/>
    <col min="6243" max="6243" width="9.140625" bestFit="1" customWidth="1"/>
    <col min="6244" max="6244" width="10.5703125" bestFit="1" customWidth="1"/>
    <col min="6245" max="6245" width="13.140625" bestFit="1" customWidth="1"/>
    <col min="6246" max="6246" width="12.5703125" bestFit="1" customWidth="1"/>
    <col min="6247" max="6247" width="21.42578125" bestFit="1" customWidth="1"/>
    <col min="6248" max="6248" width="10.5703125" bestFit="1" customWidth="1"/>
    <col min="6249" max="6249" width="13.140625" bestFit="1" customWidth="1"/>
    <col min="6250" max="6250" width="6.5703125" bestFit="1" customWidth="1"/>
    <col min="6251" max="6251" width="9.140625" bestFit="1" customWidth="1"/>
    <col min="6252" max="6252" width="9.5703125" bestFit="1" customWidth="1"/>
    <col min="6253" max="6253" width="12.140625" bestFit="1" customWidth="1"/>
    <col min="6254" max="6254" width="13.5703125" bestFit="1" customWidth="1"/>
    <col min="6255" max="6255" width="21.42578125" bestFit="1" customWidth="1"/>
    <col min="6256" max="6256" width="11.5703125" bestFit="1" customWidth="1"/>
    <col min="6257" max="6257" width="14.140625" bestFit="1" customWidth="1"/>
    <col min="6258" max="6258" width="12.5703125" bestFit="1" customWidth="1"/>
    <col min="6259" max="6259" width="15.140625" bestFit="1" customWidth="1"/>
    <col min="6260" max="6260" width="13.5703125" bestFit="1" customWidth="1"/>
    <col min="6261" max="6261" width="21.42578125" bestFit="1" customWidth="1"/>
    <col min="6262" max="6262" width="11.5703125" bestFit="1" customWidth="1"/>
    <col min="6263" max="6263" width="14.140625" bestFit="1" customWidth="1"/>
    <col min="6264" max="6264" width="8.5703125" bestFit="1" customWidth="1"/>
    <col min="6265" max="6265" width="11.140625" bestFit="1" customWidth="1"/>
    <col min="6266" max="6266" width="7.5703125" bestFit="1" customWidth="1"/>
    <col min="6267" max="6267" width="10.140625" bestFit="1" customWidth="1"/>
    <col min="6268" max="6268" width="9.5703125" bestFit="1" customWidth="1"/>
    <col min="6269" max="6269" width="12.140625" bestFit="1" customWidth="1"/>
    <col min="6270" max="6270" width="12.5703125" bestFit="1" customWidth="1"/>
    <col min="6271" max="6271" width="15.140625" bestFit="1" customWidth="1"/>
    <col min="6272" max="6272" width="11.5703125" bestFit="1" customWidth="1"/>
    <col min="6273" max="6273" width="14.140625" bestFit="1" customWidth="1"/>
    <col min="6274" max="6274" width="9.5703125" bestFit="1" customWidth="1"/>
    <col min="6275" max="6275" width="12.140625" bestFit="1" customWidth="1"/>
    <col min="6276" max="6276" width="8.5703125" bestFit="1" customWidth="1"/>
    <col min="6277" max="6277" width="11.140625" bestFit="1" customWidth="1"/>
    <col min="6278" max="6278" width="11.5703125" bestFit="1" customWidth="1"/>
    <col min="6279" max="6279" width="14.140625" bestFit="1" customWidth="1"/>
    <col min="6280" max="6280" width="13.5703125" bestFit="1" customWidth="1"/>
    <col min="6281" max="6281" width="16.140625" bestFit="1" customWidth="1"/>
    <col min="6282" max="6282" width="13.5703125" bestFit="1" customWidth="1"/>
    <col min="6283" max="6283" width="21.42578125" bestFit="1" customWidth="1"/>
    <col min="6284" max="6284" width="10.5703125" bestFit="1" customWidth="1"/>
    <col min="6285" max="6285" width="13.140625" bestFit="1" customWidth="1"/>
    <col min="6286" max="6286" width="7.5703125" bestFit="1" customWidth="1"/>
    <col min="6287" max="6287" width="10.140625" bestFit="1" customWidth="1"/>
    <col min="6288" max="6288" width="13.5703125" bestFit="1" customWidth="1"/>
    <col min="6289" max="6289" width="21.42578125" bestFit="1" customWidth="1"/>
    <col min="6290" max="6290" width="9.5703125" bestFit="1" customWidth="1"/>
    <col min="6291" max="6291" width="12.140625" bestFit="1" customWidth="1"/>
    <col min="6292" max="6292" width="9.5703125" bestFit="1" customWidth="1"/>
    <col min="6293" max="6293" width="12.140625" bestFit="1" customWidth="1"/>
    <col min="6294" max="6294" width="9.5703125" bestFit="1" customWidth="1"/>
    <col min="6295" max="6295" width="12.140625" bestFit="1" customWidth="1"/>
    <col min="6296" max="6296" width="8.5703125" bestFit="1" customWidth="1"/>
    <col min="6297" max="6297" width="11.140625" bestFit="1" customWidth="1"/>
    <col min="6298" max="6298" width="10.5703125" bestFit="1" customWidth="1"/>
    <col min="6299" max="6299" width="13.140625" bestFit="1" customWidth="1"/>
    <col min="6300" max="6300" width="7.5703125" bestFit="1" customWidth="1"/>
    <col min="6301" max="6301" width="10.140625" bestFit="1" customWidth="1"/>
    <col min="6302" max="6302" width="13.5703125" bestFit="1" customWidth="1"/>
    <col min="6303" max="6303" width="21.42578125" bestFit="1" customWidth="1"/>
    <col min="6304" max="6304" width="4.5703125" bestFit="1" customWidth="1"/>
    <col min="6305" max="6305" width="7.5703125" bestFit="1" customWidth="1"/>
    <col min="6306" max="6306" width="13.5703125" bestFit="1" customWidth="1"/>
    <col min="6307" max="6307" width="21.42578125" bestFit="1" customWidth="1"/>
    <col min="6308" max="6308" width="11.5703125" bestFit="1" customWidth="1"/>
    <col min="6309" max="6309" width="14.140625" bestFit="1" customWidth="1"/>
    <col min="6310" max="6310" width="10.5703125" bestFit="1" customWidth="1"/>
    <col min="6311" max="6311" width="13.140625" bestFit="1" customWidth="1"/>
    <col min="6312" max="6312" width="8.5703125" bestFit="1" customWidth="1"/>
    <col min="6313" max="6313" width="11.140625" bestFit="1" customWidth="1"/>
    <col min="6314" max="6314" width="7.5703125" bestFit="1" customWidth="1"/>
    <col min="6315" max="6315" width="10.5703125" bestFit="1" customWidth="1"/>
    <col min="6316" max="6316" width="8.5703125" bestFit="1" customWidth="1"/>
    <col min="6317" max="6317" width="11.42578125" bestFit="1" customWidth="1"/>
    <col min="6318" max="6318" width="10.7109375" bestFit="1" customWidth="1"/>
  </cols>
  <sheetData>
    <row r="1" spans="1:6" x14ac:dyDescent="0.25">
      <c r="A1" s="9" t="s">
        <v>8222</v>
      </c>
      <c r="B1" t="s">
        <v>8364</v>
      </c>
    </row>
    <row r="2" spans="1:6" x14ac:dyDescent="0.25">
      <c r="A2" s="9" t="s">
        <v>8306</v>
      </c>
      <c r="B2" t="s">
        <v>8364</v>
      </c>
    </row>
    <row r="3" spans="1:6" x14ac:dyDescent="0.25">
      <c r="A3" s="9" t="s">
        <v>8307</v>
      </c>
      <c r="B3" t="s">
        <v>8364</v>
      </c>
    </row>
    <row r="5" spans="1:6" x14ac:dyDescent="0.25">
      <c r="A5" s="9" t="s">
        <v>8314</v>
      </c>
      <c r="B5" s="9" t="s">
        <v>8312</v>
      </c>
    </row>
    <row r="6" spans="1:6" x14ac:dyDescent="0.25">
      <c r="A6" s="9" t="s">
        <v>8309</v>
      </c>
      <c r="B6" s="13" t="s">
        <v>8219</v>
      </c>
      <c r="C6" s="13" t="s">
        <v>8220</v>
      </c>
      <c r="D6" s="13" t="s">
        <v>8221</v>
      </c>
      <c r="E6" s="13" t="s">
        <v>8218</v>
      </c>
      <c r="F6" s="13" t="s">
        <v>8310</v>
      </c>
    </row>
    <row r="7" spans="1:6" x14ac:dyDescent="0.25">
      <c r="A7" s="10" t="s">
        <v>8381</v>
      </c>
      <c r="B7" s="16">
        <v>7.9727758872143895E-2</v>
      </c>
      <c r="C7" s="16">
        <v>0.35853184248906173</v>
      </c>
      <c r="D7" s="16">
        <v>1.1424404472532814E-2</v>
      </c>
      <c r="E7" s="16">
        <v>0.35294117647058826</v>
      </c>
      <c r="F7" s="16">
        <v>0.80262518230432667</v>
      </c>
    </row>
    <row r="8" spans="1:6" x14ac:dyDescent="0.25">
      <c r="A8" s="10" t="s">
        <v>8382</v>
      </c>
      <c r="B8" s="16">
        <v>2.1876519202722413E-3</v>
      </c>
      <c r="C8" s="16">
        <v>8.9936801166747692E-3</v>
      </c>
      <c r="D8" s="16">
        <v>4.8614487117160912E-4</v>
      </c>
      <c r="E8" s="16">
        <v>8.3859990277102572E-2</v>
      </c>
      <c r="F8" s="16">
        <v>9.552746718522119E-2</v>
      </c>
    </row>
    <row r="9" spans="1:6" x14ac:dyDescent="0.25">
      <c r="A9" s="10" t="s">
        <v>8383</v>
      </c>
      <c r="B9" s="16">
        <v>9.7228974234321824E-4</v>
      </c>
      <c r="C9" s="16">
        <v>1.7015070491006321E-3</v>
      </c>
      <c r="D9" s="16">
        <v>0</v>
      </c>
      <c r="E9" s="16">
        <v>3.2328633932912007E-2</v>
      </c>
      <c r="F9" s="16">
        <v>3.5002430724355861E-2</v>
      </c>
    </row>
    <row r="10" spans="1:6" x14ac:dyDescent="0.25">
      <c r="A10" s="10" t="s">
        <v>8384</v>
      </c>
      <c r="B10" s="16">
        <v>9.7228974234321824E-4</v>
      </c>
      <c r="C10" s="16">
        <v>1.4584346135148275E-3</v>
      </c>
      <c r="D10" s="16">
        <v>0</v>
      </c>
      <c r="E10" s="16">
        <v>1.7258142926592123E-2</v>
      </c>
      <c r="F10" s="16">
        <v>1.968886728245017E-2</v>
      </c>
    </row>
    <row r="11" spans="1:6" x14ac:dyDescent="0.25">
      <c r="A11" s="10" t="s">
        <v>8385</v>
      </c>
      <c r="B11" s="16">
        <v>2.4307243558580456E-4</v>
      </c>
      <c r="C11" s="16">
        <v>2.4307243558580456E-4</v>
      </c>
      <c r="D11" s="16">
        <v>0</v>
      </c>
      <c r="E11" s="16">
        <v>9.9659698590179868E-3</v>
      </c>
      <c r="F11" s="16">
        <v>1.0452114730189596E-2</v>
      </c>
    </row>
    <row r="12" spans="1:6" x14ac:dyDescent="0.25">
      <c r="A12" s="10" t="s">
        <v>8386</v>
      </c>
      <c r="B12" s="16">
        <v>2.4307243558580456E-4</v>
      </c>
      <c r="C12" s="16">
        <v>2.4307243558580456E-4</v>
      </c>
      <c r="D12" s="16">
        <v>0</v>
      </c>
      <c r="E12" s="16">
        <v>6.5629557608167235E-3</v>
      </c>
      <c r="F12" s="16">
        <v>7.0491006319883323E-3</v>
      </c>
    </row>
    <row r="13" spans="1:6" x14ac:dyDescent="0.25">
      <c r="A13" s="10" t="s">
        <v>8387</v>
      </c>
      <c r="B13" s="16">
        <v>0</v>
      </c>
      <c r="C13" s="16">
        <v>0</v>
      </c>
      <c r="D13" s="16">
        <v>0</v>
      </c>
      <c r="E13" s="16">
        <v>5.1045211473018963E-3</v>
      </c>
      <c r="F13" s="16">
        <v>5.1045211473018963E-3</v>
      </c>
    </row>
    <row r="14" spans="1:6" x14ac:dyDescent="0.25">
      <c r="A14" s="10" t="s">
        <v>8388</v>
      </c>
      <c r="B14" s="16">
        <v>2.4307243558580456E-4</v>
      </c>
      <c r="C14" s="16">
        <v>0</v>
      </c>
      <c r="D14" s="16">
        <v>0</v>
      </c>
      <c r="E14" s="16">
        <v>2.4307243558580457E-3</v>
      </c>
      <c r="F14" s="16">
        <v>2.6737967914438501E-3</v>
      </c>
    </row>
    <row r="15" spans="1:6" x14ac:dyDescent="0.25">
      <c r="A15" s="10" t="s">
        <v>8389</v>
      </c>
      <c r="B15" s="16">
        <v>0</v>
      </c>
      <c r="C15" s="16">
        <v>2.4307243558580456E-4</v>
      </c>
      <c r="D15" s="16">
        <v>2.4307243558580456E-4</v>
      </c>
      <c r="E15" s="16">
        <v>2.4307243558580457E-3</v>
      </c>
      <c r="F15" s="16">
        <v>2.9168692270296549E-3</v>
      </c>
    </row>
    <row r="16" spans="1:6" x14ac:dyDescent="0.25">
      <c r="A16" s="10" t="s">
        <v>8390</v>
      </c>
      <c r="B16" s="16">
        <v>0</v>
      </c>
      <c r="C16" s="16">
        <v>2.4307243558580456E-4</v>
      </c>
      <c r="D16" s="16">
        <v>0</v>
      </c>
      <c r="E16" s="16">
        <v>2.9168692270296549E-3</v>
      </c>
      <c r="F16" s="16">
        <v>3.1599416626154593E-3</v>
      </c>
    </row>
    <row r="17" spans="1:6" x14ac:dyDescent="0.25">
      <c r="A17" s="10" t="s">
        <v>8391</v>
      </c>
      <c r="B17" s="16">
        <v>0</v>
      </c>
      <c r="C17" s="16">
        <v>0</v>
      </c>
      <c r="D17" s="16">
        <v>0</v>
      </c>
      <c r="E17" s="16">
        <v>1.9445794846864365E-3</v>
      </c>
      <c r="F17" s="16">
        <v>1.9445794846864365E-3</v>
      </c>
    </row>
    <row r="18" spans="1:6" x14ac:dyDescent="0.25">
      <c r="A18" s="10" t="s">
        <v>8392</v>
      </c>
      <c r="B18" s="16">
        <v>0</v>
      </c>
      <c r="C18" s="16">
        <v>0</v>
      </c>
      <c r="D18" s="16">
        <v>0</v>
      </c>
      <c r="E18" s="16">
        <v>9.7228974234321824E-4</v>
      </c>
      <c r="F18" s="16">
        <v>9.7228974234321824E-4</v>
      </c>
    </row>
    <row r="19" spans="1:6" x14ac:dyDescent="0.25">
      <c r="A19" s="10" t="s">
        <v>8393</v>
      </c>
      <c r="B19" s="16">
        <v>0</v>
      </c>
      <c r="C19" s="16">
        <v>2.4307243558580456E-4</v>
      </c>
      <c r="D19" s="16">
        <v>0</v>
      </c>
      <c r="E19" s="16">
        <v>1.2153621779290229E-3</v>
      </c>
      <c r="F19" s="16">
        <v>1.4584346135148275E-3</v>
      </c>
    </row>
    <row r="20" spans="1:6" x14ac:dyDescent="0.25">
      <c r="A20" s="10" t="s">
        <v>8394</v>
      </c>
      <c r="B20" s="16">
        <v>0</v>
      </c>
      <c r="C20" s="16">
        <v>0</v>
      </c>
      <c r="D20" s="16">
        <v>0</v>
      </c>
      <c r="E20" s="16">
        <v>1.2153621779290229E-3</v>
      </c>
      <c r="F20" s="16">
        <v>1.2153621779290229E-3</v>
      </c>
    </row>
    <row r="21" spans="1:6" x14ac:dyDescent="0.25">
      <c r="A21" s="10" t="s">
        <v>8395</v>
      </c>
      <c r="B21" s="16">
        <v>0</v>
      </c>
      <c r="C21" s="16">
        <v>0</v>
      </c>
      <c r="D21" s="16">
        <v>0</v>
      </c>
      <c r="E21" s="16">
        <v>2.4307243558580456E-4</v>
      </c>
      <c r="F21" s="16">
        <v>2.4307243558580456E-4</v>
      </c>
    </row>
    <row r="22" spans="1:6" x14ac:dyDescent="0.25">
      <c r="A22" s="10" t="s">
        <v>8396</v>
      </c>
      <c r="B22" s="16">
        <v>2.4307243558580456E-4</v>
      </c>
      <c r="C22" s="16">
        <v>0</v>
      </c>
      <c r="D22" s="16">
        <v>0</v>
      </c>
      <c r="E22" s="16">
        <v>1.2153621779290229E-3</v>
      </c>
      <c r="F22" s="16">
        <v>1.4584346135148275E-3</v>
      </c>
    </row>
    <row r="23" spans="1:6" x14ac:dyDescent="0.25">
      <c r="A23" s="10" t="s">
        <v>8397</v>
      </c>
      <c r="B23" s="16">
        <v>0</v>
      </c>
      <c r="C23" s="16">
        <v>0</v>
      </c>
      <c r="D23" s="16">
        <v>0</v>
      </c>
      <c r="E23" s="16">
        <v>7.2921730675741374E-4</v>
      </c>
      <c r="F23" s="16">
        <v>7.2921730675741374E-4</v>
      </c>
    </row>
    <row r="24" spans="1:6" x14ac:dyDescent="0.25">
      <c r="A24" s="10" t="s">
        <v>8398</v>
      </c>
      <c r="B24" s="16">
        <v>0</v>
      </c>
      <c r="C24" s="16">
        <v>0</v>
      </c>
      <c r="D24" s="16">
        <v>0</v>
      </c>
      <c r="E24" s="16">
        <v>9.7228974234321824E-4</v>
      </c>
      <c r="F24" s="16">
        <v>9.7228974234321824E-4</v>
      </c>
    </row>
    <row r="25" spans="1:6" x14ac:dyDescent="0.25">
      <c r="A25" s="10" t="s">
        <v>8399</v>
      </c>
      <c r="B25" s="16">
        <v>0</v>
      </c>
      <c r="C25" s="16">
        <v>0</v>
      </c>
      <c r="D25" s="16">
        <v>0</v>
      </c>
      <c r="E25" s="16">
        <v>4.8614487117160912E-4</v>
      </c>
      <c r="F25" s="16">
        <v>4.8614487117160912E-4</v>
      </c>
    </row>
    <row r="26" spans="1:6" x14ac:dyDescent="0.25">
      <c r="A26" s="10" t="s">
        <v>8400</v>
      </c>
      <c r="B26" s="16">
        <v>0</v>
      </c>
      <c r="C26" s="16">
        <v>0</v>
      </c>
      <c r="D26" s="16">
        <v>0</v>
      </c>
      <c r="E26" s="16">
        <v>4.8614487117160912E-4</v>
      </c>
      <c r="F26" s="16">
        <v>4.8614487117160912E-4</v>
      </c>
    </row>
    <row r="27" spans="1:6" x14ac:dyDescent="0.25">
      <c r="A27" s="10" t="s">
        <v>8401</v>
      </c>
      <c r="B27" s="16">
        <v>0</v>
      </c>
      <c r="C27" s="16">
        <v>0</v>
      </c>
      <c r="D27" s="16">
        <v>0</v>
      </c>
      <c r="E27" s="16">
        <v>4.8614487117160912E-4</v>
      </c>
      <c r="F27" s="16">
        <v>4.8614487117160912E-4</v>
      </c>
    </row>
    <row r="28" spans="1:6" x14ac:dyDescent="0.25">
      <c r="A28" s="10" t="s">
        <v>8402</v>
      </c>
      <c r="B28" s="16">
        <v>0</v>
      </c>
      <c r="C28" s="16">
        <v>0</v>
      </c>
      <c r="D28" s="16">
        <v>0</v>
      </c>
      <c r="E28" s="16">
        <v>7.2921730675741374E-4</v>
      </c>
      <c r="F28" s="16">
        <v>7.2921730675741374E-4</v>
      </c>
    </row>
    <row r="29" spans="1:6" x14ac:dyDescent="0.25">
      <c r="A29" s="10" t="s">
        <v>8403</v>
      </c>
      <c r="B29" s="16">
        <v>0</v>
      </c>
      <c r="C29" s="16">
        <v>0</v>
      </c>
      <c r="D29" s="16">
        <v>0</v>
      </c>
      <c r="E29" s="16">
        <v>4.8614487117160912E-4</v>
      </c>
      <c r="F29" s="16">
        <v>4.8614487117160912E-4</v>
      </c>
    </row>
    <row r="30" spans="1:6" x14ac:dyDescent="0.25">
      <c r="A30" s="10" t="s">
        <v>8404</v>
      </c>
      <c r="B30" s="16">
        <v>0</v>
      </c>
      <c r="C30" s="16">
        <v>0</v>
      </c>
      <c r="D30" s="16">
        <v>0</v>
      </c>
      <c r="E30" s="16">
        <v>2.4307243558580456E-4</v>
      </c>
      <c r="F30" s="16">
        <v>2.4307243558580456E-4</v>
      </c>
    </row>
    <row r="31" spans="1:6" x14ac:dyDescent="0.25">
      <c r="A31" s="10" t="s">
        <v>8405</v>
      </c>
      <c r="B31" s="16">
        <v>0</v>
      </c>
      <c r="C31" s="16">
        <v>0</v>
      </c>
      <c r="D31" s="16">
        <v>0</v>
      </c>
      <c r="E31" s="16">
        <v>2.4307243558580456E-4</v>
      </c>
      <c r="F31" s="16">
        <v>2.4307243558580456E-4</v>
      </c>
    </row>
    <row r="32" spans="1:6" x14ac:dyDescent="0.25">
      <c r="A32" s="10" t="s">
        <v>8406</v>
      </c>
      <c r="B32" s="16">
        <v>0</v>
      </c>
      <c r="C32" s="16">
        <v>0</v>
      </c>
      <c r="D32" s="16">
        <v>0</v>
      </c>
      <c r="E32" s="16">
        <v>2.4307243558580456E-4</v>
      </c>
      <c r="F32" s="16">
        <v>2.4307243558580456E-4</v>
      </c>
    </row>
    <row r="33" spans="1:6" x14ac:dyDescent="0.25">
      <c r="A33" s="10" t="s">
        <v>8407</v>
      </c>
      <c r="B33" s="16">
        <v>0</v>
      </c>
      <c r="C33" s="16">
        <v>0</v>
      </c>
      <c r="D33" s="16">
        <v>0</v>
      </c>
      <c r="E33" s="16">
        <v>2.4307243558580456E-4</v>
      </c>
      <c r="F33" s="16">
        <v>2.4307243558580456E-4</v>
      </c>
    </row>
    <row r="34" spans="1:6" x14ac:dyDescent="0.25">
      <c r="A34" s="10" t="s">
        <v>8408</v>
      </c>
      <c r="B34" s="16">
        <v>0</v>
      </c>
      <c r="C34" s="16">
        <v>0</v>
      </c>
      <c r="D34" s="16">
        <v>0</v>
      </c>
      <c r="E34" s="16">
        <v>2.4307243558580456E-4</v>
      </c>
      <c r="F34" s="16">
        <v>2.4307243558580456E-4</v>
      </c>
    </row>
    <row r="35" spans="1:6" x14ac:dyDescent="0.25">
      <c r="A35" s="10" t="s">
        <v>8409</v>
      </c>
      <c r="B35" s="16">
        <v>0</v>
      </c>
      <c r="C35" s="16">
        <v>0</v>
      </c>
      <c r="D35" s="16">
        <v>0</v>
      </c>
      <c r="E35" s="16">
        <v>2.4307243558580456E-4</v>
      </c>
      <c r="F35" s="16">
        <v>2.4307243558580456E-4</v>
      </c>
    </row>
    <row r="36" spans="1:6" x14ac:dyDescent="0.25">
      <c r="A36" s="10" t="s">
        <v>8410</v>
      </c>
      <c r="B36" s="16">
        <v>0</v>
      </c>
      <c r="C36" s="16">
        <v>0</v>
      </c>
      <c r="D36" s="16">
        <v>0</v>
      </c>
      <c r="E36" s="16">
        <v>2.4307243558580456E-4</v>
      </c>
      <c r="F36" s="16">
        <v>2.4307243558580456E-4</v>
      </c>
    </row>
    <row r="37" spans="1:6" x14ac:dyDescent="0.25">
      <c r="A37" s="10" t="s">
        <v>8411</v>
      </c>
      <c r="B37" s="16">
        <v>0</v>
      </c>
      <c r="C37" s="16">
        <v>0</v>
      </c>
      <c r="D37" s="16">
        <v>0</v>
      </c>
      <c r="E37" s="16">
        <v>2.4307243558580456E-4</v>
      </c>
      <c r="F37" s="16">
        <v>2.4307243558580456E-4</v>
      </c>
    </row>
    <row r="38" spans="1:6" x14ac:dyDescent="0.25">
      <c r="A38" s="10" t="s">
        <v>8412</v>
      </c>
      <c r="B38" s="16">
        <v>0</v>
      </c>
      <c r="C38" s="16">
        <v>0</v>
      </c>
      <c r="D38" s="16">
        <v>0</v>
      </c>
      <c r="E38" s="16">
        <v>2.4307243558580456E-4</v>
      </c>
      <c r="F38" s="16">
        <v>2.4307243558580456E-4</v>
      </c>
    </row>
    <row r="39" spans="1:6" x14ac:dyDescent="0.25">
      <c r="A39" s="10" t="s">
        <v>8413</v>
      </c>
      <c r="B39" s="16">
        <v>0</v>
      </c>
      <c r="C39" s="16">
        <v>0</v>
      </c>
      <c r="D39" s="16">
        <v>0</v>
      </c>
      <c r="E39" s="16">
        <v>2.4307243558580456E-4</v>
      </c>
      <c r="F39" s="16">
        <v>2.4307243558580456E-4</v>
      </c>
    </row>
    <row r="40" spans="1:6" x14ac:dyDescent="0.25">
      <c r="A40" s="10" t="s">
        <v>8414</v>
      </c>
      <c r="B40" s="16">
        <v>0</v>
      </c>
      <c r="C40" s="16">
        <v>0</v>
      </c>
      <c r="D40" s="16">
        <v>0</v>
      </c>
      <c r="E40" s="16">
        <v>2.4307243558580456E-4</v>
      </c>
      <c r="F40" s="16">
        <v>2.4307243558580456E-4</v>
      </c>
    </row>
    <row r="41" spans="1:6" x14ac:dyDescent="0.25">
      <c r="A41" s="10" t="s">
        <v>8415</v>
      </c>
      <c r="B41" s="16">
        <v>0</v>
      </c>
      <c r="C41" s="16">
        <v>0</v>
      </c>
      <c r="D41" s="16">
        <v>0</v>
      </c>
      <c r="E41" s="16">
        <v>2.4307243558580456E-4</v>
      </c>
      <c r="F41" s="16">
        <v>2.4307243558580456E-4</v>
      </c>
    </row>
    <row r="42" spans="1:6" x14ac:dyDescent="0.25">
      <c r="A42" s="10" t="s">
        <v>8416</v>
      </c>
      <c r="B42" s="16">
        <v>0</v>
      </c>
      <c r="C42" s="16">
        <v>0</v>
      </c>
      <c r="D42" s="16">
        <v>0</v>
      </c>
      <c r="E42" s="16">
        <v>2.4307243558580456E-4</v>
      </c>
      <c r="F42" s="16">
        <v>2.4307243558580456E-4</v>
      </c>
    </row>
    <row r="43" spans="1:6" x14ac:dyDescent="0.25">
      <c r="A43" s="10" t="s">
        <v>8417</v>
      </c>
      <c r="B43" s="16">
        <v>0</v>
      </c>
      <c r="C43" s="16">
        <v>0</v>
      </c>
      <c r="D43" s="16">
        <v>0</v>
      </c>
      <c r="E43" s="16">
        <v>2.4307243558580456E-4</v>
      </c>
      <c r="F43" s="16">
        <v>2.4307243558580456E-4</v>
      </c>
    </row>
    <row r="44" spans="1:6" x14ac:dyDescent="0.25">
      <c r="A44" s="10" t="s">
        <v>8418</v>
      </c>
      <c r="B44" s="16">
        <v>0</v>
      </c>
      <c r="C44" s="16">
        <v>0</v>
      </c>
      <c r="D44" s="16">
        <v>0</v>
      </c>
      <c r="E44" s="16">
        <v>2.4307243558580456E-4</v>
      </c>
      <c r="F44" s="16">
        <v>2.4307243558580456E-4</v>
      </c>
    </row>
    <row r="45" spans="1:6" x14ac:dyDescent="0.25">
      <c r="A45" s="10" t="s">
        <v>8419</v>
      </c>
      <c r="B45" s="16">
        <v>0</v>
      </c>
      <c r="C45" s="16">
        <v>0</v>
      </c>
      <c r="D45" s="16">
        <v>0</v>
      </c>
      <c r="E45" s="16">
        <v>2.4307243558580456E-4</v>
      </c>
      <c r="F45" s="16">
        <v>2.4307243558580456E-4</v>
      </c>
    </row>
    <row r="46" spans="1:6" x14ac:dyDescent="0.25">
      <c r="A46" s="10" t="s">
        <v>8420</v>
      </c>
      <c r="B46" s="16">
        <v>0</v>
      </c>
      <c r="C46" s="16">
        <v>0</v>
      </c>
      <c r="D46" s="16">
        <v>0</v>
      </c>
      <c r="E46" s="16">
        <v>2.4307243558580456E-4</v>
      </c>
      <c r="F46" s="16">
        <v>2.4307243558580456E-4</v>
      </c>
    </row>
    <row r="47" spans="1:6" x14ac:dyDescent="0.25">
      <c r="A47" s="10" t="s">
        <v>8310</v>
      </c>
      <c r="B47" s="16">
        <v>8.4832280019445788E-2</v>
      </c>
      <c r="C47" s="16">
        <v>0.37190082644628097</v>
      </c>
      <c r="D47" s="16">
        <v>1.2153621779290228E-2</v>
      </c>
      <c r="E47" s="16">
        <v>0.53111327175498302</v>
      </c>
      <c r="F47" s="16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513C3-2BC6-4D9A-852F-AF31D635DA5B}">
  <dimension ref="A1:H13"/>
  <sheetViews>
    <sheetView tabSelected="1" workbookViewId="0">
      <selection activeCell="B3" sqref="B3"/>
    </sheetView>
  </sheetViews>
  <sheetFormatPr defaultRowHeight="15" x14ac:dyDescent="0.25"/>
  <cols>
    <col min="1" max="1" width="18.85546875" customWidth="1"/>
    <col min="2" max="2" width="11.28515625" customWidth="1"/>
    <col min="3" max="3" width="12.28515625" customWidth="1"/>
    <col min="4" max="4" width="13" customWidth="1"/>
    <col min="6" max="6" width="13.140625" style="19" customWidth="1"/>
    <col min="7" max="7" width="13.85546875" style="19" customWidth="1"/>
    <col min="8" max="8" width="15.5703125" style="19" customWidth="1"/>
  </cols>
  <sheetData>
    <row r="1" spans="1:8" s="1" customFormat="1" ht="30" x14ac:dyDescent="0.25">
      <c r="A1" s="1" t="s">
        <v>8421</v>
      </c>
      <c r="B1" s="1" t="s">
        <v>8422</v>
      </c>
      <c r="C1" s="1" t="s">
        <v>8423</v>
      </c>
      <c r="D1" s="1" t="s">
        <v>8440</v>
      </c>
      <c r="E1" s="1" t="s">
        <v>8424</v>
      </c>
      <c r="F1" s="18" t="s">
        <v>8425</v>
      </c>
      <c r="G1" s="18" t="s">
        <v>8426</v>
      </c>
      <c r="H1" s="18" t="s">
        <v>8427</v>
      </c>
    </row>
    <row r="2" spans="1:8" x14ac:dyDescent="0.25">
      <c r="A2" s="17" t="s">
        <v>8428</v>
      </c>
      <c r="B2">
        <f>COUNTIFS('Kickstarter Data '!F2:F4115,"successful",'Kickstarter Data '!D2:D4115,"&lt; 1000")</f>
        <v>322</v>
      </c>
      <c r="C2">
        <f>COUNTIFS('Kickstarter Data '!F2:F4115,"failed",'Kickstarter Data '!D2:D4115,"&lt; 1000")</f>
        <v>113</v>
      </c>
      <c r="D2">
        <f>COUNTIFS('Kickstarter Data '!F2:F4115,"canceled",'Kickstarter Data '!D2:D4115,"&lt; 1000")</f>
        <v>18</v>
      </c>
      <c r="E2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25">
      <c r="A3" s="17" t="s">
        <v>8429</v>
      </c>
      <c r="B3">
        <f>COUNTIFS('Kickstarter Data '!F2:F4115,"successful",'Kickstarter Data '!D2:D4115,"&lt; 5000")</f>
        <v>1254</v>
      </c>
      <c r="C3">
        <f>COUNTIFS('Kickstarter Data '!F2:F4115,"failed",'Kickstarter Data '!D2:D4115,"&lt; 5000")</f>
        <v>533</v>
      </c>
      <c r="D3">
        <f>COUNTIFS('Kickstarter Data '!F2:F4115,"canceled",'Kickstarter Data '!D2:D4115,"&lt; 5000")</f>
        <v>78</v>
      </c>
      <c r="E3">
        <f t="shared" ref="E3:E13" si="0">SUM(B3:D3)</f>
        <v>1865</v>
      </c>
      <c r="F3" s="19">
        <f t="shared" ref="F3:F13" si="1">B3/E3</f>
        <v>0.67238605898123327</v>
      </c>
      <c r="G3" s="19">
        <f t="shared" ref="G3:G13" si="2">C3/E3</f>
        <v>0.28579088471849867</v>
      </c>
      <c r="H3" s="19">
        <f t="shared" ref="H3:H13" si="3">D3/E3</f>
        <v>4.1823056300268099E-2</v>
      </c>
    </row>
    <row r="4" spans="1:8" x14ac:dyDescent="0.25">
      <c r="A4" s="17" t="s">
        <v>8430</v>
      </c>
      <c r="B4">
        <f>COUNTIFS('Kickstarter Data '!F2:F4115,"successful",'Kickstarter Data '!D2:D4115,"&lt; 10000")</f>
        <v>1635</v>
      </c>
      <c r="C4">
        <f>COUNTIFS('Kickstarter Data '!F2:F4115,"failed",'Kickstarter Data '!D2:D4115,"&lt; 10000")</f>
        <v>816</v>
      </c>
      <c r="D4">
        <f>COUNTIFS('Kickstarter Data '!F2:F4115,"canceled",'Kickstarter Data '!D2:D4115,"&lt; 10000")</f>
        <v>130</v>
      </c>
      <c r="E4">
        <f t="shared" si="0"/>
        <v>2581</v>
      </c>
      <c r="F4" s="19">
        <f t="shared" si="1"/>
        <v>0.63347539713289425</v>
      </c>
      <c r="G4" s="19">
        <f t="shared" si="2"/>
        <v>0.31615652847733439</v>
      </c>
      <c r="H4" s="19">
        <f t="shared" si="3"/>
        <v>5.0368074389771408E-2</v>
      </c>
    </row>
    <row r="5" spans="1:8" x14ac:dyDescent="0.25">
      <c r="A5" s="17" t="s">
        <v>8431</v>
      </c>
      <c r="B5">
        <f>COUNTIFS('Kickstarter Data '!F2:F4115,"successful",'Kickstarter Data '!D2:D4115,"&lt; 15000")</f>
        <v>1803</v>
      </c>
      <c r="C5">
        <f>COUNTIFS('Kickstarter Data '!F2:F4115,"failed",'Kickstarter Data '!D2:D4115,"&lt; 15000")</f>
        <v>960</v>
      </c>
      <c r="D5">
        <f>COUNTIFS('Kickstarter Data '!F2:F4115,"canceled",'Kickstarter Data '!D2:D4115,"&lt; 15000")</f>
        <v>170</v>
      </c>
      <c r="E5">
        <f t="shared" si="0"/>
        <v>2933</v>
      </c>
      <c r="F5" s="19">
        <f t="shared" si="1"/>
        <v>0.61472894647118992</v>
      </c>
      <c r="G5" s="19">
        <f t="shared" si="2"/>
        <v>0.32730992158199795</v>
      </c>
      <c r="H5" s="19">
        <f t="shared" si="3"/>
        <v>5.7961131946812135E-2</v>
      </c>
    </row>
    <row r="6" spans="1:8" x14ac:dyDescent="0.25">
      <c r="A6" s="17" t="s">
        <v>8432</v>
      </c>
      <c r="B6">
        <f>COUNTIFS('Kickstarter Data '!F2:F4115,"successful",'Kickstarter Data '!D2:D4115,"&lt; 20000")</f>
        <v>1897</v>
      </c>
      <c r="C6">
        <f>COUNTIFS('Kickstarter Data '!F2:F4115,"failed",'Kickstarter Data '!D2:D4115,"&lt; 20000")</f>
        <v>1050</v>
      </c>
      <c r="D6">
        <f>COUNTIFS('Kickstarter Data '!F2:F4115,"canceled",'Kickstarter Data '!D2:D4115,"&lt; 20000")</f>
        <v>187</v>
      </c>
      <c r="E6">
        <f t="shared" si="0"/>
        <v>3134</v>
      </c>
      <c r="F6" s="19">
        <f t="shared" si="1"/>
        <v>0.60529674537332478</v>
      </c>
      <c r="G6" s="19">
        <f t="shared" si="2"/>
        <v>0.33503509891512445</v>
      </c>
      <c r="H6" s="19">
        <f t="shared" si="3"/>
        <v>5.9668155711550735E-2</v>
      </c>
    </row>
    <row r="7" spans="1:8" x14ac:dyDescent="0.25">
      <c r="A7" s="17" t="s">
        <v>8433</v>
      </c>
      <c r="B7">
        <f>COUNTIFS('Kickstarter Data '!F2:F4115,"successful",'Kickstarter Data '!D2:D4115,"&lt; 25000")</f>
        <v>1959</v>
      </c>
      <c r="C7">
        <f>COUNTIFS('Kickstarter Data '!F2:F4115,"failed",'Kickstarter Data '!D2:D4115,"&lt; 25000")</f>
        <v>1122</v>
      </c>
      <c r="D7">
        <f>COUNTIFS('Kickstarter Data '!F2:F4115,"canceled",'Kickstarter Data '!D2:D4115,"&lt; 25000")</f>
        <v>201</v>
      </c>
      <c r="E7">
        <f t="shared" si="0"/>
        <v>3282</v>
      </c>
      <c r="F7" s="19">
        <f t="shared" si="1"/>
        <v>0.59689213893967097</v>
      </c>
      <c r="G7" s="19">
        <f t="shared" si="2"/>
        <v>0.34186471663619744</v>
      </c>
      <c r="H7" s="19">
        <f t="shared" si="3"/>
        <v>6.1243144424131625E-2</v>
      </c>
    </row>
    <row r="8" spans="1:8" x14ac:dyDescent="0.25">
      <c r="A8" s="17" t="s">
        <v>8434</v>
      </c>
      <c r="B8">
        <f>COUNTIFS('Kickstarter Data '!F2:F4115,"successful",'Kickstarter Data '!D2:D4115,"&lt; 30000")</f>
        <v>2014</v>
      </c>
      <c r="C8">
        <f>COUNTIFS('Kickstarter Data '!F2:F4115,"failed",'Kickstarter Data '!D2:D4115,"&lt; 30000")</f>
        <v>1186</v>
      </c>
      <c r="D8">
        <f>COUNTIFS('Kickstarter Data '!F2:F4115,"canceled",'Kickstarter Data '!D2:D4115,"&lt; 30000")</f>
        <v>219</v>
      </c>
      <c r="E8">
        <f t="shared" si="0"/>
        <v>3419</v>
      </c>
      <c r="F8" s="19">
        <f t="shared" si="1"/>
        <v>0.58906112898508334</v>
      </c>
      <c r="G8" s="19">
        <f t="shared" si="2"/>
        <v>0.34688505410938869</v>
      </c>
      <c r="H8" s="19">
        <f t="shared" si="3"/>
        <v>6.405381690552793E-2</v>
      </c>
    </row>
    <row r="9" spans="1:8" x14ac:dyDescent="0.25">
      <c r="A9" s="17" t="s">
        <v>8435</v>
      </c>
      <c r="B9">
        <f>COUNTIFS('Kickstarter Data '!F2:F4115,"successful",'Kickstarter Data '!D2:D4115,"&lt; 35000")</f>
        <v>2046</v>
      </c>
      <c r="C9">
        <f>COUNTIFS('Kickstarter Data '!F2:F4115,"failed",'Kickstarter Data '!D2:D4115,"&lt; 30000")</f>
        <v>1186</v>
      </c>
      <c r="D9">
        <f>COUNTIFS('Kickstarter Data '!F2:F4115,"canceled",'Kickstarter Data '!D2:D4115,"&lt; 30000")</f>
        <v>219</v>
      </c>
      <c r="E9">
        <f t="shared" si="0"/>
        <v>3451</v>
      </c>
      <c r="F9" s="19">
        <f t="shared" si="1"/>
        <v>0.59287163141118515</v>
      </c>
      <c r="G9" s="19">
        <f t="shared" si="2"/>
        <v>0.343668501883512</v>
      </c>
      <c r="H9" s="19">
        <f t="shared" si="3"/>
        <v>6.3459866705302806E-2</v>
      </c>
    </row>
    <row r="10" spans="1:8" x14ac:dyDescent="0.25">
      <c r="A10" s="17" t="s">
        <v>8436</v>
      </c>
      <c r="B10">
        <f>COUNTIFS('Kickstarter Data '!F2:F4115,"successful",'Kickstarter Data '!D2:D4115,"&lt; 40000")</f>
        <v>2072</v>
      </c>
      <c r="C10">
        <f>COUNTIFS('Kickstarter Data '!F2:F4115,"failed",'Kickstarter Data '!D2:D4115,"&lt; 40000")</f>
        <v>1245</v>
      </c>
      <c r="D10">
        <f>COUNTIFS('Kickstarter Data '!F2:F4115,"canceled",'Kickstarter Data '!D2:D4115,"&lt; 40000")</f>
        <v>239</v>
      </c>
      <c r="E10">
        <f t="shared" si="0"/>
        <v>3556</v>
      </c>
      <c r="F10" s="19">
        <f t="shared" si="1"/>
        <v>0.58267716535433067</v>
      </c>
      <c r="G10" s="19">
        <f t="shared" si="2"/>
        <v>0.35011248593925759</v>
      </c>
      <c r="H10" s="19">
        <f t="shared" si="3"/>
        <v>6.7210348706411696E-2</v>
      </c>
    </row>
    <row r="11" spans="1:8" x14ac:dyDescent="0.25">
      <c r="A11" s="17" t="s">
        <v>8437</v>
      </c>
      <c r="B11">
        <f>COUNTIFS('Kickstarter Data '!F2:F4115,"successful",'Kickstarter Data '!D2:D4115,"&lt; 45000")</f>
        <v>2093</v>
      </c>
      <c r="C11">
        <f>COUNTIFS('Kickstarter Data '!F2:F4115,"failed",'Kickstarter Data '!D2:D4115,"&lt; 45000")</f>
        <v>1261</v>
      </c>
      <c r="D11">
        <f>COUNTIFS('Kickstarter Data '!F2:F4115,"canceled",'Kickstarter Data '!D2:D4115,"&lt; 45000")</f>
        <v>245</v>
      </c>
      <c r="E11">
        <f t="shared" si="0"/>
        <v>3599</v>
      </c>
      <c r="F11" s="19">
        <f t="shared" si="1"/>
        <v>0.58155043067518752</v>
      </c>
      <c r="G11" s="19">
        <f t="shared" si="2"/>
        <v>0.35037510419560991</v>
      </c>
      <c r="H11" s="19">
        <f t="shared" si="3"/>
        <v>6.8074465129202552E-2</v>
      </c>
    </row>
    <row r="12" spans="1:8" x14ac:dyDescent="0.25">
      <c r="A12" s="17" t="s">
        <v>8438</v>
      </c>
      <c r="B12">
        <f>COUNTIFS('Kickstarter Data '!F2:F4115,"successful",'Kickstarter Data '!D2:D4115,"&lt; 50000")</f>
        <v>2099</v>
      </c>
      <c r="C12">
        <f>COUNTIFS('Kickstarter Data '!F2:F4115,"failed",'Kickstarter Data '!D2:D4115,"&lt; 45000")</f>
        <v>1261</v>
      </c>
      <c r="D12">
        <f>COUNTIFS('Kickstarter Data '!F2:F4115,"canceled",'Kickstarter Data '!D2:D4115,"&lt; 45000")</f>
        <v>245</v>
      </c>
      <c r="E12">
        <f t="shared" si="0"/>
        <v>3605</v>
      </c>
      <c r="F12" s="19">
        <f t="shared" si="1"/>
        <v>0.58224687933425801</v>
      </c>
      <c r="G12" s="19">
        <f t="shared" si="2"/>
        <v>0.34979195561719834</v>
      </c>
      <c r="H12" s="19">
        <f t="shared" si="3"/>
        <v>6.7961165048543687E-2</v>
      </c>
    </row>
    <row r="13" spans="1:8" ht="30" x14ac:dyDescent="0.25">
      <c r="A13" s="17" t="s">
        <v>8439</v>
      </c>
      <c r="B13">
        <f>COUNTIFS('Kickstarter Data '!F2:F4115,"successful",'Kickstarter Data '!D2:D4115,"&gt;=50000")</f>
        <v>86</v>
      </c>
      <c r="C13">
        <f>COUNTIFS('Kickstarter Data '!F2:F4115,"failed",'Kickstarter Data '!D2:D4115,"&gt;=50000")</f>
        <v>258</v>
      </c>
      <c r="D13">
        <f>COUNTIFS('Kickstarter Data '!F2:F4115,"canceled",'Kickstarter Data '!D2:D4115,"&gt;= 50000")</f>
        <v>100</v>
      </c>
      <c r="E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 </vt:lpstr>
      <vt:lpstr>By Category </vt:lpstr>
      <vt:lpstr>By Sub Category </vt:lpstr>
      <vt:lpstr>By Date Created</vt:lpstr>
      <vt:lpstr>Number of Backers </vt:lpstr>
      <vt:lpstr>Bonus Goal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lecha</cp:lastModifiedBy>
  <dcterms:created xsi:type="dcterms:W3CDTF">2017-04-20T15:17:24Z</dcterms:created>
  <dcterms:modified xsi:type="dcterms:W3CDTF">2019-08-18T02:45:47Z</dcterms:modified>
</cp:coreProperties>
</file>