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rycecater/Dropbox (Personal)/College/Classes/Capstone/Hardware/board/"/>
    </mc:Choice>
  </mc:AlternateContent>
  <bookViews>
    <workbookView xWindow="1220" yWindow="460" windowWidth="2758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H48" i="1"/>
  <c r="E47" i="1"/>
  <c r="H47" i="1"/>
  <c r="E46" i="1"/>
  <c r="H46" i="1"/>
  <c r="J25" i="1"/>
  <c r="I25" i="1"/>
  <c r="J23" i="1"/>
  <c r="F28" i="1"/>
  <c r="I30" i="1"/>
  <c r="I29" i="1"/>
  <c r="J27" i="1"/>
  <c r="I27" i="1"/>
  <c r="I23" i="1"/>
  <c r="F9" i="1"/>
  <c r="E9" i="1"/>
  <c r="F5" i="1"/>
  <c r="F6" i="1"/>
  <c r="F7" i="1"/>
  <c r="F8" i="1"/>
  <c r="F4" i="1"/>
  <c r="E5" i="1"/>
  <c r="E6" i="1"/>
  <c r="E7" i="1"/>
  <c r="E8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8" i="1"/>
  <c r="B9" i="1"/>
  <c r="B10" i="1"/>
  <c r="B11" i="1"/>
  <c r="B12" i="1"/>
  <c r="B13" i="1"/>
  <c r="B5" i="1"/>
  <c r="B6" i="1"/>
  <c r="B7" i="1"/>
  <c r="B4" i="1"/>
</calcChain>
</file>

<file path=xl/sharedStrings.xml><?xml version="1.0" encoding="utf-8"?>
<sst xmlns="http://schemas.openxmlformats.org/spreadsheetml/2006/main" count="40" uniqueCount="33">
  <si>
    <t>current</t>
  </si>
  <si>
    <t>resistance</t>
  </si>
  <si>
    <t>qLSB</t>
  </si>
  <si>
    <t>rSense</t>
  </si>
  <si>
    <t>M</t>
  </si>
  <si>
    <t xml:space="preserve">maxCharge mAh </t>
  </si>
  <si>
    <t>max current from battery</t>
  </si>
  <si>
    <t xml:space="preserve"> = </t>
  </si>
  <si>
    <t>Current from motors</t>
  </si>
  <si>
    <t>x</t>
  </si>
  <si>
    <t>Motor factor</t>
  </si>
  <si>
    <t>+</t>
  </si>
  <si>
    <t>Current from Wifi</t>
  </si>
  <si>
    <t>current from beagle bone</t>
  </si>
  <si>
    <t>Beagle bone factor</t>
  </si>
  <si>
    <t>=</t>
  </si>
  <si>
    <t>Rsense</t>
  </si>
  <si>
    <t>(For accurate measurement)</t>
  </si>
  <si>
    <t>(For safe operation)</t>
  </si>
  <si>
    <t xml:space="preserve">Resistor Values to buy </t>
  </si>
  <si>
    <t>50 mOhm</t>
  </si>
  <si>
    <t>30 mOhm</t>
  </si>
  <si>
    <t>25 mOhm</t>
  </si>
  <si>
    <t>10mOhm</t>
  </si>
  <si>
    <t>5 mOhm</t>
  </si>
  <si>
    <t>1mOhm</t>
  </si>
  <si>
    <t>Charger Sense</t>
  </si>
  <si>
    <t>Gas Gauge Sense</t>
  </si>
  <si>
    <t>VDD current</t>
  </si>
  <si>
    <t>Wifi Factor</t>
  </si>
  <si>
    <t>Max current</t>
  </si>
  <si>
    <t>Vref</t>
  </si>
  <si>
    <t>Power dissipation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</si>
</sst>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8">
    <xf numFmtId="0" fontId="0" fillId="0" borderId="0" xfId="0"/>
    <xf numFmtId="0" fontId="2" fillId="2" borderId="0" xfId="2"/>
    <xf numFmtId="0" fontId="0" fillId="0" borderId="0" xfId="0" applyBorder="1"/>
    <xf numFmtId="0" fontId="0" fillId="0" borderId="3" xfId="0" applyBorder="1"/>
    <xf numFmtId="0" fontId="5" fillId="0" borderId="4" xfId="0" applyFont="1" applyBorder="1"/>
    <xf numFmtId="0" fontId="5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43" fontId="0" fillId="0" borderId="6" xfId="1" applyFont="1" applyBorder="1"/>
    <xf numFmtId="43" fontId="0" fillId="0" borderId="8" xfId="1" applyFont="1" applyBorder="1"/>
    <xf numFmtId="43" fontId="0" fillId="0" borderId="10" xfId="1" applyFont="1" applyBorder="1"/>
    <xf numFmtId="0" fontId="1" fillId="5" borderId="0" xfId="5"/>
    <xf numFmtId="0" fontId="1" fillId="6" borderId="0" xfId="6"/>
    <xf numFmtId="0" fontId="3" fillId="3" borderId="1" xfId="3"/>
    <xf numFmtId="0" fontId="5" fillId="5" borderId="0" xfId="5" applyFont="1"/>
    <xf numFmtId="0" fontId="5" fillId="6" borderId="0" xfId="6" applyFont="1"/>
    <xf numFmtId="0" fontId="0" fillId="5" borderId="0" xfId="5" applyFont="1"/>
    <xf numFmtId="0" fontId="1" fillId="5" borderId="0" xfId="5" applyAlignment="1">
      <alignment vertical="center"/>
    </xf>
    <xf numFmtId="0" fontId="1" fillId="6" borderId="0" xfId="6" applyAlignment="1">
      <alignment vertical="center"/>
    </xf>
    <xf numFmtId="0" fontId="1" fillId="5" borderId="13" xfId="5" applyBorder="1"/>
    <xf numFmtId="0" fontId="1" fillId="5" borderId="14" xfId="5" applyBorder="1" applyAlignment="1">
      <alignment horizontal="center" vertical="center"/>
    </xf>
    <xf numFmtId="0" fontId="1" fillId="5" borderId="14" xfId="5" applyBorder="1"/>
    <xf numFmtId="0" fontId="4" fillId="4" borderId="19" xfId="4" applyBorder="1"/>
    <xf numFmtId="0" fontId="1" fillId="6" borderId="14" xfId="6" applyBorder="1"/>
    <xf numFmtId="0" fontId="0" fillId="6" borderId="14" xfId="6" applyFont="1" applyBorder="1" applyAlignment="1">
      <alignment horizontal="center" vertical="center"/>
    </xf>
    <xf numFmtId="0" fontId="3" fillId="3" borderId="20" xfId="3" applyBorder="1"/>
    <xf numFmtId="0" fontId="4" fillId="4" borderId="15" xfId="4" applyBorder="1"/>
    <xf numFmtId="0" fontId="0" fillId="5" borderId="13" xfId="5" applyFont="1" applyBorder="1"/>
    <xf numFmtId="0" fontId="0" fillId="6" borderId="13" xfId="6" applyFont="1" applyBorder="1"/>
  </cellXfs>
  <cellStyles count="7">
    <cellStyle name="20% - Accent3" xfId="5" builtinId="38"/>
    <cellStyle name="40% - Accent3" xfId="6" builtinId="39"/>
    <cellStyle name="Calculation" xfId="3" builtinId="22"/>
    <cellStyle name="Check Cell" xfId="4" builtinId="23"/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tabSelected="1" showRuler="0" topLeftCell="A20" zoomScale="150" workbookViewId="0">
      <selection activeCell="E37" sqref="E37"/>
    </sheetView>
  </sheetViews>
  <sheetFormatPr baseColWidth="10" defaultRowHeight="16" x14ac:dyDescent="0.2"/>
  <cols>
    <col min="5" max="5" width="23" customWidth="1"/>
    <col min="7" max="7" width="21" customWidth="1"/>
    <col min="11" max="11" width="19.6640625" customWidth="1"/>
  </cols>
  <sheetData>
    <row r="2" spans="2:8" ht="17" thickBot="1" x14ac:dyDescent="0.25">
      <c r="B2" s="12" t="s">
        <v>26</v>
      </c>
      <c r="C2" s="12"/>
      <c r="E2" s="13" t="s">
        <v>27</v>
      </c>
      <c r="F2" s="13"/>
      <c r="G2" s="13"/>
      <c r="H2" s="13"/>
    </row>
    <row r="3" spans="2:8" x14ac:dyDescent="0.2">
      <c r="B3" s="4" t="s">
        <v>0</v>
      </c>
      <c r="C3" s="5" t="s">
        <v>1</v>
      </c>
      <c r="E3" s="14" t="s">
        <v>5</v>
      </c>
      <c r="F3" s="15" t="s">
        <v>2</v>
      </c>
      <c r="G3" s="15" t="s">
        <v>3</v>
      </c>
      <c r="H3" s="16" t="s">
        <v>4</v>
      </c>
    </row>
    <row r="4" spans="2:8" x14ac:dyDescent="0.2">
      <c r="B4" s="6">
        <f>0.1/C4</f>
        <v>10</v>
      </c>
      <c r="C4" s="7">
        <v>0.01</v>
      </c>
      <c r="E4" s="17">
        <f>2^16*F4</f>
        <v>5570.56</v>
      </c>
      <c r="F4" s="15">
        <f>0.085*(50/G4)*H4/128</f>
        <v>8.5000000000000006E-2</v>
      </c>
      <c r="G4" s="15">
        <v>50</v>
      </c>
      <c r="H4" s="7">
        <v>128</v>
      </c>
    </row>
    <row r="5" spans="2:8" x14ac:dyDescent="0.2">
      <c r="B5" s="8">
        <f>0.1/C5</f>
        <v>5</v>
      </c>
      <c r="C5" s="9">
        <f>C4+0.01</f>
        <v>0.02</v>
      </c>
      <c r="E5" s="18">
        <f t="shared" ref="E5:E9" si="0">2^16*F5</f>
        <v>9284.2666666666682</v>
      </c>
      <c r="F5" s="2">
        <f t="shared" ref="F5:F9" si="1">0.085*(50/G5)*H5/128</f>
        <v>0.14166666666666669</v>
      </c>
      <c r="G5" s="2">
        <v>30</v>
      </c>
      <c r="H5" s="9">
        <v>128</v>
      </c>
    </row>
    <row r="6" spans="2:8" x14ac:dyDescent="0.2">
      <c r="B6" s="8">
        <f>0.1/C6</f>
        <v>3.3333333333333335</v>
      </c>
      <c r="C6" s="9">
        <f>C5+0.01</f>
        <v>0.03</v>
      </c>
      <c r="E6" s="18">
        <f t="shared" si="0"/>
        <v>11141.12</v>
      </c>
      <c r="F6" s="2">
        <f t="shared" si="1"/>
        <v>0.17</v>
      </c>
      <c r="G6" s="2">
        <v>25</v>
      </c>
      <c r="H6" s="9">
        <v>128</v>
      </c>
    </row>
    <row r="7" spans="2:8" x14ac:dyDescent="0.2">
      <c r="B7" s="8">
        <f>0.1/C7</f>
        <v>2.5</v>
      </c>
      <c r="C7" s="9">
        <f>C6+0.01</f>
        <v>0.04</v>
      </c>
      <c r="E7" s="18">
        <f t="shared" si="0"/>
        <v>13926.400000000001</v>
      </c>
      <c r="F7" s="2">
        <f t="shared" si="1"/>
        <v>0.21250000000000002</v>
      </c>
      <c r="G7" s="2">
        <v>10</v>
      </c>
      <c r="H7" s="9">
        <v>64</v>
      </c>
    </row>
    <row r="8" spans="2:8" x14ac:dyDescent="0.2">
      <c r="B8" s="8">
        <f>0.1/C8</f>
        <v>2</v>
      </c>
      <c r="C8" s="9">
        <f>C7+0.01</f>
        <v>0.05</v>
      </c>
      <c r="E8" s="18">
        <f t="shared" si="0"/>
        <v>13926.400000000001</v>
      </c>
      <c r="F8" s="2">
        <f t="shared" si="1"/>
        <v>0.21250000000000002</v>
      </c>
      <c r="G8" s="2">
        <v>5</v>
      </c>
      <c r="H8" s="9">
        <v>32</v>
      </c>
    </row>
    <row r="9" spans="2:8" x14ac:dyDescent="0.2">
      <c r="B9" s="8">
        <f>0.1/C9</f>
        <v>1.6666666666666665</v>
      </c>
      <c r="C9" s="9">
        <f>C8+0.01</f>
        <v>6.0000000000000005E-2</v>
      </c>
      <c r="E9" s="19">
        <f t="shared" si="0"/>
        <v>17408</v>
      </c>
      <c r="F9" s="3">
        <f t="shared" si="1"/>
        <v>0.265625</v>
      </c>
      <c r="G9" s="3">
        <v>1</v>
      </c>
      <c r="H9" s="11">
        <v>8</v>
      </c>
    </row>
    <row r="10" spans="2:8" x14ac:dyDescent="0.2">
      <c r="B10" s="8">
        <f>0.1/C10</f>
        <v>1.4285714285714286</v>
      </c>
      <c r="C10" s="9">
        <f>C9+0.01</f>
        <v>7.0000000000000007E-2</v>
      </c>
    </row>
    <row r="11" spans="2:8" x14ac:dyDescent="0.2">
      <c r="B11" s="8">
        <f>0.1/C11</f>
        <v>1.25</v>
      </c>
      <c r="C11" s="9">
        <f>C10+0.01</f>
        <v>0.08</v>
      </c>
    </row>
    <row r="12" spans="2:8" x14ac:dyDescent="0.2">
      <c r="B12" s="8">
        <f>0.1/C12</f>
        <v>1.1111111111111112</v>
      </c>
      <c r="C12" s="9">
        <f>C11+0.01</f>
        <v>0.09</v>
      </c>
    </row>
    <row r="13" spans="2:8" x14ac:dyDescent="0.2">
      <c r="B13" s="8">
        <f>0.1/C13</f>
        <v>1.0000000000000002</v>
      </c>
      <c r="C13" s="9">
        <f>C12+0.01</f>
        <v>9.9999999999999992E-2</v>
      </c>
    </row>
    <row r="14" spans="2:8" x14ac:dyDescent="0.2">
      <c r="B14" s="8">
        <f>0.1/C14</f>
        <v>0.90909090909090928</v>
      </c>
      <c r="C14" s="9">
        <f>C13+0.01</f>
        <v>0.10999999999999999</v>
      </c>
    </row>
    <row r="15" spans="2:8" x14ac:dyDescent="0.2">
      <c r="B15" s="8">
        <f>0.1/C15</f>
        <v>0.83333333333333348</v>
      </c>
      <c r="C15" s="9">
        <f>C14+0.01</f>
        <v>0.11999999999999998</v>
      </c>
    </row>
    <row r="16" spans="2:8" x14ac:dyDescent="0.2">
      <c r="B16" s="8">
        <f>0.1/C16</f>
        <v>0.76923076923076938</v>
      </c>
      <c r="C16" s="9">
        <f>C15+0.01</f>
        <v>0.12999999999999998</v>
      </c>
    </row>
    <row r="17" spans="2:10" x14ac:dyDescent="0.2">
      <c r="B17" s="8">
        <f>0.1/C17</f>
        <v>0.71428571428571441</v>
      </c>
      <c r="C17" s="9">
        <f>C16+0.01</f>
        <v>0.13999999999999999</v>
      </c>
    </row>
    <row r="18" spans="2:10" x14ac:dyDescent="0.2">
      <c r="B18" s="8">
        <f>0.1/C18</f>
        <v>0.66666666666666674</v>
      </c>
      <c r="C18" s="9">
        <f>C17+0.01</f>
        <v>0.15</v>
      </c>
    </row>
    <row r="19" spans="2:10" x14ac:dyDescent="0.2">
      <c r="B19" s="8">
        <f>0.1/C19</f>
        <v>0.625</v>
      </c>
      <c r="C19" s="9">
        <f>C18+0.01</f>
        <v>0.16</v>
      </c>
    </row>
    <row r="20" spans="2:10" x14ac:dyDescent="0.2">
      <c r="B20" s="8">
        <f>0.1/C20</f>
        <v>0.58823529411764708</v>
      </c>
      <c r="C20" s="9">
        <f>C19+0.01</f>
        <v>0.17</v>
      </c>
    </row>
    <row r="21" spans="2:10" x14ac:dyDescent="0.2">
      <c r="B21" s="8">
        <f>0.1/C21</f>
        <v>0.55555555555555547</v>
      </c>
      <c r="C21" s="9">
        <f>C20+0.01</f>
        <v>0.18000000000000002</v>
      </c>
    </row>
    <row r="22" spans="2:10" x14ac:dyDescent="0.2">
      <c r="B22" s="8">
        <f>0.1/C22</f>
        <v>0.52631578947368418</v>
      </c>
      <c r="C22" s="9">
        <f>C21+0.01</f>
        <v>0.19000000000000003</v>
      </c>
      <c r="F22" s="20"/>
      <c r="G22" s="23" t="s">
        <v>8</v>
      </c>
      <c r="H22" s="26"/>
      <c r="I22" s="23" t="s">
        <v>10</v>
      </c>
      <c r="J22" s="25" t="s">
        <v>28</v>
      </c>
    </row>
    <row r="23" spans="2:10" x14ac:dyDescent="0.2">
      <c r="B23" s="8">
        <f>0.1/C23</f>
        <v>0.49999999999999994</v>
      </c>
      <c r="C23" s="9">
        <f>C22+0.01</f>
        <v>0.20000000000000004</v>
      </c>
      <c r="E23" t="s">
        <v>6</v>
      </c>
      <c r="F23" s="28" t="s">
        <v>7</v>
      </c>
      <c r="G23" s="30">
        <v>1</v>
      </c>
      <c r="H23" s="29" t="s">
        <v>9</v>
      </c>
      <c r="I23" s="30">
        <f>12/3.7</f>
        <v>3.243243243243243</v>
      </c>
      <c r="J23" s="31">
        <f>I23*G23</f>
        <v>3.243243243243243</v>
      </c>
    </row>
    <row r="24" spans="2:10" x14ac:dyDescent="0.2">
      <c r="B24" s="8">
        <f>0.1/C24</f>
        <v>0.47619047619047611</v>
      </c>
      <c r="C24" s="9">
        <f>C23+0.01</f>
        <v>0.21000000000000005</v>
      </c>
      <c r="F24" s="21"/>
      <c r="G24" s="24" t="s">
        <v>12</v>
      </c>
      <c r="H24" s="27"/>
      <c r="I24" s="24" t="s">
        <v>29</v>
      </c>
      <c r="J24" s="25" t="s">
        <v>28</v>
      </c>
    </row>
    <row r="25" spans="2:10" x14ac:dyDescent="0.2">
      <c r="B25" s="8">
        <f>0.1/C25</f>
        <v>0.45454545454545447</v>
      </c>
      <c r="C25" s="9">
        <f>C24+0.01</f>
        <v>0.22000000000000006</v>
      </c>
      <c r="F25" s="37" t="s">
        <v>11</v>
      </c>
      <c r="G25" s="32">
        <v>1</v>
      </c>
      <c r="H25" s="33" t="s">
        <v>9</v>
      </c>
      <c r="I25" s="32">
        <f>3.3/3.7</f>
        <v>0.89189189189189177</v>
      </c>
      <c r="J25" s="31">
        <f>I25*G25</f>
        <v>0.89189189189189177</v>
      </c>
    </row>
    <row r="26" spans="2:10" x14ac:dyDescent="0.2">
      <c r="B26" s="8">
        <f>0.1/C26</f>
        <v>0.43478260869565205</v>
      </c>
      <c r="C26" s="9">
        <f>C25+0.01</f>
        <v>0.23000000000000007</v>
      </c>
      <c r="F26" s="20"/>
      <c r="G26" s="23" t="s">
        <v>13</v>
      </c>
      <c r="H26" s="26"/>
      <c r="I26" s="23" t="s">
        <v>14</v>
      </c>
      <c r="J26" s="20"/>
    </row>
    <row r="27" spans="2:10" x14ac:dyDescent="0.2">
      <c r="B27" s="8">
        <f>0.1/C27</f>
        <v>0.41666666666666657</v>
      </c>
      <c r="C27" s="9">
        <f>C26+0.01</f>
        <v>0.24000000000000007</v>
      </c>
      <c r="F27" s="36" t="s">
        <v>11</v>
      </c>
      <c r="G27" s="30">
        <v>0.5</v>
      </c>
      <c r="H27" s="29" t="s">
        <v>9</v>
      </c>
      <c r="I27" s="30">
        <f>5/3.7</f>
        <v>1.3513513513513513</v>
      </c>
      <c r="J27" s="35">
        <f>I27*G27</f>
        <v>0.67567567567567566</v>
      </c>
    </row>
    <row r="28" spans="2:10" x14ac:dyDescent="0.2">
      <c r="B28" s="8">
        <f>0.1/C28</f>
        <v>0.39999999999999991</v>
      </c>
      <c r="C28" s="9">
        <f>C27+0.01</f>
        <v>0.25000000000000006</v>
      </c>
      <c r="F28" s="34">
        <f xml:space="preserve"> SUM(J27,J25,J23)</f>
        <v>4.8108108108108105</v>
      </c>
    </row>
    <row r="29" spans="2:10" x14ac:dyDescent="0.2">
      <c r="B29" s="8">
        <f>0.1/C29</f>
        <v>0.38461538461538453</v>
      </c>
      <c r="C29" s="9">
        <f>C28+0.01</f>
        <v>0.26000000000000006</v>
      </c>
      <c r="G29" t="s">
        <v>16</v>
      </c>
      <c r="H29" t="s">
        <v>15</v>
      </c>
      <c r="I29" s="22">
        <f>0.3/F28</f>
        <v>6.2359550561797754E-2</v>
      </c>
      <c r="J29" t="s">
        <v>18</v>
      </c>
    </row>
    <row r="30" spans="2:10" x14ac:dyDescent="0.2">
      <c r="B30" s="8">
        <f>0.1/C30</f>
        <v>0.37037037037037029</v>
      </c>
      <c r="C30" s="9">
        <f>C29+0.01</f>
        <v>0.27000000000000007</v>
      </c>
      <c r="G30" t="s">
        <v>16</v>
      </c>
      <c r="H30" t="s">
        <v>15</v>
      </c>
      <c r="I30" s="22">
        <f>0.05/F28</f>
        <v>1.0393258426966293E-2</v>
      </c>
      <c r="J30" t="s">
        <v>17</v>
      </c>
    </row>
    <row r="31" spans="2:10" x14ac:dyDescent="0.2">
      <c r="B31" s="8">
        <f>0.1/C31</f>
        <v>0.35714285714285704</v>
      </c>
      <c r="C31" s="9">
        <f>C30+0.01</f>
        <v>0.28000000000000008</v>
      </c>
    </row>
    <row r="32" spans="2:10" x14ac:dyDescent="0.2">
      <c r="B32" s="8">
        <f>0.1/C32</f>
        <v>0.34482758620689646</v>
      </c>
      <c r="C32" s="9">
        <f>C31+0.01</f>
        <v>0.29000000000000009</v>
      </c>
      <c r="G32" t="s">
        <v>19</v>
      </c>
      <c r="H32" s="1" t="s">
        <v>20</v>
      </c>
    </row>
    <row r="33" spans="2:8" x14ac:dyDescent="0.2">
      <c r="B33" s="8">
        <f>0.1/C33</f>
        <v>0.33333333333333326</v>
      </c>
      <c r="C33" s="9">
        <f>C32+0.01</f>
        <v>0.3000000000000001</v>
      </c>
      <c r="H33" s="1" t="s">
        <v>21</v>
      </c>
    </row>
    <row r="34" spans="2:8" x14ac:dyDescent="0.2">
      <c r="B34" s="8">
        <f>0.1/C34</f>
        <v>0.3225806451612902</v>
      </c>
      <c r="C34" s="9">
        <f>C33+0.01</f>
        <v>0.31000000000000011</v>
      </c>
      <c r="H34" s="1" t="s">
        <v>22</v>
      </c>
    </row>
    <row r="35" spans="2:8" x14ac:dyDescent="0.2">
      <c r="B35" s="8">
        <f>0.1/C35</f>
        <v>0.31249999999999989</v>
      </c>
      <c r="C35" s="9">
        <f>C34+0.01</f>
        <v>0.32000000000000012</v>
      </c>
      <c r="H35" s="1" t="s">
        <v>23</v>
      </c>
    </row>
    <row r="36" spans="2:8" x14ac:dyDescent="0.2">
      <c r="B36" s="8">
        <f>0.1/C36</f>
        <v>0.30303030303030293</v>
      </c>
      <c r="C36" s="9">
        <f>C35+0.01</f>
        <v>0.33000000000000013</v>
      </c>
      <c r="H36" s="1" t="s">
        <v>24</v>
      </c>
    </row>
    <row r="37" spans="2:8" x14ac:dyDescent="0.2">
      <c r="B37" s="8">
        <f>0.1/C37</f>
        <v>0.29411764705882343</v>
      </c>
      <c r="C37" s="9">
        <f>C36+0.01</f>
        <v>0.34000000000000014</v>
      </c>
      <c r="H37" s="1" t="s">
        <v>25</v>
      </c>
    </row>
    <row r="38" spans="2:8" x14ac:dyDescent="0.2">
      <c r="B38" s="8">
        <f>0.1/C38</f>
        <v>0.28571428571428559</v>
      </c>
      <c r="C38" s="9">
        <f>C37+0.01</f>
        <v>0.35000000000000014</v>
      </c>
    </row>
    <row r="39" spans="2:8" x14ac:dyDescent="0.2">
      <c r="B39" s="8">
        <f>0.1/C39</f>
        <v>0.27777777777777768</v>
      </c>
      <c r="C39" s="9">
        <f>C38+0.01</f>
        <v>0.36000000000000015</v>
      </c>
    </row>
    <row r="40" spans="2:8" x14ac:dyDescent="0.2">
      <c r="B40" s="10">
        <f>0.1/C40</f>
        <v>0.27027027027027017</v>
      </c>
      <c r="C40" s="11">
        <f>C39+0.01</f>
        <v>0.37000000000000016</v>
      </c>
    </row>
    <row r="45" spans="2:8" x14ac:dyDescent="0.2">
      <c r="E45" t="s">
        <v>30</v>
      </c>
      <c r="F45" t="s">
        <v>31</v>
      </c>
      <c r="G45" t="s">
        <v>16</v>
      </c>
      <c r="H45" t="s">
        <v>32</v>
      </c>
    </row>
    <row r="46" spans="2:8" x14ac:dyDescent="0.2">
      <c r="E46">
        <f>F46/(5*G46)</f>
        <v>3.8461538461538458</v>
      </c>
      <c r="F46">
        <v>2.5</v>
      </c>
      <c r="G46" s="22">
        <v>0.13</v>
      </c>
      <c r="H46">
        <f>E46*G46*E46</f>
        <v>1.9230769230769229</v>
      </c>
    </row>
    <row r="47" spans="2:8" x14ac:dyDescent="0.2">
      <c r="E47">
        <f>F47/(5*G47)</f>
        <v>1.4</v>
      </c>
      <c r="F47">
        <v>1.75</v>
      </c>
      <c r="G47" s="22">
        <v>0.25</v>
      </c>
      <c r="H47">
        <f>E47*G47*E47</f>
        <v>0.48999999999999994</v>
      </c>
    </row>
    <row r="48" spans="2:8" x14ac:dyDescent="0.2">
      <c r="E48">
        <f>F48/(5*G48)</f>
        <v>3</v>
      </c>
      <c r="F48">
        <v>1.5</v>
      </c>
      <c r="G48" s="22">
        <v>0.1</v>
      </c>
      <c r="H48">
        <f>E48*G48*E48</f>
        <v>0.90000000000000013</v>
      </c>
    </row>
  </sheetData>
  <mergeCells count="2">
    <mergeCell ref="B2:C2"/>
    <mergeCell ref="E2:H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Carter</dc:creator>
  <cp:lastModifiedBy>Bryce Carter</cp:lastModifiedBy>
  <dcterms:created xsi:type="dcterms:W3CDTF">2015-10-16T19:56:09Z</dcterms:created>
  <dcterms:modified xsi:type="dcterms:W3CDTF">2015-10-17T04:25:28Z</dcterms:modified>
</cp:coreProperties>
</file>