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GitHub Gdrive Projects\ulithi_fishes\data\original data files\"/>
    </mc:Choice>
  </mc:AlternateContent>
  <xr:revisionPtr revIDLastSave="0" documentId="13_ncr:1_{FE1B9E46-4128-44D4-8035-24BA623F4C7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ata" sheetId="1" r:id="rId1"/>
    <sheet name="headings" sheetId="2" r:id="rId2"/>
    <sheet name="exp index" sheetId="4" r:id="rId3"/>
    <sheet name="env" sheetId="3" r:id="rId4"/>
    <sheet name="order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2" i="5" l="1"/>
  <c r="A33" i="5"/>
  <c r="A35" i="5"/>
  <c r="A36" i="5"/>
  <c r="A37" i="5"/>
  <c r="A38" i="5"/>
  <c r="A39" i="5"/>
  <c r="A40" i="5"/>
  <c r="A41" i="5"/>
  <c r="A42" i="5"/>
  <c r="A43" i="5"/>
  <c r="A44" i="5"/>
  <c r="A45" i="5"/>
  <c r="A46" i="5"/>
  <c r="A30" i="5"/>
  <c r="F22" i="4"/>
  <c r="G22" i="4" s="1"/>
  <c r="F23" i="4"/>
  <c r="G23" i="4" s="1"/>
  <c r="F24" i="4"/>
  <c r="G24" i="4" s="1"/>
  <c r="F25" i="4"/>
  <c r="G25" i="4" s="1"/>
  <c r="F26" i="4"/>
  <c r="G26" i="4" s="1"/>
  <c r="F21" i="4"/>
  <c r="G21" i="4" s="1"/>
  <c r="F20" i="4"/>
  <c r="G20" i="4" s="1"/>
  <c r="F19" i="4"/>
  <c r="G19" i="4" s="1"/>
  <c r="F18" i="4"/>
  <c r="G18" i="4" s="1"/>
  <c r="F17" i="4"/>
  <c r="G17" i="4" s="1"/>
  <c r="F16" i="4"/>
  <c r="G16" i="4" s="1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F5" i="4"/>
  <c r="G5" i="4" s="1"/>
  <c r="F4" i="4"/>
  <c r="G4" i="4" s="1"/>
  <c r="F3" i="4"/>
  <c r="G3" i="4" s="1"/>
  <c r="F2" i="4"/>
  <c r="G2" i="4" s="1"/>
  <c r="J2" i="1"/>
  <c r="L2" i="1"/>
  <c r="H2" i="1"/>
  <c r="I2" i="1"/>
  <c r="K2" i="1"/>
  <c r="M2" i="1"/>
  <c r="N2" i="1"/>
  <c r="O2" i="1"/>
</calcChain>
</file>

<file path=xl/sharedStrings.xml><?xml version="1.0" encoding="utf-8"?>
<sst xmlns="http://schemas.openxmlformats.org/spreadsheetml/2006/main" count="586" uniqueCount="159">
  <si>
    <t>Falalop</t>
  </si>
  <si>
    <t>Runway East</t>
  </si>
  <si>
    <t>SE Point</t>
  </si>
  <si>
    <t>UAR</t>
  </si>
  <si>
    <t>Men's House</t>
  </si>
  <si>
    <t>Boat Landing</t>
  </si>
  <si>
    <t>Runway Southwest</t>
  </si>
  <si>
    <t>Runway West</t>
  </si>
  <si>
    <t>Geelob</t>
  </si>
  <si>
    <t>Asor</t>
  </si>
  <si>
    <t>Lamor</t>
  </si>
  <si>
    <t>Asor Landing</t>
  </si>
  <si>
    <t>Metalioch</t>
  </si>
  <si>
    <t>Mog Mog</t>
  </si>
  <si>
    <t>Sorghlei</t>
  </si>
  <si>
    <t>Ptongeras</t>
  </si>
  <si>
    <t>Lam</t>
  </si>
  <si>
    <t>Sohng</t>
  </si>
  <si>
    <t>Pigeleile</t>
  </si>
  <si>
    <t>Federai</t>
  </si>
  <si>
    <t>Federai Landing</t>
  </si>
  <si>
    <t>Falioch</t>
  </si>
  <si>
    <t>Yealel</t>
  </si>
  <si>
    <t>oceanic</t>
  </si>
  <si>
    <t>lagoon</t>
  </si>
  <si>
    <t>windward</t>
  </si>
  <si>
    <t>leeward</t>
  </si>
  <si>
    <t>site belongs to this island</t>
  </si>
  <si>
    <t>name of each study site</t>
  </si>
  <si>
    <t>orientation in degrees of the reef; obtained by drawing a line on GE parallel to the site reef and adding or subtracting 90 degrees as appropriate</t>
  </si>
  <si>
    <t>deep water is oceanic or lagoonal straight out from site reef</t>
  </si>
  <si>
    <t>exposure is predominately to prevailing winds or in their lee</t>
  </si>
  <si>
    <t>pop</t>
  </si>
  <si>
    <t>exp1</t>
  </si>
  <si>
    <t>exp2</t>
  </si>
  <si>
    <t>exp3</t>
  </si>
  <si>
    <t>GPS</t>
  </si>
  <si>
    <t>m* mean</t>
  </si>
  <si>
    <t>m* SD</t>
  </si>
  <si>
    <t>CD mean</t>
  </si>
  <si>
    <t>CD SD</t>
  </si>
  <si>
    <t>small scale</t>
  </si>
  <si>
    <t>m*</t>
  </si>
  <si>
    <t>CD</t>
  </si>
  <si>
    <t>large scale</t>
  </si>
  <si>
    <t>rugosity</t>
  </si>
  <si>
    <t>Giil'ab</t>
  </si>
  <si>
    <t>Song</t>
  </si>
  <si>
    <t>Laam</t>
  </si>
  <si>
    <t>Pigelele</t>
  </si>
  <si>
    <t>Yealil</t>
  </si>
  <si>
    <t>notes</t>
  </si>
  <si>
    <t>basic observations, but no data collected</t>
  </si>
  <si>
    <t>fish</t>
  </si>
  <si>
    <t>coral cover</t>
  </si>
  <si>
    <t>rugosity sml</t>
  </si>
  <si>
    <t>rugosity lrg</t>
  </si>
  <si>
    <t>X</t>
  </si>
  <si>
    <t>observations</t>
  </si>
  <si>
    <t>two sites; need GPS for each</t>
  </si>
  <si>
    <t>Loosiyep</t>
  </si>
  <si>
    <t>Bulbul</t>
  </si>
  <si>
    <t>coral recruitment</t>
  </si>
  <si>
    <t>jurisdiction</t>
  </si>
  <si>
    <t>dist ref point</t>
  </si>
  <si>
    <t>distance</t>
  </si>
  <si>
    <t>Patongros</t>
  </si>
  <si>
    <t>Loosiep</t>
  </si>
  <si>
    <t>latitude N</t>
  </si>
  <si>
    <t>longitude W</t>
  </si>
  <si>
    <t>Yeweech</t>
  </si>
  <si>
    <t>Sohloi</t>
  </si>
  <si>
    <t>alt spelling</t>
  </si>
  <si>
    <t>alternative spelling for site name</t>
  </si>
  <si>
    <t>fish transect data obtained</t>
  </si>
  <si>
    <t>coral cover benthic quadrat data obtained</t>
  </si>
  <si>
    <t>coral recruitment data obtained</t>
  </si>
  <si>
    <t>large scale (20m) rugosity data</t>
  </si>
  <si>
    <t>small scale rugosity data</t>
  </si>
  <si>
    <t>field/natural history observations noted</t>
  </si>
  <si>
    <t>linear distance between site and primary boat landing</t>
  </si>
  <si>
    <t>name of primary boat landing/island</t>
  </si>
  <si>
    <t>estimated population of island with site jurisdiction</t>
  </si>
  <si>
    <t>average mean crowding score</t>
  </si>
  <si>
    <t>standard deviation of mean crowding score</t>
  </si>
  <si>
    <t>average of the coefficient of dispersion measurements</t>
  </si>
  <si>
    <t>standard deviation of the coefficient of dispersion measurements</t>
  </si>
  <si>
    <t>mean crowding</t>
  </si>
  <si>
    <t>coefficient of dispersion</t>
  </si>
  <si>
    <t>sea cucumbers</t>
  </si>
  <si>
    <t>coral size</t>
  </si>
  <si>
    <t>coral morphology data obtained: form as well as length x width x height</t>
  </si>
  <si>
    <t>Falalop Lodge</t>
  </si>
  <si>
    <t>Lomar</t>
  </si>
  <si>
    <t>site name</t>
  </si>
  <si>
    <t>code</t>
  </si>
  <si>
    <t>Lamo</t>
  </si>
  <si>
    <t>Meta</t>
  </si>
  <si>
    <t>Boat</t>
  </si>
  <si>
    <t>FMH</t>
  </si>
  <si>
    <t>runE</t>
  </si>
  <si>
    <t>runS</t>
  </si>
  <si>
    <t>runW</t>
  </si>
  <si>
    <t>SEPt</t>
  </si>
  <si>
    <t>UAR1</t>
  </si>
  <si>
    <t>UAR2</t>
  </si>
  <si>
    <t>Fali</t>
  </si>
  <si>
    <t>Fede</t>
  </si>
  <si>
    <t>Yeal</t>
  </si>
  <si>
    <t>Mogc</t>
  </si>
  <si>
    <t>Mogp</t>
  </si>
  <si>
    <t>Mogr</t>
  </si>
  <si>
    <t>Mog Mog Landing (cabbage)</t>
  </si>
  <si>
    <t>Mog Mog poison</t>
  </si>
  <si>
    <t>Mog Mog P. rus</t>
  </si>
  <si>
    <t>Pige</t>
  </si>
  <si>
    <t>Pota</t>
  </si>
  <si>
    <t>Sohl</t>
  </si>
  <si>
    <t>Giil</t>
  </si>
  <si>
    <t>Loos</t>
  </si>
  <si>
    <t>Bulb</t>
  </si>
  <si>
    <t>jurisd</t>
  </si>
  <si>
    <t>meancrwd.sml</t>
  </si>
  <si>
    <t>sorting</t>
  </si>
  <si>
    <t>cluster</t>
  </si>
  <si>
    <t>sea cucumber transect data</t>
  </si>
  <si>
    <t>geographic groups</t>
  </si>
  <si>
    <t>ording sites for graphing consistency and comparisons</t>
  </si>
  <si>
    <t>text code for each site (stats, eg multivariate)</t>
  </si>
  <si>
    <t>approximation</t>
  </si>
  <si>
    <t>index</t>
  </si>
  <si>
    <t>for max exposure at 070 degrees</t>
  </si>
  <si>
    <t>exposure</t>
  </si>
  <si>
    <t>exposure index: exp1 transformed to normalize the orientation data--use this for analyses</t>
  </si>
  <si>
    <t>sites</t>
  </si>
  <si>
    <t>table</t>
  </si>
  <si>
    <t>mound</t>
  </si>
  <si>
    <t>sbranch</t>
  </si>
  <si>
    <t>cbranch</t>
  </si>
  <si>
    <t>encrust</t>
  </si>
  <si>
    <t>foliose</t>
  </si>
  <si>
    <t>sheeting</t>
  </si>
  <si>
    <t>solitary</t>
  </si>
  <si>
    <t>columnar</t>
  </si>
  <si>
    <t>Montipora</t>
  </si>
  <si>
    <t>tot-Mont</t>
  </si>
  <si>
    <t>total</t>
  </si>
  <si>
    <t>CCA</t>
  </si>
  <si>
    <t>turf</t>
  </si>
  <si>
    <t>macroalg</t>
  </si>
  <si>
    <t>cyanobac</t>
  </si>
  <si>
    <t>ordering</t>
  </si>
  <si>
    <t>number of sites 2013</t>
  </si>
  <si>
    <t>Cluster By Fish</t>
  </si>
  <si>
    <t>A- Inhabited, Oceanic</t>
  </si>
  <si>
    <t>B- Inhabited lagoon</t>
  </si>
  <si>
    <t>C- remote, oceanic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</si>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</sst>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5" borderId="0" applyNumberFormat="0" applyBorder="0" applyAlignment="0" applyProtection="0"/>
    <xf numFmtId="0" fontId="7" fillId="17" borderId="2" applyNumberFormat="0" applyAlignment="0" applyProtection="0"/>
    <xf numFmtId="0" fontId="8" fillId="18" borderId="3" applyNumberFormat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2" borderId="0" applyNumberFormat="0" applyBorder="0" applyAlignment="0" applyProtection="0"/>
    <xf numFmtId="0" fontId="11" fillId="8" borderId="2" applyNumberFormat="0" applyAlignment="0" applyProtection="0"/>
    <xf numFmtId="0" fontId="12" fillId="4" borderId="0" applyNumberFormat="0" applyBorder="0" applyAlignment="0" applyProtection="0"/>
    <xf numFmtId="0" fontId="4" fillId="23" borderId="5" applyNumberFormat="0" applyFont="0" applyAlignment="0" applyProtection="0"/>
    <xf numFmtId="0" fontId="13" fillId="17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0" fillId="0" borderId="9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textRotation="90"/>
    </xf>
    <xf numFmtId="0" fontId="3" fillId="0" borderId="0" xfId="0" applyFont="1"/>
    <xf numFmtId="164" fontId="0" fillId="0" borderId="0" xfId="0" applyNumberFormat="1"/>
    <xf numFmtId="0" fontId="4" fillId="0" borderId="0" xfId="161"/>
    <xf numFmtId="0" fontId="4" fillId="0" borderId="0" xfId="161" applyProtection="1">
      <protection locked="0"/>
    </xf>
    <xf numFmtId="0" fontId="0" fillId="0" borderId="0" xfId="0" applyProtection="1">
      <protection locked="0"/>
    </xf>
    <xf numFmtId="0" fontId="19" fillId="0" borderId="0" xfId="0" applyFont="1" applyProtection="1">
      <protection locked="0"/>
    </xf>
    <xf numFmtId="0" fontId="20" fillId="0" borderId="0" xfId="16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/>
    <xf numFmtId="164" fontId="0" fillId="2" borderId="0" xfId="0" applyNumberFormat="1" applyFill="1"/>
  </cellXfs>
  <cellStyles count="237">
    <cellStyle name="20% - Énfasis1" xfId="162" xr:uid="{00000000-0005-0000-0000-000000000000}"/>
    <cellStyle name="20% - Énfasis2" xfId="163" xr:uid="{00000000-0005-0000-0000-000001000000}"/>
    <cellStyle name="20% - Énfasis3" xfId="164" xr:uid="{00000000-0005-0000-0000-000002000000}"/>
    <cellStyle name="20% - Énfasis4" xfId="165" xr:uid="{00000000-0005-0000-0000-000003000000}"/>
    <cellStyle name="20% - Énfasis5" xfId="166" xr:uid="{00000000-0005-0000-0000-000004000000}"/>
    <cellStyle name="20% - Énfasis6" xfId="167" xr:uid="{00000000-0005-0000-0000-000005000000}"/>
    <cellStyle name="40% - Énfasis1" xfId="168" xr:uid="{00000000-0005-0000-0000-000006000000}"/>
    <cellStyle name="40% - Énfasis2" xfId="169" xr:uid="{00000000-0005-0000-0000-000007000000}"/>
    <cellStyle name="40% - Énfasis3" xfId="170" xr:uid="{00000000-0005-0000-0000-000008000000}"/>
    <cellStyle name="40% - Énfasis4" xfId="171" xr:uid="{00000000-0005-0000-0000-000009000000}"/>
    <cellStyle name="40% - Énfasis5" xfId="172" xr:uid="{00000000-0005-0000-0000-00000A000000}"/>
    <cellStyle name="40% - Énfasis6" xfId="173" xr:uid="{00000000-0005-0000-0000-00000B000000}"/>
    <cellStyle name="60% - Énfasis1" xfId="174" xr:uid="{00000000-0005-0000-0000-00000C000000}"/>
    <cellStyle name="60% - Énfasis2" xfId="175" xr:uid="{00000000-0005-0000-0000-00000D000000}"/>
    <cellStyle name="60% - Énfasis3" xfId="176" xr:uid="{00000000-0005-0000-0000-00000E000000}"/>
    <cellStyle name="60% - Énfasis4" xfId="177" xr:uid="{00000000-0005-0000-0000-00000F000000}"/>
    <cellStyle name="60% - Énfasis5" xfId="178" xr:uid="{00000000-0005-0000-0000-000010000000}"/>
    <cellStyle name="60% - Énfasis6" xfId="179" xr:uid="{00000000-0005-0000-0000-000011000000}"/>
    <cellStyle name="Buena" xfId="180" xr:uid="{00000000-0005-0000-0000-000012000000}"/>
    <cellStyle name="Cálculo" xfId="181" xr:uid="{00000000-0005-0000-0000-000013000000}"/>
    <cellStyle name="Celda de comprobación" xfId="182" xr:uid="{00000000-0005-0000-0000-000014000000}"/>
    <cellStyle name="Celda vinculada" xfId="183" xr:uid="{00000000-0005-0000-0000-000015000000}"/>
    <cellStyle name="Encabezado 4" xfId="184" xr:uid="{00000000-0005-0000-0000-000016000000}"/>
    <cellStyle name="Énfasis1" xfId="185" xr:uid="{00000000-0005-0000-0000-000017000000}"/>
    <cellStyle name="Énfasis2" xfId="186" xr:uid="{00000000-0005-0000-0000-000018000000}"/>
    <cellStyle name="Énfasis3" xfId="187" xr:uid="{00000000-0005-0000-0000-000019000000}"/>
    <cellStyle name="Énfasis4" xfId="188" xr:uid="{00000000-0005-0000-0000-00001A000000}"/>
    <cellStyle name="Énfasis5" xfId="189" xr:uid="{00000000-0005-0000-0000-00001B000000}"/>
    <cellStyle name="Énfasis6" xfId="190" xr:uid="{00000000-0005-0000-0000-00001C000000}"/>
    <cellStyle name="Entrada" xfId="191" xr:uid="{00000000-0005-0000-0000-00001D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Incorrecto" xfId="192" xr:uid="{00000000-0005-0000-0000-0000E2000000}"/>
    <cellStyle name="Normal" xfId="0" builtinId="0"/>
    <cellStyle name="Normal 2" xfId="161" xr:uid="{00000000-0005-0000-0000-0000E4000000}"/>
    <cellStyle name="Notas" xfId="193" xr:uid="{00000000-0005-0000-0000-0000E5000000}"/>
    <cellStyle name="Salida" xfId="194" xr:uid="{00000000-0005-0000-0000-0000E6000000}"/>
    <cellStyle name="Texto de advertencia" xfId="195" xr:uid="{00000000-0005-0000-0000-0000E7000000}"/>
    <cellStyle name="Texto explicativo" xfId="196" xr:uid="{00000000-0005-0000-0000-0000E8000000}"/>
    <cellStyle name="Título" xfId="197" xr:uid="{00000000-0005-0000-0000-0000E9000000}"/>
    <cellStyle name="Título 1" xfId="198" xr:uid="{00000000-0005-0000-0000-0000EA000000}"/>
    <cellStyle name="Título 2" xfId="199" xr:uid="{00000000-0005-0000-0000-0000EB000000}"/>
    <cellStyle name="Título 3" xfId="200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tabSelected="1" topLeftCell="A16" workbookViewId="0">
      <selection activeCell="P29" sqref="P29:AD30"/>
    </sheetView>
  </sheetViews>
  <sheetFormatPr defaultColWidth="11.25" defaultRowHeight="15.75" x14ac:dyDescent="0.25"/>
  <cols>
    <col min="1" max="1" width="12.25" bestFit="1" customWidth="1"/>
    <col min="2" max="2" width="16.75" bestFit="1" customWidth="1"/>
    <col min="3" max="5" width="10.25" hidden="1" customWidth="1"/>
    <col min="6" max="6" width="18" hidden="1" customWidth="1"/>
    <col min="7" max="7" width="10.25" customWidth="1"/>
    <col min="8" max="14" width="6" hidden="1" customWidth="1"/>
    <col min="15" max="15" width="4.75" hidden="1" customWidth="1"/>
    <col min="16" max="16" width="4.75" bestFit="1" customWidth="1"/>
    <col min="17" max="17" width="4.25" bestFit="1" customWidth="1"/>
    <col min="18" max="18" width="5.25" bestFit="1" customWidth="1"/>
    <col min="19" max="19" width="6.75" bestFit="1" customWidth="1"/>
    <col min="20" max="20" width="7.5" bestFit="1" customWidth="1"/>
    <col min="21" max="21" width="5.25" customWidth="1"/>
    <col min="22" max="22" width="4.875" customWidth="1"/>
    <col min="23" max="23" width="4.125" customWidth="1"/>
    <col min="24" max="24" width="5.5" customWidth="1"/>
    <col min="25" max="25" width="5.25" customWidth="1"/>
    <col min="26" max="26" width="4.375" customWidth="1"/>
    <col min="27" max="27" width="3.625" customWidth="1"/>
    <col min="28" max="28" width="3.25" customWidth="1"/>
    <col min="29" max="29" width="4.375" customWidth="1"/>
    <col min="30" max="30" width="3.875" customWidth="1"/>
  </cols>
  <sheetData>
    <row r="1" spans="1:31" x14ac:dyDescent="0.25">
      <c r="H1" s="14" t="s">
        <v>152</v>
      </c>
      <c r="I1" s="14"/>
      <c r="J1" s="14"/>
      <c r="K1" s="14"/>
      <c r="L1" s="14"/>
      <c r="M1" s="14"/>
      <c r="N1" s="14"/>
      <c r="O1" s="14"/>
      <c r="W1" s="14"/>
      <c r="X1" s="14"/>
      <c r="Y1" s="14"/>
      <c r="Z1" s="14"/>
      <c r="AA1" s="14"/>
      <c r="AB1" s="14"/>
      <c r="AC1" s="14"/>
      <c r="AD1" s="2"/>
      <c r="AE1" s="2"/>
    </row>
    <row r="2" spans="1:31" x14ac:dyDescent="0.25">
      <c r="H2">
        <f t="shared" ref="H2:O2" si="0">COUNTIF(H6:H30,"X")</f>
        <v>20</v>
      </c>
      <c r="I2">
        <f t="shared" si="0"/>
        <v>15</v>
      </c>
      <c r="J2">
        <f t="shared" si="0"/>
        <v>15</v>
      </c>
      <c r="K2">
        <f t="shared" si="0"/>
        <v>2</v>
      </c>
      <c r="L2">
        <f t="shared" si="0"/>
        <v>4</v>
      </c>
      <c r="M2">
        <f t="shared" si="0"/>
        <v>14</v>
      </c>
      <c r="N2">
        <f t="shared" si="0"/>
        <v>14</v>
      </c>
      <c r="O2">
        <f t="shared" si="0"/>
        <v>5</v>
      </c>
      <c r="Y2">
        <v>14</v>
      </c>
      <c r="Z2">
        <v>14</v>
      </c>
      <c r="AA2">
        <v>14</v>
      </c>
      <c r="AB2">
        <v>14</v>
      </c>
      <c r="AC2">
        <v>14</v>
      </c>
      <c r="AD2">
        <v>14</v>
      </c>
    </row>
    <row r="3" spans="1:31" x14ac:dyDescent="0.25">
      <c r="Y3" s="14" t="s">
        <v>45</v>
      </c>
      <c r="Z3" s="14"/>
      <c r="AA3" s="14"/>
      <c r="AB3" s="14"/>
      <c r="AC3" s="14"/>
      <c r="AD3" s="14"/>
    </row>
    <row r="4" spans="1:31" x14ac:dyDescent="0.25">
      <c r="Y4" s="13" t="s">
        <v>41</v>
      </c>
      <c r="Z4" s="13"/>
      <c r="AA4" s="13"/>
      <c r="AB4" s="13"/>
      <c r="AC4" s="13" t="s">
        <v>44</v>
      </c>
      <c r="AD4" s="13"/>
    </row>
    <row r="5" spans="1:31" s="3" customFormat="1" ht="89.25" x14ac:dyDescent="0.25">
      <c r="A5" s="3" t="s">
        <v>63</v>
      </c>
      <c r="B5" s="3" t="s">
        <v>94</v>
      </c>
      <c r="C5" s="3" t="s">
        <v>72</v>
      </c>
      <c r="D5" s="3" t="s">
        <v>124</v>
      </c>
      <c r="E5" s="3" t="s">
        <v>123</v>
      </c>
      <c r="F5" s="3" t="s">
        <v>153</v>
      </c>
      <c r="G5" s="3" t="s">
        <v>95</v>
      </c>
      <c r="H5" s="5" t="s">
        <v>53</v>
      </c>
      <c r="I5" s="5" t="s">
        <v>54</v>
      </c>
      <c r="J5" s="5" t="s">
        <v>90</v>
      </c>
      <c r="K5" s="5" t="s">
        <v>62</v>
      </c>
      <c r="L5" s="5" t="s">
        <v>89</v>
      </c>
      <c r="M5" s="5" t="s">
        <v>56</v>
      </c>
      <c r="N5" s="5" t="s">
        <v>55</v>
      </c>
      <c r="O5" s="5" t="s">
        <v>58</v>
      </c>
      <c r="P5" s="5" t="s">
        <v>65</v>
      </c>
      <c r="Q5" s="5" t="s">
        <v>64</v>
      </c>
      <c r="R5" s="3" t="s">
        <v>32</v>
      </c>
      <c r="S5" s="3" t="s">
        <v>130</v>
      </c>
      <c r="T5" s="3" t="s">
        <v>33</v>
      </c>
      <c r="U5" s="3" t="s">
        <v>34</v>
      </c>
      <c r="V5" s="3" t="s">
        <v>35</v>
      </c>
      <c r="W5" s="3" t="s">
        <v>157</v>
      </c>
      <c r="X5" s="3" t="s">
        <v>158</v>
      </c>
      <c r="Y5" s="3" t="s">
        <v>37</v>
      </c>
      <c r="Z5" s="3" t="s">
        <v>38</v>
      </c>
      <c r="AA5" s="3" t="s">
        <v>39</v>
      </c>
      <c r="AB5" s="3" t="s">
        <v>40</v>
      </c>
      <c r="AC5" s="3" t="s">
        <v>42</v>
      </c>
      <c r="AD5" s="3" t="s">
        <v>43</v>
      </c>
      <c r="AE5" s="3" t="s">
        <v>51</v>
      </c>
    </row>
    <row r="6" spans="1:31" x14ac:dyDescent="0.25">
      <c r="A6" t="s">
        <v>9</v>
      </c>
      <c r="B6" t="s">
        <v>11</v>
      </c>
      <c r="C6" t="s">
        <v>70</v>
      </c>
      <c r="D6">
        <v>2</v>
      </c>
      <c r="E6">
        <v>10</v>
      </c>
      <c r="F6" t="s">
        <v>155</v>
      </c>
      <c r="G6" t="s">
        <v>9</v>
      </c>
      <c r="H6" s="2" t="s">
        <v>57</v>
      </c>
      <c r="I6" s="2" t="s">
        <v>57</v>
      </c>
      <c r="J6" s="2" t="s">
        <v>57</v>
      </c>
      <c r="K6" s="2"/>
      <c r="L6" s="2"/>
      <c r="M6" s="2"/>
      <c r="N6" s="2" t="s">
        <v>57</v>
      </c>
      <c r="O6" s="2"/>
      <c r="P6" s="1">
        <v>0</v>
      </c>
      <c r="Q6" s="1" t="s">
        <v>9</v>
      </c>
      <c r="R6">
        <v>70</v>
      </c>
      <c r="S6" s="7">
        <v>2.5703594492985649E-2</v>
      </c>
      <c r="T6">
        <v>227</v>
      </c>
      <c r="U6" t="s">
        <v>24</v>
      </c>
      <c r="V6" t="s">
        <v>26</v>
      </c>
      <c r="W6">
        <v>10.028447222222223</v>
      </c>
      <c r="X6">
        <v>139.76268611111112</v>
      </c>
      <c r="Y6">
        <v>35.509980123761451</v>
      </c>
      <c r="Z6">
        <v>21.566261719186542</v>
      </c>
      <c r="AA6">
        <v>7.0916467904281202</v>
      </c>
      <c r="AB6">
        <v>3.0946896112760727</v>
      </c>
    </row>
    <row r="7" spans="1:31" x14ac:dyDescent="0.25">
      <c r="A7" t="s">
        <v>9</v>
      </c>
      <c r="B7" t="s">
        <v>10</v>
      </c>
      <c r="C7" t="s">
        <v>93</v>
      </c>
      <c r="D7">
        <v>2</v>
      </c>
      <c r="E7">
        <v>11</v>
      </c>
      <c r="F7" t="s">
        <v>155</v>
      </c>
      <c r="G7" t="s">
        <v>96</v>
      </c>
      <c r="H7" s="2" t="s">
        <v>57</v>
      </c>
      <c r="I7" s="2" t="s">
        <v>57</v>
      </c>
      <c r="J7" s="2" t="s">
        <v>57</v>
      </c>
      <c r="K7" s="2"/>
      <c r="L7" s="2"/>
      <c r="M7" s="2" t="s">
        <v>57</v>
      </c>
      <c r="N7" s="2" t="s">
        <v>57</v>
      </c>
      <c r="O7" s="2"/>
      <c r="P7" s="1">
        <v>1.7</v>
      </c>
      <c r="Q7" s="1" t="s">
        <v>9</v>
      </c>
      <c r="R7">
        <v>70</v>
      </c>
      <c r="S7" s="7">
        <v>3.4947024906618773E-2</v>
      </c>
      <c r="T7">
        <v>270</v>
      </c>
      <c r="U7" t="s">
        <v>24</v>
      </c>
      <c r="V7" t="s">
        <v>26</v>
      </c>
      <c r="W7">
        <v>10.047499999999999</v>
      </c>
      <c r="X7">
        <v>139.76249999999999</v>
      </c>
      <c r="Y7">
        <v>129.66752942448437</v>
      </c>
      <c r="Z7">
        <v>23.442533257530435</v>
      </c>
      <c r="AA7">
        <v>65.809547780348723</v>
      </c>
      <c r="AB7">
        <v>21.152250796088612</v>
      </c>
      <c r="AC7">
        <v>56.38768827766863</v>
      </c>
      <c r="AD7">
        <v>18.233842123822477</v>
      </c>
    </row>
    <row r="8" spans="1:31" x14ac:dyDescent="0.25">
      <c r="A8" t="s">
        <v>9</v>
      </c>
      <c r="B8" t="s">
        <v>12</v>
      </c>
      <c r="D8">
        <v>2</v>
      </c>
      <c r="E8">
        <v>9</v>
      </c>
      <c r="G8" t="s">
        <v>97</v>
      </c>
      <c r="H8" s="2"/>
      <c r="I8" s="2"/>
      <c r="J8" s="2"/>
      <c r="K8" s="2" t="s">
        <v>57</v>
      </c>
      <c r="L8" s="2"/>
      <c r="M8" s="2"/>
      <c r="N8" s="2"/>
      <c r="O8" s="2" t="s">
        <v>57</v>
      </c>
      <c r="P8" s="1">
        <v>0.52</v>
      </c>
      <c r="Q8" s="1" t="s">
        <v>9</v>
      </c>
      <c r="R8">
        <v>70</v>
      </c>
      <c r="S8" s="7">
        <v>0.23838872343347317</v>
      </c>
      <c r="T8">
        <v>193</v>
      </c>
      <c r="U8" t="s">
        <v>23</v>
      </c>
      <c r="V8" t="s">
        <v>26</v>
      </c>
      <c r="W8">
        <v>10.023827777777779</v>
      </c>
      <c r="X8">
        <v>139.77005555555556</v>
      </c>
    </row>
    <row r="9" spans="1:31" x14ac:dyDescent="0.25">
      <c r="A9" s="4" t="s">
        <v>0</v>
      </c>
      <c r="B9" s="4" t="s">
        <v>5</v>
      </c>
      <c r="C9" s="4"/>
      <c r="D9" s="4">
        <v>1</v>
      </c>
      <c r="E9" s="4">
        <v>4</v>
      </c>
      <c r="F9" s="4"/>
      <c r="G9" s="4" t="s">
        <v>98</v>
      </c>
      <c r="H9" s="15"/>
      <c r="I9" s="15"/>
      <c r="J9" s="15"/>
      <c r="K9" s="15"/>
      <c r="L9" s="15"/>
      <c r="M9" s="15"/>
      <c r="N9" s="15"/>
      <c r="O9" s="15" t="s">
        <v>57</v>
      </c>
      <c r="P9" s="16">
        <v>0</v>
      </c>
      <c r="Q9" s="16" t="s">
        <v>0</v>
      </c>
      <c r="R9" s="4">
        <v>700</v>
      </c>
      <c r="S9" s="17">
        <v>2.5703594492985649E-2</v>
      </c>
      <c r="T9" s="4">
        <v>235</v>
      </c>
      <c r="U9" s="4" t="s">
        <v>23</v>
      </c>
      <c r="V9" s="4" t="s">
        <v>26</v>
      </c>
      <c r="W9" s="4">
        <v>10.017300000000001</v>
      </c>
      <c r="X9" s="4">
        <v>139.78603611111112</v>
      </c>
    </row>
    <row r="10" spans="1:31" x14ac:dyDescent="0.25">
      <c r="A10" t="s">
        <v>0</v>
      </c>
      <c r="B10" t="s">
        <v>61</v>
      </c>
      <c r="D10">
        <v>7</v>
      </c>
      <c r="E10">
        <v>23</v>
      </c>
      <c r="F10" t="s">
        <v>156</v>
      </c>
      <c r="G10" t="s">
        <v>120</v>
      </c>
      <c r="H10" s="2" t="s">
        <v>57</v>
      </c>
      <c r="I10" s="2" t="s">
        <v>57</v>
      </c>
      <c r="J10" s="2"/>
      <c r="K10" s="2"/>
      <c r="L10" s="2"/>
      <c r="M10" s="2" t="s">
        <v>57</v>
      </c>
      <c r="N10" s="2" t="s">
        <v>57</v>
      </c>
      <c r="O10" s="2"/>
      <c r="P10" s="1">
        <v>7.3</v>
      </c>
      <c r="Q10" s="1" t="s">
        <v>0</v>
      </c>
      <c r="R10">
        <v>700</v>
      </c>
      <c r="S10" s="7">
        <v>0.10843170107153149</v>
      </c>
      <c r="T10">
        <v>206</v>
      </c>
      <c r="U10" t="s">
        <v>23</v>
      </c>
      <c r="V10" t="s">
        <v>26</v>
      </c>
      <c r="W10">
        <v>9.9238111111111103</v>
      </c>
      <c r="X10">
        <v>139.81722777777779</v>
      </c>
      <c r="Y10">
        <v>81.788446968157473</v>
      </c>
      <c r="Z10">
        <v>48.228592554506186</v>
      </c>
      <c r="AA10">
        <v>37.106900301490796</v>
      </c>
      <c r="AB10">
        <v>26.139645447101007</v>
      </c>
      <c r="AC10">
        <v>86.791335740072199</v>
      </c>
      <c r="AD10">
        <v>18.541335740072203</v>
      </c>
    </row>
    <row r="11" spans="1:31" x14ac:dyDescent="0.25">
      <c r="A11" t="s">
        <v>0</v>
      </c>
      <c r="B11" t="s">
        <v>4</v>
      </c>
      <c r="D11">
        <v>1</v>
      </c>
      <c r="E11">
        <v>3</v>
      </c>
      <c r="F11" t="s">
        <v>154</v>
      </c>
      <c r="G11" t="s">
        <v>99</v>
      </c>
      <c r="H11" s="2" t="s">
        <v>57</v>
      </c>
      <c r="I11" s="2" t="s">
        <v>57</v>
      </c>
      <c r="J11" s="2" t="s">
        <v>57</v>
      </c>
      <c r="K11" s="2"/>
      <c r="L11" s="2"/>
      <c r="M11" s="2" t="s">
        <v>57</v>
      </c>
      <c r="N11" s="2" t="s">
        <v>57</v>
      </c>
      <c r="O11" s="2"/>
      <c r="P11" s="1">
        <v>0</v>
      </c>
      <c r="Q11" s="1" t="s">
        <v>0</v>
      </c>
      <c r="R11">
        <v>700</v>
      </c>
      <c r="S11" s="7">
        <v>1.0122489463485207E-2</v>
      </c>
      <c r="T11">
        <v>256</v>
      </c>
      <c r="U11" t="s">
        <v>23</v>
      </c>
      <c r="V11" t="s">
        <v>26</v>
      </c>
      <c r="W11">
        <v>10.015025</v>
      </c>
      <c r="X11">
        <v>139.78685555555555</v>
      </c>
      <c r="Y11">
        <v>107.69086973229734</v>
      </c>
      <c r="Z11">
        <v>49.10797302579271</v>
      </c>
      <c r="AA11">
        <v>26.818249732297353</v>
      </c>
      <c r="AB11">
        <v>12.544986369282276</v>
      </c>
      <c r="AC11">
        <v>48.40720221606648</v>
      </c>
      <c r="AD11">
        <v>13.30720221606648</v>
      </c>
    </row>
    <row r="12" spans="1:31" x14ac:dyDescent="0.25">
      <c r="A12" s="4" t="s">
        <v>0</v>
      </c>
      <c r="B12" s="4" t="s">
        <v>8</v>
      </c>
      <c r="C12" s="4" t="s">
        <v>46</v>
      </c>
      <c r="D12" s="4">
        <v>8</v>
      </c>
      <c r="E12" s="4">
        <v>25</v>
      </c>
      <c r="F12" s="4" t="s">
        <v>156</v>
      </c>
      <c r="G12" s="4" t="s">
        <v>118</v>
      </c>
      <c r="H12" s="15" t="s">
        <v>57</v>
      </c>
      <c r="I12" s="15" t="s">
        <v>57</v>
      </c>
      <c r="J12" s="15" t="s">
        <v>57</v>
      </c>
      <c r="K12" s="15"/>
      <c r="L12" s="15"/>
      <c r="M12" s="15"/>
      <c r="N12" s="15"/>
      <c r="O12" s="15"/>
      <c r="P12" s="16">
        <v>6.47</v>
      </c>
      <c r="Q12" s="16" t="s">
        <v>0</v>
      </c>
      <c r="R12" s="4">
        <v>700</v>
      </c>
      <c r="S12" s="17">
        <v>0.76161127656652527</v>
      </c>
      <c r="T12" s="4">
        <v>6</v>
      </c>
      <c r="U12" s="4" t="s">
        <v>23</v>
      </c>
      <c r="V12" s="4" t="s">
        <v>25</v>
      </c>
      <c r="W12" s="4">
        <v>9.9311916666666669</v>
      </c>
      <c r="X12" s="4">
        <v>139.82427777777778</v>
      </c>
    </row>
    <row r="13" spans="1:31" x14ac:dyDescent="0.25">
      <c r="A13" t="s">
        <v>0</v>
      </c>
      <c r="B13" t="s">
        <v>60</v>
      </c>
      <c r="C13" t="s">
        <v>67</v>
      </c>
      <c r="D13">
        <v>7</v>
      </c>
      <c r="E13">
        <v>24</v>
      </c>
      <c r="F13" t="s">
        <v>156</v>
      </c>
      <c r="G13" t="s">
        <v>119</v>
      </c>
      <c r="H13" s="2" t="s">
        <v>57</v>
      </c>
      <c r="I13" s="2"/>
      <c r="J13" s="2"/>
      <c r="K13" s="2"/>
      <c r="L13" s="2"/>
      <c r="M13" s="2" t="s">
        <v>57</v>
      </c>
      <c r="N13" s="2" t="s">
        <v>57</v>
      </c>
      <c r="O13" s="2"/>
      <c r="P13" s="1">
        <v>9.07</v>
      </c>
      <c r="Q13" s="1" t="s">
        <v>0</v>
      </c>
      <c r="R13">
        <v>700</v>
      </c>
      <c r="S13" s="7">
        <v>0.16837203835107634</v>
      </c>
      <c r="T13">
        <v>201</v>
      </c>
      <c r="U13" t="s">
        <v>23</v>
      </c>
      <c r="V13" t="s">
        <v>26</v>
      </c>
      <c r="W13">
        <v>9.9136111111111109</v>
      </c>
      <c r="X13">
        <v>139.8402777777778</v>
      </c>
      <c r="Y13">
        <v>140.82479450035737</v>
      </c>
      <c r="Z13">
        <v>62.658802051104693</v>
      </c>
      <c r="AA13">
        <v>50.663827833690682</v>
      </c>
      <c r="AB13">
        <v>38.622876757452204</v>
      </c>
      <c r="AC13">
        <v>141.82217782217782</v>
      </c>
      <c r="AD13">
        <v>93.992909529494895</v>
      </c>
    </row>
    <row r="14" spans="1:31" x14ac:dyDescent="0.25">
      <c r="A14" t="s">
        <v>0</v>
      </c>
      <c r="B14" t="s">
        <v>1</v>
      </c>
      <c r="D14">
        <v>1</v>
      </c>
      <c r="E14">
        <v>7</v>
      </c>
      <c r="G14" t="s">
        <v>100</v>
      </c>
      <c r="H14" s="2"/>
      <c r="I14" s="2"/>
      <c r="J14" s="2"/>
      <c r="K14" s="2"/>
      <c r="L14" s="2"/>
      <c r="M14" s="2"/>
      <c r="N14" s="2"/>
      <c r="O14" s="2" t="s">
        <v>57</v>
      </c>
      <c r="P14" s="1">
        <v>0</v>
      </c>
      <c r="Q14" s="1" t="s">
        <v>0</v>
      </c>
      <c r="R14">
        <v>700</v>
      </c>
      <c r="S14" s="7">
        <v>0.99457052315007421</v>
      </c>
      <c r="T14">
        <v>62</v>
      </c>
      <c r="U14" t="s">
        <v>23</v>
      </c>
      <c r="V14" t="s">
        <v>25</v>
      </c>
      <c r="W14">
        <v>10.020661111111112</v>
      </c>
      <c r="X14">
        <v>139.7962861111111</v>
      </c>
    </row>
    <row r="15" spans="1:31" x14ac:dyDescent="0.25">
      <c r="A15" t="s">
        <v>0</v>
      </c>
      <c r="B15" t="s">
        <v>6</v>
      </c>
      <c r="D15">
        <v>1</v>
      </c>
      <c r="E15">
        <v>5</v>
      </c>
      <c r="F15" t="s">
        <v>154</v>
      </c>
      <c r="G15" t="s">
        <v>101</v>
      </c>
      <c r="H15" s="2" t="s">
        <v>57</v>
      </c>
      <c r="I15" s="2" t="s">
        <v>57</v>
      </c>
      <c r="J15" s="2" t="s">
        <v>57</v>
      </c>
      <c r="K15" s="2"/>
      <c r="L15" s="2" t="s">
        <v>57</v>
      </c>
      <c r="M15" s="2" t="s">
        <v>57</v>
      </c>
      <c r="N15" s="2" t="s">
        <v>57</v>
      </c>
      <c r="O15" s="2"/>
      <c r="P15" s="1">
        <v>0</v>
      </c>
      <c r="Q15" s="1" t="s">
        <v>0</v>
      </c>
      <c r="R15">
        <v>700</v>
      </c>
      <c r="S15" s="7">
        <v>5.4294768499265622E-3</v>
      </c>
      <c r="T15">
        <v>240</v>
      </c>
      <c r="U15" t="s">
        <v>23</v>
      </c>
      <c r="V15" t="s">
        <v>26</v>
      </c>
      <c r="W15">
        <v>10.01873888888889</v>
      </c>
      <c r="X15">
        <v>139.78448611111111</v>
      </c>
      <c r="Y15">
        <v>97.333421811088655</v>
      </c>
      <c r="Z15">
        <v>67.333841336439704</v>
      </c>
      <c r="AA15">
        <v>35.064606996273838</v>
      </c>
      <c r="AB15">
        <v>27.357126117502254</v>
      </c>
      <c r="AC15">
        <v>52.309815950920246</v>
      </c>
      <c r="AD15">
        <v>4.4098159509202448</v>
      </c>
    </row>
    <row r="16" spans="1:31" x14ac:dyDescent="0.25">
      <c r="A16" t="s">
        <v>0</v>
      </c>
      <c r="B16" t="s">
        <v>7</v>
      </c>
      <c r="D16">
        <v>1</v>
      </c>
      <c r="E16">
        <v>6</v>
      </c>
      <c r="F16" t="s">
        <v>154</v>
      </c>
      <c r="G16" t="s">
        <v>102</v>
      </c>
      <c r="H16" s="2" t="s">
        <v>57</v>
      </c>
      <c r="I16" s="2" t="s">
        <v>57</v>
      </c>
      <c r="J16" s="2" t="s">
        <v>57</v>
      </c>
      <c r="K16" s="2"/>
      <c r="L16" s="2" t="s">
        <v>57</v>
      </c>
      <c r="M16" s="2" t="s">
        <v>57</v>
      </c>
      <c r="N16" s="2" t="s">
        <v>57</v>
      </c>
      <c r="O16" s="2"/>
      <c r="P16" s="1">
        <v>0</v>
      </c>
      <c r="Q16" s="1" t="s">
        <v>0</v>
      </c>
      <c r="R16">
        <v>700</v>
      </c>
      <c r="S16" s="7">
        <v>1.0122489463485207E-2</v>
      </c>
      <c r="T16">
        <v>265</v>
      </c>
      <c r="U16" t="s">
        <v>23</v>
      </c>
      <c r="V16" t="s">
        <v>26</v>
      </c>
      <c r="W16">
        <v>10.020563888888891</v>
      </c>
      <c r="X16">
        <v>139.78363333333334</v>
      </c>
      <c r="Y16">
        <v>93.710640201153595</v>
      </c>
      <c r="Z16">
        <v>26.299244433567655</v>
      </c>
      <c r="AA16">
        <v>33.741623534486919</v>
      </c>
      <c r="AB16">
        <v>13.95247361305786</v>
      </c>
      <c r="AC16">
        <v>52.023541453428862</v>
      </c>
      <c r="AD16">
        <v>4.1735414534288635</v>
      </c>
    </row>
    <row r="17" spans="1:31" x14ac:dyDescent="0.25">
      <c r="A17" s="4" t="s">
        <v>0</v>
      </c>
      <c r="B17" s="4" t="s">
        <v>2</v>
      </c>
      <c r="C17" s="4"/>
      <c r="D17" s="4">
        <v>1</v>
      </c>
      <c r="E17" s="4">
        <v>8</v>
      </c>
      <c r="F17" s="4"/>
      <c r="G17" s="4" t="s">
        <v>103</v>
      </c>
      <c r="H17" s="15"/>
      <c r="I17" s="15"/>
      <c r="J17" s="15"/>
      <c r="K17" s="15"/>
      <c r="L17" s="15"/>
      <c r="M17" s="15"/>
      <c r="N17" s="15"/>
      <c r="O17" s="15" t="s">
        <v>57</v>
      </c>
      <c r="P17" s="16">
        <v>0</v>
      </c>
      <c r="Q17" s="16" t="s">
        <v>0</v>
      </c>
      <c r="R17" s="4">
        <v>700</v>
      </c>
      <c r="S17" s="17">
        <v>0.73820608914545405</v>
      </c>
      <c r="T17" s="4">
        <v>135</v>
      </c>
      <c r="U17" s="4" t="s">
        <v>23</v>
      </c>
      <c r="V17" s="4" t="s">
        <v>25</v>
      </c>
      <c r="W17" s="4">
        <v>10.011402777777779</v>
      </c>
      <c r="X17" s="4">
        <v>139.79555277777777</v>
      </c>
    </row>
    <row r="18" spans="1:31" x14ac:dyDescent="0.25">
      <c r="A18" t="s">
        <v>0</v>
      </c>
      <c r="B18" t="s">
        <v>3</v>
      </c>
      <c r="C18" t="s">
        <v>92</v>
      </c>
      <c r="D18">
        <v>1</v>
      </c>
      <c r="E18">
        <v>1</v>
      </c>
      <c r="F18" t="s">
        <v>154</v>
      </c>
      <c r="G18" t="s">
        <v>104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/>
      <c r="P18" s="1">
        <v>0</v>
      </c>
      <c r="Q18" s="1" t="s">
        <v>0</v>
      </c>
      <c r="R18">
        <v>700</v>
      </c>
      <c r="S18" s="7">
        <v>5.4294768499265622E-3</v>
      </c>
      <c r="T18">
        <v>239</v>
      </c>
      <c r="U18" t="s">
        <v>23</v>
      </c>
      <c r="V18" t="s">
        <v>26</v>
      </c>
      <c r="W18">
        <v>10.011752777777778</v>
      </c>
      <c r="X18">
        <v>139.78804166666666</v>
      </c>
      <c r="Y18">
        <v>83.157329170264006</v>
      </c>
      <c r="Z18">
        <v>44.537734332247389</v>
      </c>
      <c r="AA18">
        <v>34.070895836930674</v>
      </c>
      <c r="AB18">
        <v>29.300081253151671</v>
      </c>
      <c r="AC18">
        <v>77.620309050772619</v>
      </c>
      <c r="AD18">
        <v>44.645309050772624</v>
      </c>
      <c r="AE18" s="4" t="s">
        <v>59</v>
      </c>
    </row>
    <row r="19" spans="1:31" x14ac:dyDescent="0.25">
      <c r="A19" t="s">
        <v>0</v>
      </c>
      <c r="B19" t="s">
        <v>3</v>
      </c>
      <c r="C19" t="s">
        <v>92</v>
      </c>
      <c r="D19">
        <v>1</v>
      </c>
      <c r="E19">
        <v>2</v>
      </c>
      <c r="F19" t="s">
        <v>154</v>
      </c>
      <c r="G19" t="s">
        <v>105</v>
      </c>
      <c r="H19" s="2" t="s">
        <v>57</v>
      </c>
      <c r="I19" s="2"/>
      <c r="J19" s="2"/>
      <c r="K19" s="2"/>
      <c r="L19" s="2"/>
      <c r="M19" s="2"/>
      <c r="N19" s="2"/>
      <c r="O19" s="2"/>
      <c r="P19" s="1">
        <v>1</v>
      </c>
      <c r="Q19" s="1" t="s">
        <v>0</v>
      </c>
      <c r="R19">
        <v>700</v>
      </c>
      <c r="S19" s="7">
        <v>5.4294768499265622E-3</v>
      </c>
      <c r="T19">
        <v>239</v>
      </c>
      <c r="U19" t="s">
        <v>23</v>
      </c>
      <c r="V19" t="s">
        <v>26</v>
      </c>
      <c r="W19">
        <v>10.011752777777778</v>
      </c>
      <c r="X19">
        <v>139.78804166666666</v>
      </c>
      <c r="Y19">
        <v>83.157329170264006</v>
      </c>
      <c r="Z19">
        <v>44.537734332247389</v>
      </c>
      <c r="AA19">
        <v>34.070895836930674</v>
      </c>
      <c r="AB19">
        <v>29.300081253151671</v>
      </c>
      <c r="AC19">
        <v>77.620309050772619</v>
      </c>
      <c r="AD19">
        <v>44.645309050772624</v>
      </c>
      <c r="AE19" s="4" t="s">
        <v>59</v>
      </c>
    </row>
    <row r="20" spans="1:31" x14ac:dyDescent="0.25">
      <c r="A20" t="s">
        <v>19</v>
      </c>
      <c r="B20" t="s">
        <v>21</v>
      </c>
      <c r="D20">
        <v>5</v>
      </c>
      <c r="E20">
        <v>21</v>
      </c>
      <c r="G20" t="s">
        <v>106</v>
      </c>
      <c r="H20" s="2"/>
      <c r="I20" s="2"/>
      <c r="J20" s="2"/>
      <c r="K20" s="2"/>
      <c r="L20" s="2"/>
      <c r="M20" s="2"/>
      <c r="N20" s="2"/>
      <c r="O20" s="2" t="s">
        <v>57</v>
      </c>
      <c r="P20" s="1">
        <v>4.29</v>
      </c>
      <c r="Q20" s="1" t="s">
        <v>19</v>
      </c>
      <c r="R20">
        <v>180</v>
      </c>
      <c r="S20" s="7">
        <v>0.97429640550701602</v>
      </c>
      <c r="T20">
        <v>51</v>
      </c>
      <c r="U20" t="s">
        <v>24</v>
      </c>
      <c r="V20" t="s">
        <v>25</v>
      </c>
      <c r="W20">
        <v>9.8797222222222221</v>
      </c>
      <c r="X20">
        <v>139.59694444444446</v>
      </c>
      <c r="AE20" t="s">
        <v>52</v>
      </c>
    </row>
    <row r="21" spans="1:31" x14ac:dyDescent="0.25">
      <c r="A21" t="s">
        <v>19</v>
      </c>
      <c r="B21" t="s">
        <v>20</v>
      </c>
      <c r="D21">
        <v>6</v>
      </c>
      <c r="E21">
        <v>22</v>
      </c>
      <c r="F21" t="s">
        <v>155</v>
      </c>
      <c r="G21" t="s">
        <v>107</v>
      </c>
      <c r="H21" s="2" t="s">
        <v>57</v>
      </c>
      <c r="I21" s="2"/>
      <c r="J21" s="2" t="s">
        <v>57</v>
      </c>
      <c r="K21" s="2"/>
      <c r="L21" s="2" t="s">
        <v>57</v>
      </c>
      <c r="M21" s="2" t="s">
        <v>57</v>
      </c>
      <c r="N21" s="2"/>
      <c r="O21" s="2"/>
      <c r="P21" s="1">
        <v>0</v>
      </c>
      <c r="Q21" s="1" t="s">
        <v>19</v>
      </c>
      <c r="R21">
        <v>180</v>
      </c>
      <c r="S21" s="7">
        <v>1.0122489463485207E-2</v>
      </c>
      <c r="T21">
        <v>265</v>
      </c>
      <c r="U21" t="s">
        <v>24</v>
      </c>
      <c r="V21" t="s">
        <v>26</v>
      </c>
      <c r="W21">
        <v>9.9032777777777774</v>
      </c>
      <c r="X21">
        <v>139.65528333333333</v>
      </c>
      <c r="AC21">
        <v>120.99828669331811</v>
      </c>
      <c r="AD21">
        <v>36.583652546976637</v>
      </c>
    </row>
    <row r="22" spans="1:31" x14ac:dyDescent="0.25">
      <c r="A22" t="s">
        <v>19</v>
      </c>
      <c r="B22" t="s">
        <v>18</v>
      </c>
      <c r="C22" t="s">
        <v>49</v>
      </c>
      <c r="D22">
        <v>4</v>
      </c>
      <c r="E22">
        <v>19</v>
      </c>
      <c r="F22" t="s">
        <v>156</v>
      </c>
      <c r="G22" t="s">
        <v>115</v>
      </c>
      <c r="H22" s="2" t="s">
        <v>57</v>
      </c>
      <c r="I22" s="2" t="s">
        <v>57</v>
      </c>
      <c r="J22" s="2" t="s">
        <v>57</v>
      </c>
      <c r="K22" s="2"/>
      <c r="L22" s="2"/>
      <c r="M22" s="2"/>
      <c r="N22" s="2" t="s">
        <v>57</v>
      </c>
      <c r="O22" s="2"/>
      <c r="P22" s="1">
        <v>9.31</v>
      </c>
      <c r="Q22" s="1" t="s">
        <v>19</v>
      </c>
      <c r="R22">
        <v>120</v>
      </c>
      <c r="S22" s="7">
        <v>2.5703594492985649E-2</v>
      </c>
      <c r="T22">
        <v>234</v>
      </c>
      <c r="U22" t="s">
        <v>23</v>
      </c>
      <c r="V22" t="s">
        <v>26</v>
      </c>
      <c r="W22">
        <v>9.9933333333333323</v>
      </c>
      <c r="X22">
        <v>139.61833333333334</v>
      </c>
      <c r="Y22">
        <v>186.41968621641692</v>
      </c>
      <c r="Z22">
        <v>61.947690588320974</v>
      </c>
      <c r="AA22">
        <v>38.22886335313386</v>
      </c>
      <c r="AB22">
        <v>19.889531645342746</v>
      </c>
    </row>
    <row r="23" spans="1:31" x14ac:dyDescent="0.25">
      <c r="A23" t="s">
        <v>19</v>
      </c>
      <c r="B23" t="s">
        <v>22</v>
      </c>
      <c r="C23" t="s">
        <v>50</v>
      </c>
      <c r="D23">
        <v>5</v>
      </c>
      <c r="E23">
        <v>20</v>
      </c>
      <c r="F23" t="s">
        <v>156</v>
      </c>
      <c r="G23" t="s">
        <v>108</v>
      </c>
      <c r="H23" s="2" t="s">
        <v>57</v>
      </c>
      <c r="I23" s="2" t="s">
        <v>57</v>
      </c>
      <c r="J23" s="2" t="s">
        <v>57</v>
      </c>
      <c r="K23" s="2"/>
      <c r="L23" s="2"/>
      <c r="M23" s="2" t="s">
        <v>57</v>
      </c>
      <c r="O23" s="2"/>
      <c r="P23" s="1">
        <v>4.32</v>
      </c>
      <c r="Q23" s="1" t="s">
        <v>19</v>
      </c>
      <c r="R23">
        <v>180</v>
      </c>
      <c r="S23" s="7">
        <v>0.16837203835107634</v>
      </c>
      <c r="T23">
        <v>204</v>
      </c>
      <c r="U23" t="s">
        <v>23</v>
      </c>
      <c r="V23" t="s">
        <v>26</v>
      </c>
      <c r="W23">
        <v>9.8578388888888888</v>
      </c>
      <c r="X23">
        <v>139.62049722222224</v>
      </c>
      <c r="AC23">
        <v>187.83281382827994</v>
      </c>
      <c r="AD23">
        <v>102.75964309657263</v>
      </c>
    </row>
    <row r="24" spans="1:31" x14ac:dyDescent="0.25">
      <c r="A24" t="s">
        <v>13</v>
      </c>
      <c r="B24" t="s">
        <v>16</v>
      </c>
      <c r="C24" t="s">
        <v>48</v>
      </c>
      <c r="D24">
        <v>4</v>
      </c>
      <c r="E24">
        <v>17</v>
      </c>
      <c r="F24" t="s">
        <v>155</v>
      </c>
      <c r="G24" t="s">
        <v>48</v>
      </c>
      <c r="H24" s="2" t="s">
        <v>57</v>
      </c>
      <c r="I24" s="2" t="s">
        <v>57</v>
      </c>
      <c r="J24" s="2" t="s">
        <v>57</v>
      </c>
      <c r="K24" s="2"/>
      <c r="L24" s="2"/>
      <c r="M24" s="2" t="s">
        <v>57</v>
      </c>
      <c r="N24" s="2" t="s">
        <v>57</v>
      </c>
      <c r="O24" s="2"/>
      <c r="P24" s="1">
        <v>8.7100000000000009</v>
      </c>
      <c r="Q24" s="1" t="s">
        <v>13</v>
      </c>
      <c r="R24">
        <v>120</v>
      </c>
      <c r="S24" s="7">
        <v>0.48648700874200995</v>
      </c>
      <c r="T24">
        <v>161</v>
      </c>
      <c r="U24" t="s">
        <v>24</v>
      </c>
      <c r="V24" t="s">
        <v>25</v>
      </c>
      <c r="W24">
        <v>10.034763888888889</v>
      </c>
      <c r="X24">
        <v>139.59137222222222</v>
      </c>
      <c r="Y24">
        <v>116.39046705318916</v>
      </c>
      <c r="Z24">
        <v>74.966599829526771</v>
      </c>
      <c r="AA24">
        <v>31.502515356430443</v>
      </c>
      <c r="AB24">
        <v>16.866919943786922</v>
      </c>
      <c r="AC24">
        <v>52.188807235726401</v>
      </c>
      <c r="AD24">
        <v>10.042465772311765</v>
      </c>
    </row>
    <row r="25" spans="1:31" x14ac:dyDescent="0.25">
      <c r="A25" t="s">
        <v>13</v>
      </c>
      <c r="B25" t="s">
        <v>112</v>
      </c>
      <c r="D25">
        <v>3</v>
      </c>
      <c r="E25">
        <v>13</v>
      </c>
      <c r="F25" t="s">
        <v>155</v>
      </c>
      <c r="G25" t="s">
        <v>109</v>
      </c>
      <c r="H25" s="2" t="s">
        <v>57</v>
      </c>
      <c r="I25" s="2" t="s">
        <v>57</v>
      </c>
      <c r="J25" s="2" t="s">
        <v>57</v>
      </c>
      <c r="K25" s="2"/>
      <c r="L25" s="2"/>
      <c r="M25" s="2" t="s">
        <v>57</v>
      </c>
      <c r="N25" s="2" t="s">
        <v>57</v>
      </c>
      <c r="O25" s="2"/>
      <c r="P25" s="1">
        <v>0</v>
      </c>
      <c r="Q25" s="1" t="s">
        <v>13</v>
      </c>
      <c r="R25">
        <v>120</v>
      </c>
      <c r="S25" s="7">
        <v>0.39989992672057639</v>
      </c>
      <c r="T25">
        <v>170</v>
      </c>
      <c r="U25" t="s">
        <v>24</v>
      </c>
      <c r="V25" t="s">
        <v>26</v>
      </c>
      <c r="W25">
        <v>10.085361111111112</v>
      </c>
      <c r="X25">
        <v>139.70855277777775</v>
      </c>
      <c r="Y25">
        <v>96.061555340763405</v>
      </c>
      <c r="Z25">
        <v>20.125195131132401</v>
      </c>
      <c r="AA25">
        <v>32.838288674096752</v>
      </c>
      <c r="AB25">
        <v>11.048663147747996</v>
      </c>
      <c r="AC25">
        <v>175.66979714500377</v>
      </c>
      <c r="AD25">
        <v>43.569797145003761</v>
      </c>
    </row>
    <row r="26" spans="1:31" x14ac:dyDescent="0.25">
      <c r="A26" t="s">
        <v>13</v>
      </c>
      <c r="B26" t="s">
        <v>113</v>
      </c>
      <c r="D26">
        <v>3</v>
      </c>
      <c r="E26">
        <v>14</v>
      </c>
      <c r="F26" t="s">
        <v>155</v>
      </c>
      <c r="G26" t="s">
        <v>110</v>
      </c>
      <c r="H26" s="2" t="s">
        <v>57</v>
      </c>
      <c r="I26" s="2"/>
      <c r="J26" s="2"/>
      <c r="K26" s="2"/>
      <c r="L26" s="2"/>
      <c r="M26" s="2"/>
      <c r="N26" s="2"/>
      <c r="O26" s="2"/>
      <c r="P26" s="1">
        <v>0</v>
      </c>
      <c r="Q26" s="1" t="s">
        <v>13</v>
      </c>
      <c r="R26">
        <v>120</v>
      </c>
      <c r="S26" s="7">
        <v>0.39989992672057639</v>
      </c>
      <c r="T26">
        <v>170</v>
      </c>
      <c r="U26" t="s">
        <v>24</v>
      </c>
      <c r="V26" t="s">
        <v>26</v>
      </c>
      <c r="W26">
        <v>10.083283333333332</v>
      </c>
      <c r="X26">
        <v>139.69944166666667</v>
      </c>
    </row>
    <row r="27" spans="1:31" x14ac:dyDescent="0.25">
      <c r="A27" t="s">
        <v>13</v>
      </c>
      <c r="B27" t="s">
        <v>114</v>
      </c>
      <c r="D27">
        <v>3</v>
      </c>
      <c r="E27">
        <v>15</v>
      </c>
      <c r="F27" t="s">
        <v>155</v>
      </c>
      <c r="G27" t="s">
        <v>111</v>
      </c>
      <c r="H27" s="2" t="s">
        <v>57</v>
      </c>
      <c r="I27" s="2"/>
      <c r="J27" s="2"/>
      <c r="K27" s="2"/>
      <c r="L27" s="2"/>
      <c r="M27" s="2"/>
      <c r="N27" s="2"/>
      <c r="O27" s="2"/>
      <c r="P27" s="1">
        <v>0</v>
      </c>
      <c r="Q27" s="1" t="s">
        <v>13</v>
      </c>
      <c r="R27">
        <v>120</v>
      </c>
      <c r="S27" s="7">
        <v>0.39989992672057639</v>
      </c>
      <c r="T27">
        <v>170</v>
      </c>
      <c r="U27" t="s">
        <v>24</v>
      </c>
      <c r="V27" t="s">
        <v>26</v>
      </c>
      <c r="W27">
        <v>10.085361111111112</v>
      </c>
      <c r="X27">
        <v>139.70855277777775</v>
      </c>
    </row>
    <row r="28" spans="1:31" x14ac:dyDescent="0.25">
      <c r="A28" t="s">
        <v>13</v>
      </c>
      <c r="B28" t="s">
        <v>15</v>
      </c>
      <c r="C28" t="s">
        <v>66</v>
      </c>
      <c r="D28">
        <v>3</v>
      </c>
      <c r="E28">
        <v>16</v>
      </c>
      <c r="F28" t="s">
        <v>154</v>
      </c>
      <c r="G28" t="s">
        <v>116</v>
      </c>
      <c r="H28" s="2" t="s">
        <v>57</v>
      </c>
      <c r="I28" s="2" t="s">
        <v>57</v>
      </c>
      <c r="J28" s="2" t="s">
        <v>57</v>
      </c>
      <c r="K28" s="2"/>
      <c r="L28" s="2"/>
      <c r="M28" s="2" t="s">
        <v>57</v>
      </c>
      <c r="N28" s="2" t="s">
        <v>57</v>
      </c>
      <c r="O28" s="2"/>
      <c r="P28" s="1">
        <v>2.58</v>
      </c>
      <c r="Q28" s="1" t="s">
        <v>13</v>
      </c>
      <c r="R28">
        <v>120</v>
      </c>
      <c r="S28" s="7">
        <v>0.23838872343347317</v>
      </c>
      <c r="T28">
        <v>186</v>
      </c>
      <c r="U28" t="s">
        <v>24</v>
      </c>
      <c r="V28" t="s">
        <v>26</v>
      </c>
      <c r="W28">
        <v>10.072222222222223</v>
      </c>
      <c r="X28">
        <v>139.67277777777778</v>
      </c>
      <c r="Y28">
        <v>130.95122918787115</v>
      </c>
      <c r="Z28">
        <v>70.07397468541852</v>
      </c>
      <c r="AA28">
        <v>32.983040298982267</v>
      </c>
      <c r="AB28">
        <v>16.126302265667213</v>
      </c>
      <c r="AC28">
        <v>40.510037174721191</v>
      </c>
      <c r="AD28">
        <v>7.8850371747211891</v>
      </c>
    </row>
    <row r="29" spans="1:31" x14ac:dyDescent="0.25">
      <c r="A29" t="s">
        <v>13</v>
      </c>
      <c r="B29" t="s">
        <v>14</v>
      </c>
      <c r="C29" t="s">
        <v>71</v>
      </c>
      <c r="D29">
        <v>3</v>
      </c>
      <c r="E29">
        <v>12</v>
      </c>
      <c r="F29" t="s">
        <v>155</v>
      </c>
      <c r="G29" t="s">
        <v>117</v>
      </c>
      <c r="H29" s="2" t="s">
        <v>57</v>
      </c>
      <c r="I29" s="2" t="s">
        <v>57</v>
      </c>
      <c r="J29" s="2" t="s">
        <v>57</v>
      </c>
      <c r="K29" s="2"/>
      <c r="L29" s="2"/>
      <c r="M29" s="2" t="s">
        <v>57</v>
      </c>
      <c r="N29" s="2" t="s">
        <v>57</v>
      </c>
      <c r="O29" s="2"/>
      <c r="P29" s="1">
        <v>2.09</v>
      </c>
      <c r="Q29" s="1" t="s">
        <v>13</v>
      </c>
      <c r="R29">
        <v>120</v>
      </c>
      <c r="S29" s="7">
        <v>0.10843170107153149</v>
      </c>
      <c r="T29">
        <v>209</v>
      </c>
      <c r="U29" t="s">
        <v>24</v>
      </c>
      <c r="V29" t="s">
        <v>26</v>
      </c>
      <c r="W29">
        <v>10.075833333333334</v>
      </c>
      <c r="X29">
        <v>139.73722222222221</v>
      </c>
      <c r="Y29">
        <v>103.15019215796669</v>
      </c>
      <c r="Z29">
        <v>26.841234049562452</v>
      </c>
      <c r="AA29">
        <v>39.338392157966673</v>
      </c>
      <c r="AB29">
        <v>15.848399501914541</v>
      </c>
      <c r="AC29">
        <v>96.06890012642225</v>
      </c>
      <c r="AD29">
        <v>17.968900126422252</v>
      </c>
    </row>
    <row r="30" spans="1:31" x14ac:dyDescent="0.25">
      <c r="A30" t="s">
        <v>13</v>
      </c>
      <c r="B30" t="s">
        <v>17</v>
      </c>
      <c r="C30" t="s">
        <v>47</v>
      </c>
      <c r="D30">
        <v>4</v>
      </c>
      <c r="E30">
        <v>18</v>
      </c>
      <c r="F30" t="s">
        <v>156</v>
      </c>
      <c r="G30" t="s">
        <v>47</v>
      </c>
      <c r="H30" s="2" t="s">
        <v>57</v>
      </c>
      <c r="I30" s="2" t="s">
        <v>57</v>
      </c>
      <c r="J30" s="2" t="s">
        <v>57</v>
      </c>
      <c r="K30" s="2"/>
      <c r="L30" s="2"/>
      <c r="M30" s="2" t="s">
        <v>57</v>
      </c>
      <c r="N30" s="2" t="s">
        <v>57</v>
      </c>
      <c r="O30" s="2"/>
      <c r="P30" s="1">
        <v>9.02</v>
      </c>
      <c r="Q30" s="1" t="s">
        <v>13</v>
      </c>
      <c r="R30">
        <v>120</v>
      </c>
      <c r="S30" s="7">
        <v>5.4294768499265622E-3</v>
      </c>
      <c r="T30">
        <v>237</v>
      </c>
      <c r="U30" t="s">
        <v>23</v>
      </c>
      <c r="V30" t="s">
        <v>26</v>
      </c>
      <c r="W30">
        <v>10.003605555555556</v>
      </c>
      <c r="X30">
        <v>139.61388888888888</v>
      </c>
      <c r="Y30">
        <v>173.2466393032359</v>
      </c>
      <c r="Z30">
        <v>40.419403805371516</v>
      </c>
      <c r="AA30">
        <v>33.730768025796962</v>
      </c>
      <c r="AB30">
        <v>15.413561033694979</v>
      </c>
      <c r="AC30">
        <v>113.54468035464302</v>
      </c>
      <c r="AD30">
        <v>49.20931450098449</v>
      </c>
    </row>
  </sheetData>
  <sortState xmlns:xlrd2="http://schemas.microsoft.com/office/spreadsheetml/2017/richdata2" ref="A6:AE30">
    <sortCondition ref="A6:A30"/>
    <sortCondition ref="G6:G30"/>
  </sortState>
  <mergeCells count="5">
    <mergeCell ref="Y4:AB4"/>
    <mergeCell ref="AC4:AD4"/>
    <mergeCell ref="Y3:AD3"/>
    <mergeCell ref="H1:O1"/>
    <mergeCell ref="W1:A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25" sqref="B25:B30"/>
    </sheetView>
  </sheetViews>
  <sheetFormatPr defaultColWidth="11.25" defaultRowHeight="15.75" x14ac:dyDescent="0.25"/>
  <sheetData>
    <row r="1" spans="1:2" x14ac:dyDescent="0.25">
      <c r="A1" t="s">
        <v>63</v>
      </c>
      <c r="B1" t="s">
        <v>27</v>
      </c>
    </row>
    <row r="2" spans="1:2" x14ac:dyDescent="0.25">
      <c r="A2" t="s">
        <v>94</v>
      </c>
      <c r="B2" t="s">
        <v>28</v>
      </c>
    </row>
    <row r="3" spans="1:2" x14ac:dyDescent="0.25">
      <c r="A3" t="s">
        <v>72</v>
      </c>
      <c r="B3" t="s">
        <v>73</v>
      </c>
    </row>
    <row r="4" spans="1:2" x14ac:dyDescent="0.25">
      <c r="A4" t="s">
        <v>124</v>
      </c>
      <c r="B4" t="s">
        <v>126</v>
      </c>
    </row>
    <row r="5" spans="1:2" x14ac:dyDescent="0.25">
      <c r="A5" t="s">
        <v>123</v>
      </c>
      <c r="B5" t="s">
        <v>127</v>
      </c>
    </row>
    <row r="6" spans="1:2" x14ac:dyDescent="0.25">
      <c r="A6" t="s">
        <v>95</v>
      </c>
      <c r="B6" t="s">
        <v>128</v>
      </c>
    </row>
    <row r="7" spans="1:2" x14ac:dyDescent="0.25">
      <c r="A7" t="s">
        <v>53</v>
      </c>
      <c r="B7" t="s">
        <v>74</v>
      </c>
    </row>
    <row r="8" spans="1:2" x14ac:dyDescent="0.25">
      <c r="A8" t="s">
        <v>54</v>
      </c>
      <c r="B8" t="s">
        <v>75</v>
      </c>
    </row>
    <row r="9" spans="1:2" x14ac:dyDescent="0.25">
      <c r="A9" t="s">
        <v>90</v>
      </c>
      <c r="B9" t="s">
        <v>91</v>
      </c>
    </row>
    <row r="10" spans="1:2" x14ac:dyDescent="0.25">
      <c r="A10" t="s">
        <v>62</v>
      </c>
      <c r="B10" t="s">
        <v>76</v>
      </c>
    </row>
    <row r="11" spans="1:2" x14ac:dyDescent="0.25">
      <c r="A11" t="s">
        <v>89</v>
      </c>
      <c r="B11" t="s">
        <v>125</v>
      </c>
    </row>
    <row r="12" spans="1:2" x14ac:dyDescent="0.25">
      <c r="A12" t="s">
        <v>56</v>
      </c>
      <c r="B12" t="s">
        <v>77</v>
      </c>
    </row>
    <row r="13" spans="1:2" x14ac:dyDescent="0.25">
      <c r="A13" t="s">
        <v>55</v>
      </c>
      <c r="B13" t="s">
        <v>78</v>
      </c>
    </row>
    <row r="14" spans="1:2" x14ac:dyDescent="0.25">
      <c r="A14" t="s">
        <v>58</v>
      </c>
      <c r="B14" t="s">
        <v>79</v>
      </c>
    </row>
    <row r="15" spans="1:2" x14ac:dyDescent="0.25">
      <c r="A15" t="s">
        <v>65</v>
      </c>
      <c r="B15" t="s">
        <v>80</v>
      </c>
    </row>
    <row r="16" spans="1:2" x14ac:dyDescent="0.25">
      <c r="A16" t="s">
        <v>64</v>
      </c>
      <c r="B16" t="s">
        <v>81</v>
      </c>
    </row>
    <row r="17" spans="1:2" x14ac:dyDescent="0.25">
      <c r="A17" t="s">
        <v>32</v>
      </c>
      <c r="B17" t="s">
        <v>82</v>
      </c>
    </row>
    <row r="18" spans="1:2" x14ac:dyDescent="0.25">
      <c r="A18" t="s">
        <v>130</v>
      </c>
      <c r="B18" t="s">
        <v>133</v>
      </c>
    </row>
    <row r="19" spans="1:2" x14ac:dyDescent="0.25">
      <c r="A19" t="s">
        <v>33</v>
      </c>
      <c r="B19" t="s">
        <v>29</v>
      </c>
    </row>
    <row r="20" spans="1:2" x14ac:dyDescent="0.25">
      <c r="A20" t="s">
        <v>34</v>
      </c>
      <c r="B20" t="s">
        <v>30</v>
      </c>
    </row>
    <row r="21" spans="1:2" x14ac:dyDescent="0.25">
      <c r="A21" t="s">
        <v>35</v>
      </c>
      <c r="B21" t="s">
        <v>31</v>
      </c>
    </row>
    <row r="22" spans="1:2" x14ac:dyDescent="0.25">
      <c r="A22" t="s">
        <v>68</v>
      </c>
    </row>
    <row r="23" spans="1:2" x14ac:dyDescent="0.25">
      <c r="A23" t="s">
        <v>69</v>
      </c>
    </row>
    <row r="24" spans="1:2" x14ac:dyDescent="0.25">
      <c r="A24" t="s">
        <v>36</v>
      </c>
    </row>
    <row r="25" spans="1:2" x14ac:dyDescent="0.25">
      <c r="A25" t="s">
        <v>37</v>
      </c>
      <c r="B25" t="s">
        <v>83</v>
      </c>
    </row>
    <row r="26" spans="1:2" x14ac:dyDescent="0.25">
      <c r="A26" t="s">
        <v>38</v>
      </c>
      <c r="B26" t="s">
        <v>84</v>
      </c>
    </row>
    <row r="27" spans="1:2" x14ac:dyDescent="0.25">
      <c r="A27" t="s">
        <v>39</v>
      </c>
      <c r="B27" t="s">
        <v>85</v>
      </c>
    </row>
    <row r="28" spans="1:2" x14ac:dyDescent="0.25">
      <c r="A28" t="s">
        <v>40</v>
      </c>
      <c r="B28" t="s">
        <v>86</v>
      </c>
    </row>
    <row r="29" spans="1:2" x14ac:dyDescent="0.25">
      <c r="A29" t="s">
        <v>42</v>
      </c>
      <c r="B29" t="s">
        <v>87</v>
      </c>
    </row>
    <row r="30" spans="1:2" x14ac:dyDescent="0.25">
      <c r="A30" t="s">
        <v>43</v>
      </c>
      <c r="B30" t="s">
        <v>88</v>
      </c>
    </row>
    <row r="31" spans="1:2" x14ac:dyDescent="0.25">
      <c r="A31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opLeftCell="A11" workbookViewId="0">
      <selection activeCell="G2" sqref="G2:G26"/>
    </sheetView>
  </sheetViews>
  <sheetFormatPr defaultColWidth="11.25" defaultRowHeight="15.75" x14ac:dyDescent="0.25"/>
  <cols>
    <col min="5" max="5" width="5.25" bestFit="1" customWidth="1"/>
    <col min="6" max="6" width="13.25" bestFit="1" customWidth="1"/>
    <col min="7" max="7" width="12.25" bestFit="1" customWidth="1"/>
  </cols>
  <sheetData>
    <row r="1" spans="1:7" x14ac:dyDescent="0.25">
      <c r="E1" t="s">
        <v>33</v>
      </c>
      <c r="F1" t="s">
        <v>129</v>
      </c>
      <c r="G1" t="s">
        <v>130</v>
      </c>
    </row>
    <row r="2" spans="1:7" x14ac:dyDescent="0.25">
      <c r="A2" s="6" t="s">
        <v>131</v>
      </c>
      <c r="E2">
        <v>239</v>
      </c>
      <c r="F2">
        <f t="shared" ref="F2:F21" si="0">IF(MOD(E2/10,1)&gt;0.5,CEILING(E2,10),FLOOR(E2,10))</f>
        <v>240</v>
      </c>
      <c r="G2">
        <f t="shared" ref="G2:G21" si="1">LOOKUP(F2,A$5:B$41)</f>
        <v>5.4294768499265622E-3</v>
      </c>
    </row>
    <row r="3" spans="1:7" x14ac:dyDescent="0.25">
      <c r="E3">
        <v>239</v>
      </c>
      <c r="F3">
        <f t="shared" si="0"/>
        <v>240</v>
      </c>
      <c r="G3">
        <f t="shared" si="1"/>
        <v>5.4294768499265622E-3</v>
      </c>
    </row>
    <row r="4" spans="1:7" x14ac:dyDescent="0.25">
      <c r="A4" t="s">
        <v>132</v>
      </c>
      <c r="B4" t="s">
        <v>130</v>
      </c>
      <c r="E4">
        <v>256</v>
      </c>
      <c r="F4">
        <f t="shared" si="0"/>
        <v>260</v>
      </c>
      <c r="G4">
        <f t="shared" si="1"/>
        <v>1.0122489463485207E-2</v>
      </c>
    </row>
    <row r="5" spans="1:7" x14ac:dyDescent="0.25">
      <c r="A5">
        <v>0</v>
      </c>
      <c r="B5">
        <v>0.68364566522734826</v>
      </c>
      <c r="E5">
        <v>235</v>
      </c>
      <c r="F5">
        <f t="shared" si="0"/>
        <v>230</v>
      </c>
      <c r="G5">
        <f t="shared" si="1"/>
        <v>2.5703594492985649E-2</v>
      </c>
    </row>
    <row r="6" spans="1:7" x14ac:dyDescent="0.25">
      <c r="A6">
        <v>10</v>
      </c>
      <c r="B6">
        <v>0.76161127656652527</v>
      </c>
      <c r="E6">
        <v>240</v>
      </c>
      <c r="F6">
        <f t="shared" si="0"/>
        <v>240</v>
      </c>
      <c r="G6">
        <f t="shared" si="1"/>
        <v>5.4294768499265622E-3</v>
      </c>
    </row>
    <row r="7" spans="1:7" x14ac:dyDescent="0.25">
      <c r="A7">
        <v>20</v>
      </c>
      <c r="B7">
        <v>0.83162796164892239</v>
      </c>
      <c r="E7">
        <v>265</v>
      </c>
      <c r="F7">
        <f t="shared" si="0"/>
        <v>260</v>
      </c>
      <c r="G7">
        <f t="shared" si="1"/>
        <v>1.0122489463485207E-2</v>
      </c>
    </row>
    <row r="8" spans="1:7" x14ac:dyDescent="0.25">
      <c r="A8">
        <v>30</v>
      </c>
      <c r="B8">
        <v>0.89156829892846301</v>
      </c>
      <c r="E8">
        <v>62</v>
      </c>
      <c r="F8">
        <f t="shared" si="0"/>
        <v>60</v>
      </c>
      <c r="G8">
        <f t="shared" si="1"/>
        <v>0.99457052315007421</v>
      </c>
    </row>
    <row r="9" spans="1:7" x14ac:dyDescent="0.25">
      <c r="A9">
        <v>40</v>
      </c>
      <c r="B9">
        <v>0.93961103158818937</v>
      </c>
      <c r="E9">
        <v>135</v>
      </c>
      <c r="F9">
        <f t="shared" si="0"/>
        <v>130</v>
      </c>
      <c r="G9">
        <f t="shared" si="1"/>
        <v>0.73820608914545405</v>
      </c>
    </row>
    <row r="10" spans="1:7" x14ac:dyDescent="0.25">
      <c r="A10">
        <v>50</v>
      </c>
      <c r="B10">
        <v>0.97429640550701602</v>
      </c>
      <c r="E10">
        <v>193</v>
      </c>
      <c r="F10">
        <f t="shared" si="0"/>
        <v>190</v>
      </c>
      <c r="G10">
        <f t="shared" si="1"/>
        <v>0.23838872343347317</v>
      </c>
    </row>
    <row r="11" spans="1:7" x14ac:dyDescent="0.25">
      <c r="A11">
        <v>60</v>
      </c>
      <c r="B11">
        <v>0.99457052315007421</v>
      </c>
      <c r="E11">
        <v>227</v>
      </c>
      <c r="F11">
        <f t="shared" si="0"/>
        <v>230</v>
      </c>
      <c r="G11">
        <f t="shared" si="1"/>
        <v>2.5703594492985649E-2</v>
      </c>
    </row>
    <row r="12" spans="1:7" x14ac:dyDescent="0.25">
      <c r="A12">
        <v>70</v>
      </c>
      <c r="B12">
        <v>0.99981736571197821</v>
      </c>
      <c r="E12">
        <v>270</v>
      </c>
      <c r="F12">
        <f t="shared" si="0"/>
        <v>270</v>
      </c>
      <c r="G12">
        <f t="shared" si="1"/>
        <v>3.4947024906618773E-2</v>
      </c>
    </row>
    <row r="13" spans="1:7" x14ac:dyDescent="0.25">
      <c r="A13">
        <v>80</v>
      </c>
      <c r="B13">
        <v>0.98987751053651518</v>
      </c>
      <c r="E13">
        <v>209</v>
      </c>
      <c r="F13">
        <f t="shared" si="0"/>
        <v>210</v>
      </c>
      <c r="G13">
        <f t="shared" si="1"/>
        <v>0.10843170107153149</v>
      </c>
    </row>
    <row r="14" spans="1:7" x14ac:dyDescent="0.25">
      <c r="A14">
        <v>90</v>
      </c>
      <c r="B14">
        <v>0.96505297509338184</v>
      </c>
      <c r="E14">
        <v>170</v>
      </c>
      <c r="F14">
        <f t="shared" si="0"/>
        <v>170</v>
      </c>
      <c r="G14">
        <f t="shared" si="1"/>
        <v>0.39989992672057639</v>
      </c>
    </row>
    <row r="15" spans="1:7" x14ac:dyDescent="0.25">
      <c r="A15">
        <v>100</v>
      </c>
      <c r="B15">
        <v>0.92609804033019705</v>
      </c>
      <c r="E15">
        <v>170</v>
      </c>
      <c r="F15">
        <f t="shared" si="0"/>
        <v>170</v>
      </c>
      <c r="G15">
        <f t="shared" si="1"/>
        <v>0.39989992672057639</v>
      </c>
    </row>
    <row r="16" spans="1:7" x14ac:dyDescent="0.25">
      <c r="A16">
        <v>110</v>
      </c>
      <c r="B16">
        <v>0.87419633222759163</v>
      </c>
      <c r="E16">
        <v>170</v>
      </c>
      <c r="F16">
        <f t="shared" si="0"/>
        <v>170</v>
      </c>
      <c r="G16">
        <f t="shared" si="1"/>
        <v>0.39989992672057639</v>
      </c>
    </row>
    <row r="17" spans="1:7" x14ac:dyDescent="0.25">
      <c r="A17">
        <v>120</v>
      </c>
      <c r="B17">
        <v>0.81092485792272651</v>
      </c>
      <c r="E17">
        <v>186</v>
      </c>
      <c r="F17">
        <f t="shared" si="0"/>
        <v>190</v>
      </c>
      <c r="G17">
        <f t="shared" si="1"/>
        <v>0.23838872343347317</v>
      </c>
    </row>
    <row r="18" spans="1:7" x14ac:dyDescent="0.25">
      <c r="A18">
        <v>130</v>
      </c>
      <c r="B18">
        <v>0.73820608914545405</v>
      </c>
      <c r="E18">
        <v>161</v>
      </c>
      <c r="F18">
        <f t="shared" si="0"/>
        <v>160</v>
      </c>
      <c r="G18">
        <f t="shared" si="1"/>
        <v>0.48648700874200995</v>
      </c>
    </row>
    <row r="19" spans="1:7" x14ac:dyDescent="0.25">
      <c r="A19">
        <v>140</v>
      </c>
      <c r="B19">
        <v>0.65824954888758769</v>
      </c>
      <c r="E19">
        <v>237</v>
      </c>
      <c r="F19">
        <f t="shared" si="0"/>
        <v>240</v>
      </c>
      <c r="G19">
        <f t="shared" si="1"/>
        <v>5.4294768499265622E-3</v>
      </c>
    </row>
    <row r="20" spans="1:7" x14ac:dyDescent="0.25">
      <c r="A20">
        <v>150</v>
      </c>
      <c r="B20">
        <v>0.57348467616491405</v>
      </c>
      <c r="E20">
        <v>234</v>
      </c>
      <c r="F20">
        <f t="shared" si="0"/>
        <v>230</v>
      </c>
      <c r="G20">
        <f t="shared" si="1"/>
        <v>2.5703594492985649E-2</v>
      </c>
    </row>
    <row r="21" spans="1:7" x14ac:dyDescent="0.25">
      <c r="A21">
        <v>160</v>
      </c>
      <c r="B21">
        <v>0.48648700874200995</v>
      </c>
      <c r="E21">
        <v>204</v>
      </c>
      <c r="F21">
        <f t="shared" si="0"/>
        <v>200</v>
      </c>
      <c r="G21">
        <f t="shared" si="1"/>
        <v>0.16837203835107634</v>
      </c>
    </row>
    <row r="22" spans="1:7" x14ac:dyDescent="0.25">
      <c r="A22">
        <v>170</v>
      </c>
      <c r="B22">
        <v>0.39989992672057639</v>
      </c>
      <c r="E22">
        <v>51</v>
      </c>
      <c r="F22">
        <f>IF(MOD(E22/10,1)&gt;0.5,CEILING(E22,10),FLOOR(E22,10))</f>
        <v>50</v>
      </c>
      <c r="G22">
        <f>LOOKUP(F22,A$5:B$41)</f>
        <v>0.97429640550701602</v>
      </c>
    </row>
    <row r="23" spans="1:7" x14ac:dyDescent="0.25">
      <c r="A23">
        <v>180</v>
      </c>
      <c r="B23">
        <v>0.31635433477265018</v>
      </c>
      <c r="E23">
        <v>265</v>
      </c>
      <c r="F23">
        <f>IF(MOD(E23/10,1)&gt;0.5,CEILING(E23,10),FLOOR(E23,10))</f>
        <v>260</v>
      </c>
      <c r="G23">
        <f>LOOKUP(F23,A$5:B$41)</f>
        <v>1.0122489463485207E-2</v>
      </c>
    </row>
    <row r="24" spans="1:7" x14ac:dyDescent="0.25">
      <c r="A24">
        <v>190</v>
      </c>
      <c r="B24">
        <v>0.23838872343347317</v>
      </c>
      <c r="E24">
        <v>206</v>
      </c>
      <c r="F24">
        <f>IF(MOD(E24/10,1)&gt;0.5,CEILING(E24,10),FLOOR(E24,10))</f>
        <v>210</v>
      </c>
      <c r="G24">
        <f>LOOKUP(F24,A$5:B$41)</f>
        <v>0.10843170107153149</v>
      </c>
    </row>
    <row r="25" spans="1:7" x14ac:dyDescent="0.25">
      <c r="A25">
        <v>200</v>
      </c>
      <c r="B25">
        <v>0.16837203835107634</v>
      </c>
      <c r="E25">
        <v>201</v>
      </c>
      <c r="F25">
        <f>IF(MOD(E25/10,1)&gt;0.5,CEILING(E25,10),FLOOR(E25,10))</f>
        <v>200</v>
      </c>
      <c r="G25">
        <f>LOOKUP(F25,A$5:B$41)</f>
        <v>0.16837203835107634</v>
      </c>
    </row>
    <row r="26" spans="1:7" x14ac:dyDescent="0.25">
      <c r="A26">
        <v>210</v>
      </c>
      <c r="B26">
        <v>0.10843170107153149</v>
      </c>
      <c r="E26">
        <v>6</v>
      </c>
      <c r="F26">
        <f>IF(MOD(E26/10,1)&gt;0.5,CEILING(E26,10),FLOOR(E26,10))</f>
        <v>10</v>
      </c>
      <c r="G26">
        <f>LOOKUP(F26,A$5:B$41)</f>
        <v>0.76161127656652527</v>
      </c>
    </row>
    <row r="27" spans="1:7" x14ac:dyDescent="0.25">
      <c r="A27">
        <v>220</v>
      </c>
      <c r="B27">
        <v>6.0388968411813126E-2</v>
      </c>
    </row>
    <row r="28" spans="1:7" x14ac:dyDescent="0.25">
      <c r="A28">
        <v>230</v>
      </c>
      <c r="B28">
        <v>2.5703594492985649E-2</v>
      </c>
    </row>
    <row r="29" spans="1:7" x14ac:dyDescent="0.25">
      <c r="A29">
        <v>240</v>
      </c>
      <c r="B29">
        <v>5.4294768499265622E-3</v>
      </c>
    </row>
    <row r="30" spans="1:7" x14ac:dyDescent="0.25">
      <c r="A30">
        <v>250</v>
      </c>
      <c r="B30">
        <v>1.8263428802178794E-4</v>
      </c>
    </row>
    <row r="31" spans="1:7" x14ac:dyDescent="0.25">
      <c r="A31">
        <v>260</v>
      </c>
      <c r="B31">
        <v>1.0122489463485207E-2</v>
      </c>
    </row>
    <row r="32" spans="1:7" x14ac:dyDescent="0.25">
      <c r="A32">
        <v>270</v>
      </c>
      <c r="B32">
        <v>3.4947024906618773E-2</v>
      </c>
    </row>
    <row r="33" spans="1:2" x14ac:dyDescent="0.25">
      <c r="A33">
        <v>280</v>
      </c>
      <c r="B33">
        <v>7.3901959669803896E-2</v>
      </c>
    </row>
    <row r="34" spans="1:2" x14ac:dyDescent="0.25">
      <c r="A34">
        <v>290</v>
      </c>
      <c r="B34">
        <v>0.12580366777241414</v>
      </c>
    </row>
    <row r="35" spans="1:2" x14ac:dyDescent="0.25">
      <c r="A35">
        <v>300</v>
      </c>
      <c r="B35">
        <v>0.18907514207727483</v>
      </c>
    </row>
    <row r="36" spans="1:2" x14ac:dyDescent="0.25">
      <c r="A36">
        <v>310</v>
      </c>
      <c r="B36">
        <v>0.26179391085454745</v>
      </c>
    </row>
    <row r="37" spans="1:2" x14ac:dyDescent="0.25">
      <c r="A37">
        <v>320</v>
      </c>
      <c r="B37">
        <v>0.34175045111240715</v>
      </c>
    </row>
    <row r="38" spans="1:2" x14ac:dyDescent="0.25">
      <c r="A38">
        <v>330</v>
      </c>
      <c r="B38">
        <v>0.42651532383508761</v>
      </c>
    </row>
    <row r="39" spans="1:2" x14ac:dyDescent="0.25">
      <c r="A39">
        <v>340</v>
      </c>
      <c r="B39">
        <v>0.51351299125799177</v>
      </c>
    </row>
    <row r="40" spans="1:2" x14ac:dyDescent="0.25">
      <c r="A40">
        <v>350</v>
      </c>
      <c r="B40">
        <v>0.60010007327942527</v>
      </c>
    </row>
    <row r="41" spans="1:2" x14ac:dyDescent="0.25">
      <c r="A41">
        <v>360</v>
      </c>
      <c r="B41">
        <v>0.68364566522735148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8"/>
  <sheetViews>
    <sheetView workbookViewId="0">
      <selection activeCell="H1" sqref="H1"/>
    </sheetView>
  </sheetViews>
  <sheetFormatPr defaultColWidth="11.25" defaultRowHeight="15.75" x14ac:dyDescent="0.25"/>
  <cols>
    <col min="1" max="1" width="5.75" bestFit="1" customWidth="1"/>
    <col min="2" max="2" width="9.25" bestFit="1" customWidth="1"/>
    <col min="3" max="3" width="7.5" bestFit="1" customWidth="1"/>
    <col min="4" max="4" width="9.25" bestFit="1" customWidth="1"/>
    <col min="5" max="5" width="8" bestFit="1" customWidth="1"/>
    <col min="6" max="6" width="4.25" bestFit="1" customWidth="1"/>
    <col min="7" max="7" width="6.75" bestFit="1" customWidth="1"/>
    <col min="8" max="8" width="13.25" bestFit="1" customWidth="1"/>
    <col min="9" max="14" width="7.75" bestFit="1" customWidth="1"/>
    <col min="15" max="15" width="8.25" bestFit="1" customWidth="1"/>
    <col min="16" max="16" width="7.25" bestFit="1" customWidth="1"/>
    <col min="17" max="17" width="9" bestFit="1" customWidth="1"/>
    <col min="18" max="18" width="7.75" bestFit="1" customWidth="1"/>
    <col min="19" max="19" width="8.75" bestFit="1" customWidth="1"/>
    <col min="20" max="20" width="10" bestFit="1" customWidth="1"/>
    <col min="21" max="22" width="7.75" bestFit="1" customWidth="1"/>
    <col min="23" max="23" width="8.75" bestFit="1" customWidth="1"/>
    <col min="24" max="24" width="9" bestFit="1" customWidth="1"/>
  </cols>
  <sheetData>
    <row r="1" spans="1:24" x14ac:dyDescent="0.25">
      <c r="A1" t="s">
        <v>95</v>
      </c>
      <c r="B1" t="s">
        <v>121</v>
      </c>
      <c r="C1" t="s">
        <v>34</v>
      </c>
      <c r="D1" t="s">
        <v>35</v>
      </c>
      <c r="E1" t="s">
        <v>65</v>
      </c>
      <c r="F1" t="s">
        <v>32</v>
      </c>
      <c r="G1" t="s">
        <v>130</v>
      </c>
      <c r="H1" t="s">
        <v>122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146</v>
      </c>
      <c r="S1" t="s">
        <v>145</v>
      </c>
      <c r="T1" t="s">
        <v>144</v>
      </c>
      <c r="U1" t="s">
        <v>147</v>
      </c>
      <c r="V1" t="s">
        <v>148</v>
      </c>
      <c r="W1" t="s">
        <v>149</v>
      </c>
      <c r="X1" t="s">
        <v>150</v>
      </c>
    </row>
    <row r="2" spans="1:24" x14ac:dyDescent="0.25">
      <c r="A2" t="s">
        <v>104</v>
      </c>
      <c r="B2" t="s">
        <v>0</v>
      </c>
      <c r="C2" t="s">
        <v>23</v>
      </c>
      <c r="D2" t="s">
        <v>26</v>
      </c>
      <c r="E2">
        <v>0</v>
      </c>
      <c r="F2">
        <v>700</v>
      </c>
      <c r="G2" s="7">
        <v>5.4294768499265622E-3</v>
      </c>
      <c r="H2" s="7">
        <v>83.157329170264006</v>
      </c>
      <c r="I2" s="7">
        <v>0.8928571428571429</v>
      </c>
      <c r="J2" s="7">
        <v>2.4642857142857144</v>
      </c>
      <c r="K2" s="7">
        <v>17.107142857142858</v>
      </c>
      <c r="L2" s="7">
        <v>2.7142857142857144</v>
      </c>
      <c r="M2" s="7">
        <v>2.4642857142857144</v>
      </c>
      <c r="N2" s="7">
        <v>0</v>
      </c>
      <c r="O2" s="7">
        <v>0</v>
      </c>
      <c r="P2" s="7">
        <v>0</v>
      </c>
      <c r="Q2" s="7">
        <v>3.1785714285714284</v>
      </c>
      <c r="R2" s="7">
        <v>30.75</v>
      </c>
      <c r="S2" s="7">
        <v>27.892857142857142</v>
      </c>
      <c r="T2" s="7">
        <v>2.8571428571428572</v>
      </c>
      <c r="U2" s="7">
        <v>5.1785714285714288</v>
      </c>
      <c r="V2" s="7">
        <v>66.25</v>
      </c>
      <c r="W2" s="7">
        <v>0.35714285714285715</v>
      </c>
      <c r="X2" s="7">
        <v>0.25</v>
      </c>
    </row>
    <row r="3" spans="1:24" x14ac:dyDescent="0.25">
      <c r="A3" t="s">
        <v>99</v>
      </c>
      <c r="B3" t="s">
        <v>0</v>
      </c>
      <c r="C3" t="s">
        <v>23</v>
      </c>
      <c r="D3" t="s">
        <v>26</v>
      </c>
      <c r="E3">
        <v>0</v>
      </c>
      <c r="F3">
        <v>700</v>
      </c>
      <c r="G3" s="7">
        <v>1.0122489463485207E-2</v>
      </c>
      <c r="H3" s="7">
        <v>107.69086973229734</v>
      </c>
      <c r="I3" s="7">
        <v>0</v>
      </c>
      <c r="J3" s="7">
        <v>0.7</v>
      </c>
      <c r="K3" s="7">
        <v>11.05</v>
      </c>
      <c r="L3" s="7">
        <v>0.75</v>
      </c>
      <c r="M3" s="7">
        <v>2.0249999999999999</v>
      </c>
      <c r="N3" s="7">
        <v>2.75</v>
      </c>
      <c r="O3" s="7">
        <v>0.6</v>
      </c>
      <c r="P3" s="7">
        <v>0</v>
      </c>
      <c r="Q3" s="7">
        <v>40.75</v>
      </c>
      <c r="R3" s="7">
        <v>58.625</v>
      </c>
      <c r="S3" s="7">
        <v>14.525</v>
      </c>
      <c r="T3" s="7">
        <v>44.1</v>
      </c>
      <c r="U3" s="7">
        <v>10.1</v>
      </c>
      <c r="V3" s="7">
        <v>26.9</v>
      </c>
      <c r="W3" s="7">
        <v>0.5</v>
      </c>
      <c r="X3" s="7">
        <v>10.45</v>
      </c>
    </row>
    <row r="4" spans="1:24" x14ac:dyDescent="0.25">
      <c r="A4" t="s">
        <v>101</v>
      </c>
      <c r="B4" t="s">
        <v>0</v>
      </c>
      <c r="C4" t="s">
        <v>23</v>
      </c>
      <c r="D4" t="s">
        <v>26</v>
      </c>
      <c r="E4">
        <v>0</v>
      </c>
      <c r="F4">
        <v>700</v>
      </c>
      <c r="G4" s="7">
        <v>5.4294768499265622E-3</v>
      </c>
      <c r="H4" s="7">
        <v>97.333421811088655</v>
      </c>
      <c r="I4" s="7">
        <v>1.2222222222222223</v>
      </c>
      <c r="J4" s="7">
        <v>6.4444444444444446</v>
      </c>
      <c r="K4" s="7">
        <v>16.722222222222221</v>
      </c>
      <c r="L4" s="7">
        <v>2.7222222222222223</v>
      </c>
      <c r="M4" s="7">
        <v>2.2222222222222223</v>
      </c>
      <c r="N4" s="7">
        <v>0</v>
      </c>
      <c r="O4" s="7">
        <v>0.1111111111111111</v>
      </c>
      <c r="P4" s="7">
        <v>0</v>
      </c>
      <c r="Q4" s="7">
        <v>7.6111111111111107</v>
      </c>
      <c r="R4" s="7">
        <v>37.055555555555557</v>
      </c>
      <c r="S4" s="7">
        <v>29.333333333333332</v>
      </c>
      <c r="T4" s="7">
        <v>7.7222222222222223</v>
      </c>
      <c r="U4" s="7">
        <v>9.2777777777777786</v>
      </c>
      <c r="V4" s="7">
        <v>51.777777777777779</v>
      </c>
      <c r="W4" s="7">
        <v>0.88888888888888884</v>
      </c>
      <c r="X4" s="7">
        <v>3.8333333333333335</v>
      </c>
    </row>
    <row r="5" spans="1:24" x14ac:dyDescent="0.25">
      <c r="A5" t="s">
        <v>102</v>
      </c>
      <c r="B5" t="s">
        <v>0</v>
      </c>
      <c r="C5" t="s">
        <v>23</v>
      </c>
      <c r="D5" t="s">
        <v>26</v>
      </c>
      <c r="E5">
        <v>0</v>
      </c>
      <c r="F5">
        <v>700</v>
      </c>
      <c r="G5" s="7">
        <v>1.0122489463485207E-2</v>
      </c>
      <c r="H5" s="7">
        <v>93.710640201153595</v>
      </c>
      <c r="I5" s="7">
        <v>3.8888888888888888</v>
      </c>
      <c r="J5" s="7">
        <v>2.2222222222222223</v>
      </c>
      <c r="K5" s="7">
        <v>14.611111111111111</v>
      </c>
      <c r="L5" s="7">
        <v>3.7222222222222223</v>
      </c>
      <c r="M5" s="7">
        <v>2.2777777777777777</v>
      </c>
      <c r="N5" s="7">
        <v>0</v>
      </c>
      <c r="O5" s="7">
        <v>0</v>
      </c>
      <c r="P5" s="7">
        <v>0</v>
      </c>
      <c r="Q5" s="7">
        <v>0</v>
      </c>
      <c r="R5" s="7">
        <v>26.722222222222221</v>
      </c>
      <c r="S5" s="7">
        <v>26.722222222222221</v>
      </c>
      <c r="T5" s="7">
        <v>0</v>
      </c>
      <c r="U5" s="7">
        <v>2.3333333333333335</v>
      </c>
      <c r="V5" s="7">
        <v>71.333333333333329</v>
      </c>
      <c r="W5" s="7">
        <v>0.22222222222222221</v>
      </c>
      <c r="X5" s="7">
        <v>1.7777777777777777</v>
      </c>
    </row>
    <row r="6" spans="1:24" x14ac:dyDescent="0.25">
      <c r="A6" t="s">
        <v>9</v>
      </c>
      <c r="B6" t="s">
        <v>9</v>
      </c>
      <c r="C6" t="s">
        <v>24</v>
      </c>
      <c r="D6" t="s">
        <v>26</v>
      </c>
      <c r="E6">
        <v>0</v>
      </c>
      <c r="F6">
        <v>70</v>
      </c>
      <c r="G6" s="7">
        <v>2.5703594492985649E-2</v>
      </c>
      <c r="H6" s="7">
        <v>35.509980123761451</v>
      </c>
      <c r="I6" s="7">
        <v>0</v>
      </c>
      <c r="J6" s="7">
        <v>2.1052631578947367</v>
      </c>
      <c r="K6" s="7">
        <v>2.1052631578947367</v>
      </c>
      <c r="L6" s="7">
        <v>0</v>
      </c>
      <c r="M6" s="7">
        <v>0.26315789473684209</v>
      </c>
      <c r="N6" s="7">
        <v>28.94736842105263</v>
      </c>
      <c r="O6" s="7">
        <v>0</v>
      </c>
      <c r="P6" s="7">
        <v>0</v>
      </c>
      <c r="Q6" s="7">
        <v>6.0526315789473681</v>
      </c>
      <c r="R6" s="7">
        <v>65.526315789473685</v>
      </c>
      <c r="S6" s="7">
        <v>4.4736842105263159</v>
      </c>
      <c r="T6" s="7">
        <v>61.05263157894737</v>
      </c>
      <c r="U6" s="7">
        <v>4</v>
      </c>
      <c r="V6" s="7">
        <v>29.421052631578949</v>
      </c>
      <c r="W6" s="7">
        <v>0.42105263157894735</v>
      </c>
      <c r="X6" s="7">
        <v>2.736842105263158</v>
      </c>
    </row>
    <row r="7" spans="1:24" x14ac:dyDescent="0.25">
      <c r="A7" t="s">
        <v>96</v>
      </c>
      <c r="B7" t="s">
        <v>9</v>
      </c>
      <c r="C7" t="s">
        <v>24</v>
      </c>
      <c r="D7" t="s">
        <v>26</v>
      </c>
      <c r="E7">
        <v>1.7</v>
      </c>
      <c r="F7">
        <v>70</v>
      </c>
      <c r="G7" s="7">
        <v>3.4947024906618773E-2</v>
      </c>
      <c r="H7" s="7">
        <v>129.66752942448437</v>
      </c>
      <c r="I7" s="7">
        <v>0</v>
      </c>
      <c r="J7" s="7">
        <v>7.4444444444444446</v>
      </c>
      <c r="K7" s="7">
        <v>27.611111111111111</v>
      </c>
      <c r="L7" s="7">
        <v>4.833333333333333</v>
      </c>
      <c r="M7" s="7">
        <v>5.1111111111111107</v>
      </c>
      <c r="N7" s="7">
        <v>0</v>
      </c>
      <c r="O7" s="7">
        <v>0</v>
      </c>
      <c r="P7" s="7">
        <v>0.27777777777777779</v>
      </c>
      <c r="Q7" s="7">
        <v>0</v>
      </c>
      <c r="R7" s="7">
        <v>45.277777777777779</v>
      </c>
      <c r="S7" s="7">
        <v>45.277777777777779</v>
      </c>
      <c r="T7" s="7">
        <v>0</v>
      </c>
      <c r="U7" s="7">
        <v>35.5</v>
      </c>
      <c r="V7" s="7">
        <v>5</v>
      </c>
      <c r="W7" s="7">
        <v>17.166666666666668</v>
      </c>
      <c r="X7" s="7">
        <v>0.5</v>
      </c>
    </row>
    <row r="8" spans="1:24" x14ac:dyDescent="0.25">
      <c r="A8" t="s">
        <v>117</v>
      </c>
      <c r="B8" t="s">
        <v>13</v>
      </c>
      <c r="C8" t="s">
        <v>24</v>
      </c>
      <c r="D8" t="s">
        <v>26</v>
      </c>
      <c r="E8">
        <v>2.09</v>
      </c>
      <c r="F8">
        <v>120</v>
      </c>
      <c r="G8" s="7">
        <v>0.10843170107153149</v>
      </c>
      <c r="H8" s="7">
        <v>103.15019215796669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5.5555555555555552E-2</v>
      </c>
      <c r="P8" s="7">
        <v>0</v>
      </c>
      <c r="Q8" s="7">
        <v>47.388888888888886</v>
      </c>
      <c r="R8" s="7">
        <v>47.444444444444443</v>
      </c>
      <c r="S8" s="7">
        <v>0</v>
      </c>
      <c r="T8" s="7">
        <v>47.444444444444443</v>
      </c>
      <c r="U8" s="7">
        <v>23.277777777777779</v>
      </c>
      <c r="V8" s="7">
        <v>24.722222222222221</v>
      </c>
      <c r="W8" s="7">
        <v>0.33333333333333331</v>
      </c>
      <c r="X8" s="7">
        <v>6.7777777777777777</v>
      </c>
    </row>
    <row r="9" spans="1:24" x14ac:dyDescent="0.25">
      <c r="A9" t="s">
        <v>109</v>
      </c>
      <c r="B9" t="s">
        <v>13</v>
      </c>
      <c r="C9" t="s">
        <v>24</v>
      </c>
      <c r="D9" t="s">
        <v>26</v>
      </c>
      <c r="E9">
        <v>0</v>
      </c>
      <c r="F9">
        <v>120</v>
      </c>
      <c r="G9" s="7">
        <v>0.39989992672057639</v>
      </c>
      <c r="H9" s="7">
        <v>96.061555340763405</v>
      </c>
      <c r="I9" s="7">
        <v>0</v>
      </c>
      <c r="J9" s="7">
        <v>0</v>
      </c>
      <c r="K9" s="7">
        <v>2.9411764705882355</v>
      </c>
      <c r="L9" s="7">
        <v>5.8823529411764705E-2</v>
      </c>
      <c r="M9" s="7">
        <v>0</v>
      </c>
      <c r="N9" s="7">
        <v>0</v>
      </c>
      <c r="O9" s="7">
        <v>0</v>
      </c>
      <c r="P9" s="7">
        <v>0</v>
      </c>
      <c r="Q9" s="7">
        <v>33.764705882352942</v>
      </c>
      <c r="R9" s="7">
        <v>36.764705882352942</v>
      </c>
      <c r="S9" s="7">
        <v>3</v>
      </c>
      <c r="T9" s="7">
        <v>33.764705882352942</v>
      </c>
      <c r="U9" s="7">
        <v>21.235294117647058</v>
      </c>
      <c r="V9" s="7">
        <v>22.941176470588236</v>
      </c>
      <c r="W9" s="7">
        <v>14.176470588235293</v>
      </c>
      <c r="X9" s="7">
        <v>12</v>
      </c>
    </row>
    <row r="10" spans="1:24" x14ac:dyDescent="0.25">
      <c r="A10" t="s">
        <v>116</v>
      </c>
      <c r="B10" t="s">
        <v>13</v>
      </c>
      <c r="C10" t="s">
        <v>24</v>
      </c>
      <c r="D10" t="s">
        <v>26</v>
      </c>
      <c r="E10">
        <v>2.58</v>
      </c>
      <c r="F10">
        <v>120</v>
      </c>
      <c r="G10" s="7">
        <v>0.23838872343347317</v>
      </c>
      <c r="H10" s="7">
        <v>130.95122918787115</v>
      </c>
      <c r="I10" s="7">
        <v>0</v>
      </c>
      <c r="J10" s="7">
        <v>4.166666666666667</v>
      </c>
      <c r="K10" s="7">
        <v>2.1111111111111112</v>
      </c>
      <c r="L10" s="7">
        <v>5.5555555555555552E-2</v>
      </c>
      <c r="M10" s="7">
        <v>1.8888888888888888</v>
      </c>
      <c r="N10" s="7">
        <v>0</v>
      </c>
      <c r="O10" s="7">
        <v>3.8333333333333335</v>
      </c>
      <c r="P10" s="7">
        <v>0</v>
      </c>
      <c r="Q10" s="7">
        <v>35.666666666666664</v>
      </c>
      <c r="R10" s="7">
        <v>47.833333333333336</v>
      </c>
      <c r="S10" s="7">
        <v>8.3333333333333339</v>
      </c>
      <c r="T10" s="7">
        <v>39.5</v>
      </c>
      <c r="U10" s="7">
        <v>6.3888888888888893</v>
      </c>
      <c r="V10" s="7">
        <v>46.111111111111114</v>
      </c>
      <c r="W10" s="7">
        <v>0</v>
      </c>
      <c r="X10" s="7">
        <v>5.2777777777777777</v>
      </c>
    </row>
    <row r="11" spans="1:24" x14ac:dyDescent="0.25">
      <c r="A11" t="s">
        <v>48</v>
      </c>
      <c r="B11" t="s">
        <v>13</v>
      </c>
      <c r="C11" t="s">
        <v>24</v>
      </c>
      <c r="D11" t="s">
        <v>25</v>
      </c>
      <c r="E11">
        <v>8.7100000000000009</v>
      </c>
      <c r="F11">
        <v>120</v>
      </c>
      <c r="G11" s="7">
        <v>0.48648700874200995</v>
      </c>
      <c r="H11" s="7">
        <v>116.39046705318916</v>
      </c>
      <c r="I11" s="7">
        <v>6.0526315789473681</v>
      </c>
      <c r="J11" s="7">
        <v>3.0526315789473686</v>
      </c>
      <c r="K11" s="7">
        <v>25.315789473684209</v>
      </c>
      <c r="L11" s="7">
        <v>3.1315789473684212</v>
      </c>
      <c r="M11" s="7">
        <v>3.6315789473684212</v>
      </c>
      <c r="N11" s="7">
        <v>0</v>
      </c>
      <c r="O11" s="7">
        <v>0</v>
      </c>
      <c r="P11" s="7">
        <v>0.42105263157894735</v>
      </c>
      <c r="Q11" s="7">
        <v>0</v>
      </c>
      <c r="R11" s="7">
        <v>41.60526315789474</v>
      </c>
      <c r="S11" s="7">
        <v>41.60526315789474</v>
      </c>
      <c r="T11" s="7">
        <v>0</v>
      </c>
      <c r="U11" s="7">
        <v>19</v>
      </c>
      <c r="V11" s="7">
        <v>32.157894736842103</v>
      </c>
      <c r="W11" s="7">
        <v>8.8421052631578956</v>
      </c>
      <c r="X11" s="7">
        <v>2.736842105263158</v>
      </c>
    </row>
    <row r="12" spans="1:24" x14ac:dyDescent="0.25">
      <c r="A12" t="s">
        <v>47</v>
      </c>
      <c r="B12" t="s">
        <v>13</v>
      </c>
      <c r="C12" t="s">
        <v>23</v>
      </c>
      <c r="D12" t="s">
        <v>26</v>
      </c>
      <c r="E12">
        <v>9.02</v>
      </c>
      <c r="F12">
        <v>120</v>
      </c>
      <c r="G12" s="7">
        <v>5.4294768499265622E-3</v>
      </c>
      <c r="H12" s="7">
        <v>173.2466393032359</v>
      </c>
      <c r="I12" s="7">
        <v>4.7368421052631575</v>
      </c>
      <c r="J12" s="7">
        <v>12</v>
      </c>
      <c r="K12" s="7">
        <v>37.842105263157897</v>
      </c>
      <c r="L12" s="7">
        <v>1.368421052631579</v>
      </c>
      <c r="M12" s="7">
        <v>16.578947368421051</v>
      </c>
      <c r="N12" s="7">
        <v>1.3157894736842106</v>
      </c>
      <c r="O12" s="7">
        <v>0</v>
      </c>
      <c r="P12" s="7">
        <v>0.26315789473684209</v>
      </c>
      <c r="Q12" s="7">
        <v>2.736842105263158</v>
      </c>
      <c r="R12" s="7">
        <v>78.526315789473685</v>
      </c>
      <c r="S12" s="7">
        <v>74.736842105263165</v>
      </c>
      <c r="T12" s="7">
        <v>3.7894736842105261</v>
      </c>
      <c r="U12" s="7">
        <v>20</v>
      </c>
      <c r="V12" s="7">
        <v>9.6842105263157894</v>
      </c>
      <c r="W12" s="7">
        <v>0.26315789473684209</v>
      </c>
      <c r="X12" s="7">
        <v>0</v>
      </c>
    </row>
    <row r="13" spans="1:24" x14ac:dyDescent="0.25">
      <c r="A13" t="s">
        <v>115</v>
      </c>
      <c r="B13" t="s">
        <v>19</v>
      </c>
      <c r="C13" t="s">
        <v>23</v>
      </c>
      <c r="D13" t="s">
        <v>26</v>
      </c>
      <c r="E13">
        <v>9.31</v>
      </c>
      <c r="F13">
        <v>120</v>
      </c>
      <c r="G13" s="7">
        <v>2.5703594492985649E-2</v>
      </c>
      <c r="H13" s="7">
        <v>186.41968621641692</v>
      </c>
      <c r="I13" s="7">
        <v>5.2631578947368425</v>
      </c>
      <c r="J13" s="7">
        <v>10.947368421052632</v>
      </c>
      <c r="K13" s="7">
        <v>19.105263157894736</v>
      </c>
      <c r="L13" s="7">
        <v>14.894736842105264</v>
      </c>
      <c r="M13" s="7">
        <v>17.736842105263158</v>
      </c>
      <c r="N13" s="7">
        <v>0</v>
      </c>
      <c r="O13" s="7">
        <v>1.5263157894736843</v>
      </c>
      <c r="P13" s="7">
        <v>0.26315789473684209</v>
      </c>
      <c r="Q13" s="7">
        <v>0</v>
      </c>
      <c r="R13" s="7">
        <v>69.736842105263165</v>
      </c>
      <c r="S13" s="7">
        <v>68.21052631578948</v>
      </c>
      <c r="T13" s="7">
        <v>1.5263157894736843</v>
      </c>
      <c r="U13" s="7">
        <v>17.157894736842106</v>
      </c>
      <c r="V13" s="7">
        <v>18.526315789473685</v>
      </c>
      <c r="W13" s="7">
        <v>0.78947368421052633</v>
      </c>
      <c r="X13" s="7">
        <v>0.15789473684210525</v>
      </c>
    </row>
    <row r="14" spans="1:24" x14ac:dyDescent="0.25">
      <c r="A14" t="s">
        <v>108</v>
      </c>
      <c r="B14" t="s">
        <v>19</v>
      </c>
      <c r="C14" t="s">
        <v>23</v>
      </c>
      <c r="D14" t="s">
        <v>26</v>
      </c>
      <c r="E14">
        <v>4.32</v>
      </c>
      <c r="F14">
        <v>180</v>
      </c>
      <c r="G14" s="7">
        <v>0.16837203835107634</v>
      </c>
      <c r="H14" s="7"/>
      <c r="I14" s="7">
        <v>15.444444444444445</v>
      </c>
      <c r="J14" s="7">
        <v>6.2777777777777777</v>
      </c>
      <c r="K14" s="7">
        <v>47.444444444444443</v>
      </c>
      <c r="L14" s="7">
        <v>4.7222222222222223</v>
      </c>
      <c r="M14" s="7">
        <v>9.8333333333333339</v>
      </c>
      <c r="N14" s="7">
        <v>0</v>
      </c>
      <c r="O14" s="7">
        <v>0.33333333333333331</v>
      </c>
      <c r="P14" s="7">
        <v>0</v>
      </c>
      <c r="Q14" s="7">
        <v>0</v>
      </c>
      <c r="R14" s="7">
        <v>86.555555555555557</v>
      </c>
      <c r="S14" s="7">
        <v>86.222222222222229</v>
      </c>
      <c r="T14" s="7">
        <v>0.33333333333333331</v>
      </c>
      <c r="U14" s="7">
        <v>19.777777777777779</v>
      </c>
      <c r="V14" s="7">
        <v>0.44444444444444442</v>
      </c>
      <c r="W14" s="7">
        <v>0.16666666666666666</v>
      </c>
      <c r="X14" s="7">
        <v>0</v>
      </c>
    </row>
    <row r="15" spans="1:24" x14ac:dyDescent="0.25">
      <c r="A15" t="s">
        <v>107</v>
      </c>
      <c r="B15" t="s">
        <v>19</v>
      </c>
      <c r="C15" t="s">
        <v>24</v>
      </c>
      <c r="D15" t="s">
        <v>26</v>
      </c>
      <c r="E15">
        <v>0</v>
      </c>
      <c r="F15">
        <v>180</v>
      </c>
      <c r="G15" s="7">
        <v>1.0122489463485207E-2</v>
      </c>
      <c r="H15" s="7"/>
      <c r="I15" s="7">
        <v>0</v>
      </c>
      <c r="J15" s="7">
        <v>6.7368421052631575</v>
      </c>
      <c r="K15" s="7">
        <v>12.631578947368421</v>
      </c>
      <c r="L15" s="7">
        <v>0</v>
      </c>
      <c r="M15" s="7">
        <v>0.26315789473684209</v>
      </c>
      <c r="N15" s="7">
        <v>25</v>
      </c>
      <c r="O15" s="7">
        <v>0.52631578947368418</v>
      </c>
      <c r="P15" s="7">
        <v>0</v>
      </c>
      <c r="Q15" s="7">
        <v>15.631578947368421</v>
      </c>
      <c r="R15" s="7">
        <v>60.789473684210527</v>
      </c>
      <c r="S15" s="7">
        <v>19.631578947368421</v>
      </c>
      <c r="T15" s="7">
        <v>41.157894736842103</v>
      </c>
      <c r="U15" s="7">
        <v>0.94736842105263153</v>
      </c>
      <c r="V15" s="7">
        <v>37.578947368421055</v>
      </c>
      <c r="W15" s="7">
        <v>5.2631578947368418E-2</v>
      </c>
      <c r="X15" s="7">
        <v>2.0526315789473686</v>
      </c>
    </row>
    <row r="16" spans="1:24" x14ac:dyDescent="0.25">
      <c r="A16" t="s">
        <v>120</v>
      </c>
      <c r="B16" t="s">
        <v>0</v>
      </c>
      <c r="C16" t="s">
        <v>23</v>
      </c>
      <c r="D16" t="s">
        <v>26</v>
      </c>
      <c r="E16">
        <v>7.3</v>
      </c>
      <c r="F16">
        <v>700</v>
      </c>
      <c r="G16" s="7">
        <v>0.10843170107153149</v>
      </c>
      <c r="H16" s="7">
        <v>81.788446968157473</v>
      </c>
      <c r="I16" s="7">
        <v>3.5263157894736841</v>
      </c>
      <c r="J16" s="7">
        <v>9.0526315789473681</v>
      </c>
      <c r="K16" s="7">
        <v>31.5</v>
      </c>
      <c r="L16" s="7">
        <v>5.2631578947368418E-2</v>
      </c>
      <c r="M16" s="7">
        <v>5.2631578947368425</v>
      </c>
      <c r="N16" s="7">
        <v>0</v>
      </c>
      <c r="O16" s="7">
        <v>0</v>
      </c>
      <c r="P16" s="7">
        <v>0</v>
      </c>
      <c r="Q16" s="7">
        <v>0</v>
      </c>
      <c r="R16" s="7">
        <v>50.710526315789473</v>
      </c>
      <c r="S16" s="7">
        <v>50.710526315789473</v>
      </c>
      <c r="T16" s="7">
        <v>0</v>
      </c>
      <c r="U16" s="7">
        <v>36.368421052631582</v>
      </c>
      <c r="V16" s="7">
        <v>6.8421052631578947</v>
      </c>
      <c r="W16" s="7">
        <v>18.55263157894737</v>
      </c>
      <c r="X16" s="7">
        <v>2.2105263157894739</v>
      </c>
    </row>
    <row r="17" spans="1:24" x14ac:dyDescent="0.25">
      <c r="A17" t="s">
        <v>119</v>
      </c>
      <c r="B17" t="s">
        <v>0</v>
      </c>
      <c r="C17" t="s">
        <v>23</v>
      </c>
      <c r="D17" t="s">
        <v>26</v>
      </c>
      <c r="E17">
        <v>9.07</v>
      </c>
      <c r="F17">
        <v>700</v>
      </c>
      <c r="G17" s="7">
        <v>0.16837203835107634</v>
      </c>
      <c r="H17" s="7">
        <v>140.82479450035737</v>
      </c>
      <c r="I17" s="7">
        <v>6.8</v>
      </c>
      <c r="J17" s="7">
        <v>4</v>
      </c>
      <c r="K17" s="7">
        <v>17.5</v>
      </c>
      <c r="L17" s="7">
        <v>0</v>
      </c>
      <c r="M17" s="7">
        <v>9.5</v>
      </c>
      <c r="N17" s="7">
        <v>0</v>
      </c>
      <c r="O17" s="7">
        <v>0</v>
      </c>
      <c r="P17" s="7">
        <v>0</v>
      </c>
      <c r="Q17" s="7">
        <v>0</v>
      </c>
      <c r="R17" s="7">
        <v>39.299999999999997</v>
      </c>
      <c r="S17" s="7">
        <v>39.299999999999997</v>
      </c>
      <c r="T17" s="7">
        <v>0</v>
      </c>
      <c r="U17" s="7">
        <v>60</v>
      </c>
      <c r="V17" s="7">
        <v>0</v>
      </c>
      <c r="W17" s="7">
        <v>15.2</v>
      </c>
      <c r="X17" s="7">
        <v>0.2</v>
      </c>
    </row>
    <row r="18" spans="1:24" x14ac:dyDescent="0.25">
      <c r="A18" t="s">
        <v>118</v>
      </c>
      <c r="B18" t="s">
        <v>0</v>
      </c>
      <c r="C18" t="s">
        <v>23</v>
      </c>
      <c r="D18" t="s">
        <v>25</v>
      </c>
      <c r="E18">
        <v>6.47</v>
      </c>
      <c r="F18">
        <v>700</v>
      </c>
      <c r="G18" s="7">
        <v>0.76161127656652527</v>
      </c>
      <c r="H18" s="7"/>
      <c r="I18" s="7">
        <v>1.1111111111111112</v>
      </c>
      <c r="J18" s="7">
        <v>14.055555555555555</v>
      </c>
      <c r="K18" s="7">
        <v>9.7222222222222214</v>
      </c>
      <c r="L18" s="7">
        <v>1.9444444444444444</v>
      </c>
      <c r="M18" s="7">
        <v>11.166666666666666</v>
      </c>
      <c r="N18" s="7">
        <v>0</v>
      </c>
      <c r="O18" s="7">
        <v>0</v>
      </c>
      <c r="P18" s="7">
        <v>0.27777777777777779</v>
      </c>
      <c r="Q18" s="7">
        <v>0</v>
      </c>
      <c r="R18" s="7">
        <v>39.666666666666664</v>
      </c>
      <c r="S18" s="7">
        <v>39.666666666666664</v>
      </c>
      <c r="T18" s="7">
        <v>0</v>
      </c>
      <c r="U18" s="7">
        <v>17.5</v>
      </c>
      <c r="V18" s="7">
        <v>0.94444444444444442</v>
      </c>
      <c r="W18" s="7">
        <v>71.444444444444443</v>
      </c>
      <c r="X18" s="7">
        <v>0.33333333333333331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6"/>
  <sheetViews>
    <sheetView workbookViewId="0">
      <selection activeCell="C26" sqref="C26"/>
    </sheetView>
  </sheetViews>
  <sheetFormatPr defaultColWidth="10.75" defaultRowHeight="15" x14ac:dyDescent="0.25"/>
  <cols>
    <col min="1" max="19" width="10.75" style="9"/>
    <col min="20" max="16384" width="10.75" style="8"/>
  </cols>
  <sheetData>
    <row r="1" spans="1:24" ht="15.75" x14ac:dyDescent="0.25">
      <c r="A1" s="9" t="s">
        <v>151</v>
      </c>
      <c r="B1" s="10" t="s">
        <v>134</v>
      </c>
      <c r="C1" s="10" t="s">
        <v>135</v>
      </c>
      <c r="D1" s="10" t="s">
        <v>136</v>
      </c>
      <c r="E1" s="10" t="s">
        <v>137</v>
      </c>
      <c r="F1" s="10" t="s">
        <v>138</v>
      </c>
      <c r="G1" s="10" t="s">
        <v>139</v>
      </c>
      <c r="H1" s="10" t="s">
        <v>140</v>
      </c>
      <c r="I1" s="10" t="s">
        <v>141</v>
      </c>
      <c r="J1" s="10" t="s">
        <v>142</v>
      </c>
      <c r="K1" s="10" t="s">
        <v>143</v>
      </c>
      <c r="L1" s="10" t="s">
        <v>146</v>
      </c>
      <c r="M1" s="10" t="s">
        <v>145</v>
      </c>
      <c r="N1" s="10" t="s">
        <v>144</v>
      </c>
      <c r="O1" s="10" t="s">
        <v>147</v>
      </c>
      <c r="P1" s="10" t="s">
        <v>148</v>
      </c>
      <c r="Q1" s="10" t="s">
        <v>149</v>
      </c>
      <c r="R1" s="10" t="s">
        <v>150</v>
      </c>
      <c r="T1" s="12" t="s">
        <v>94</v>
      </c>
      <c r="U1" s="12" t="s">
        <v>72</v>
      </c>
      <c r="V1" s="12" t="s">
        <v>124</v>
      </c>
      <c r="W1" s="12" t="s">
        <v>95</v>
      </c>
      <c r="X1" s="12" t="s">
        <v>151</v>
      </c>
    </row>
    <row r="2" spans="1:24" ht="15.75" x14ac:dyDescent="0.25">
      <c r="A2" s="9">
        <v>1</v>
      </c>
      <c r="B2" s="10" t="s">
        <v>104</v>
      </c>
      <c r="C2" s="10">
        <v>0.8928571428571429</v>
      </c>
      <c r="D2" s="10">
        <v>2.4642857142857144</v>
      </c>
      <c r="E2" s="10">
        <v>17.107142857142858</v>
      </c>
      <c r="F2" s="10">
        <v>2.7142857142857144</v>
      </c>
      <c r="G2" s="10">
        <v>2.4642857142857144</v>
      </c>
      <c r="H2" s="10">
        <v>0</v>
      </c>
      <c r="I2" s="10">
        <v>0</v>
      </c>
      <c r="J2" s="10">
        <v>0</v>
      </c>
      <c r="K2" s="10">
        <v>3.1785714285714284</v>
      </c>
      <c r="L2" s="10">
        <v>30.75</v>
      </c>
      <c r="M2" s="10">
        <v>27.892857142857142</v>
      </c>
      <c r="N2" s="10">
        <v>2.8571428571428572</v>
      </c>
      <c r="O2" s="10">
        <v>5.1785714285714288</v>
      </c>
      <c r="P2" s="10">
        <v>66.25</v>
      </c>
      <c r="Q2" s="10">
        <v>0.35714285714285715</v>
      </c>
      <c r="R2" s="10">
        <v>0.25</v>
      </c>
      <c r="T2" s="12" t="s">
        <v>3</v>
      </c>
      <c r="U2" s="12" t="s">
        <v>92</v>
      </c>
      <c r="V2" s="12">
        <v>1</v>
      </c>
      <c r="W2" s="12" t="s">
        <v>9</v>
      </c>
      <c r="X2" s="12">
        <v>10</v>
      </c>
    </row>
    <row r="3" spans="1:24" ht="15.75" x14ac:dyDescent="0.25">
      <c r="A3" s="9">
        <v>3</v>
      </c>
      <c r="B3" s="10" t="s">
        <v>99</v>
      </c>
      <c r="C3" s="10">
        <v>0</v>
      </c>
      <c r="D3" s="10">
        <v>0.7</v>
      </c>
      <c r="E3" s="10">
        <v>11.05</v>
      </c>
      <c r="F3" s="10">
        <v>0.75</v>
      </c>
      <c r="G3" s="10">
        <v>2.0249999999999999</v>
      </c>
      <c r="H3" s="10">
        <v>2.75</v>
      </c>
      <c r="I3" s="10">
        <v>0.6</v>
      </c>
      <c r="J3" s="10">
        <v>0</v>
      </c>
      <c r="K3" s="10">
        <v>40.75</v>
      </c>
      <c r="L3" s="10">
        <v>58.625</v>
      </c>
      <c r="M3" s="10">
        <v>14.525</v>
      </c>
      <c r="N3" s="10">
        <v>44.1</v>
      </c>
      <c r="O3" s="10">
        <v>10.1</v>
      </c>
      <c r="P3" s="10">
        <v>26.9</v>
      </c>
      <c r="Q3" s="10">
        <v>0.5</v>
      </c>
      <c r="R3" s="10">
        <v>10.45</v>
      </c>
      <c r="T3" s="12" t="s">
        <v>3</v>
      </c>
      <c r="U3" s="12" t="s">
        <v>92</v>
      </c>
      <c r="V3" s="12">
        <v>1</v>
      </c>
      <c r="W3" s="12" t="s">
        <v>98</v>
      </c>
      <c r="X3" s="12">
        <v>4</v>
      </c>
    </row>
    <row r="4" spans="1:24" ht="15.75" x14ac:dyDescent="0.25">
      <c r="A4" s="9">
        <v>5</v>
      </c>
      <c r="B4" s="10" t="s">
        <v>101</v>
      </c>
      <c r="C4" s="10">
        <v>1.2222222222222223</v>
      </c>
      <c r="D4" s="10">
        <v>6.4444444444444446</v>
      </c>
      <c r="E4" s="10">
        <v>16.722222222222221</v>
      </c>
      <c r="F4" s="10">
        <v>2.7222222222222223</v>
      </c>
      <c r="G4" s="10">
        <v>2.2222222222222223</v>
      </c>
      <c r="H4" s="10">
        <v>0</v>
      </c>
      <c r="I4" s="10">
        <v>0.1111111111111111</v>
      </c>
      <c r="J4" s="10">
        <v>0</v>
      </c>
      <c r="K4" s="10">
        <v>7.6111111111111107</v>
      </c>
      <c r="L4" s="10">
        <v>37.055555555555557</v>
      </c>
      <c r="M4" s="10">
        <v>29.333333333333332</v>
      </c>
      <c r="N4" s="10">
        <v>7.7222222222222223</v>
      </c>
      <c r="O4" s="10">
        <v>9.2777777777777786</v>
      </c>
      <c r="P4" s="10">
        <v>51.777777777777779</v>
      </c>
      <c r="Q4" s="10">
        <v>0.88888888888888884</v>
      </c>
      <c r="R4" s="10">
        <v>3.8333333333333335</v>
      </c>
      <c r="T4" s="12" t="s">
        <v>4</v>
      </c>
      <c r="U4" s="12"/>
      <c r="V4" s="12">
        <v>1</v>
      </c>
      <c r="W4" s="12" t="s">
        <v>120</v>
      </c>
      <c r="X4" s="12">
        <v>23</v>
      </c>
    </row>
    <row r="5" spans="1:24" ht="15.75" x14ac:dyDescent="0.25">
      <c r="A5" s="9">
        <v>6</v>
      </c>
      <c r="B5" s="10" t="s">
        <v>102</v>
      </c>
      <c r="C5" s="10">
        <v>3.8888888888888888</v>
      </c>
      <c r="D5" s="10">
        <v>2.2222222222222223</v>
      </c>
      <c r="E5" s="10">
        <v>14.611111111111111</v>
      </c>
      <c r="F5" s="10">
        <v>3.7222222222222223</v>
      </c>
      <c r="G5" s="10">
        <v>2.2777777777777777</v>
      </c>
      <c r="H5" s="10">
        <v>0</v>
      </c>
      <c r="I5" s="10">
        <v>0</v>
      </c>
      <c r="J5" s="10">
        <v>0</v>
      </c>
      <c r="K5" s="10">
        <v>0</v>
      </c>
      <c r="L5" s="10">
        <v>26.722222222222221</v>
      </c>
      <c r="M5" s="10">
        <v>26.722222222222221</v>
      </c>
      <c r="N5" s="10">
        <v>0</v>
      </c>
      <c r="O5" s="10">
        <v>2.3333333333333335</v>
      </c>
      <c r="P5" s="10">
        <v>71.333333333333329</v>
      </c>
      <c r="Q5" s="10">
        <v>0.22222222222222221</v>
      </c>
      <c r="R5" s="10">
        <v>1.7777777777777777</v>
      </c>
      <c r="T5" s="12" t="s">
        <v>5</v>
      </c>
      <c r="U5" s="12"/>
      <c r="V5" s="12">
        <v>1</v>
      </c>
      <c r="W5" s="12" t="s">
        <v>106</v>
      </c>
      <c r="X5" s="12">
        <v>21</v>
      </c>
    </row>
    <row r="6" spans="1:24" ht="15.75" x14ac:dyDescent="0.25">
      <c r="A6" s="9">
        <v>10</v>
      </c>
      <c r="B6" s="10" t="s">
        <v>9</v>
      </c>
      <c r="C6" s="10">
        <v>0</v>
      </c>
      <c r="D6" s="10">
        <v>2.1052631578947367</v>
      </c>
      <c r="E6" s="10">
        <v>2.1052631578947367</v>
      </c>
      <c r="F6" s="10">
        <v>0</v>
      </c>
      <c r="G6" s="10">
        <v>0.26315789473684209</v>
      </c>
      <c r="H6" s="10">
        <v>28.94736842105263</v>
      </c>
      <c r="I6" s="10">
        <v>0</v>
      </c>
      <c r="J6" s="10">
        <v>0</v>
      </c>
      <c r="K6" s="10">
        <v>6.0526315789473681</v>
      </c>
      <c r="L6" s="10">
        <v>65.526315789473685</v>
      </c>
      <c r="M6" s="10">
        <v>4.4736842105263159</v>
      </c>
      <c r="N6" s="10">
        <v>61.05263157894737</v>
      </c>
      <c r="O6" s="10">
        <v>4</v>
      </c>
      <c r="P6" s="10">
        <v>29.421052631578949</v>
      </c>
      <c r="Q6" s="10">
        <v>0.42105263157894735</v>
      </c>
      <c r="R6" s="10">
        <v>2.736842105263158</v>
      </c>
      <c r="T6" s="12" t="s">
        <v>6</v>
      </c>
      <c r="U6" s="12"/>
      <c r="V6" s="12">
        <v>1</v>
      </c>
      <c r="W6" s="12" t="s">
        <v>107</v>
      </c>
      <c r="X6" s="12">
        <v>22</v>
      </c>
    </row>
    <row r="7" spans="1:24" ht="15.75" x14ac:dyDescent="0.25">
      <c r="A7" s="9">
        <v>11</v>
      </c>
      <c r="B7" s="10" t="s">
        <v>96</v>
      </c>
      <c r="C7" s="10">
        <v>0</v>
      </c>
      <c r="D7" s="10">
        <v>7.4444444444444446</v>
      </c>
      <c r="E7" s="10">
        <v>27.611111111111111</v>
      </c>
      <c r="F7" s="10">
        <v>4.833333333333333</v>
      </c>
      <c r="G7" s="10">
        <v>5.1111111111111107</v>
      </c>
      <c r="H7" s="10">
        <v>0</v>
      </c>
      <c r="I7" s="10">
        <v>0</v>
      </c>
      <c r="J7" s="10">
        <v>0.27777777777777779</v>
      </c>
      <c r="K7" s="10">
        <v>0</v>
      </c>
      <c r="L7" s="10">
        <v>45.277777777777779</v>
      </c>
      <c r="M7" s="10">
        <v>45.277777777777779</v>
      </c>
      <c r="N7" s="10">
        <v>0</v>
      </c>
      <c r="O7" s="10">
        <v>35.5</v>
      </c>
      <c r="P7" s="10">
        <v>5</v>
      </c>
      <c r="Q7" s="10">
        <v>17.166666666666668</v>
      </c>
      <c r="R7" s="10">
        <v>0.5</v>
      </c>
      <c r="T7" s="12" t="s">
        <v>7</v>
      </c>
      <c r="U7" s="12"/>
      <c r="V7" s="12">
        <v>1</v>
      </c>
      <c r="W7" s="12" t="s">
        <v>99</v>
      </c>
      <c r="X7" s="12">
        <v>3</v>
      </c>
    </row>
    <row r="8" spans="1:24" ht="15.75" x14ac:dyDescent="0.25">
      <c r="A8" s="9">
        <v>12</v>
      </c>
      <c r="B8" s="10" t="s">
        <v>117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5.5555555555555552E-2</v>
      </c>
      <c r="J8" s="10">
        <v>0</v>
      </c>
      <c r="K8" s="10">
        <v>47.388888888888886</v>
      </c>
      <c r="L8" s="10">
        <v>47.444444444444443</v>
      </c>
      <c r="M8" s="10">
        <v>0</v>
      </c>
      <c r="N8" s="10">
        <v>47.444444444444443</v>
      </c>
      <c r="O8" s="10">
        <v>23.277777777777779</v>
      </c>
      <c r="P8" s="10">
        <v>24.722222222222221</v>
      </c>
      <c r="Q8" s="10">
        <v>0.33333333333333331</v>
      </c>
      <c r="R8" s="10">
        <v>6.7777777777777777</v>
      </c>
      <c r="T8" s="12" t="s">
        <v>1</v>
      </c>
      <c r="U8" s="12"/>
      <c r="V8" s="12">
        <v>1</v>
      </c>
      <c r="W8" s="12" t="s">
        <v>118</v>
      </c>
      <c r="X8" s="12">
        <v>25</v>
      </c>
    </row>
    <row r="9" spans="1:24" ht="15.75" x14ac:dyDescent="0.25">
      <c r="A9" s="9">
        <v>13</v>
      </c>
      <c r="B9" s="10" t="s">
        <v>109</v>
      </c>
      <c r="C9" s="10">
        <v>0</v>
      </c>
      <c r="D9" s="10">
        <v>0</v>
      </c>
      <c r="E9" s="10">
        <v>2.9411764705882355</v>
      </c>
      <c r="F9" s="10">
        <v>5.8823529411764705E-2</v>
      </c>
      <c r="G9" s="10">
        <v>0</v>
      </c>
      <c r="H9" s="10">
        <v>0</v>
      </c>
      <c r="I9" s="10">
        <v>0</v>
      </c>
      <c r="J9" s="10">
        <v>0</v>
      </c>
      <c r="K9" s="10">
        <v>33.764705882352942</v>
      </c>
      <c r="L9" s="10">
        <v>36.764705882352942</v>
      </c>
      <c r="M9" s="10">
        <v>3</v>
      </c>
      <c r="N9" s="10">
        <v>33.764705882352942</v>
      </c>
      <c r="O9" s="10">
        <v>21.235294117647058</v>
      </c>
      <c r="P9" s="10">
        <v>22.941176470588236</v>
      </c>
      <c r="Q9" s="10">
        <v>14.176470588235293</v>
      </c>
      <c r="R9" s="10">
        <v>12</v>
      </c>
      <c r="T9" s="12" t="s">
        <v>2</v>
      </c>
      <c r="U9" s="12"/>
      <c r="V9" s="12">
        <v>1</v>
      </c>
      <c r="W9" s="12" t="s">
        <v>48</v>
      </c>
      <c r="X9" s="12">
        <v>17</v>
      </c>
    </row>
    <row r="10" spans="1:24" ht="15.75" x14ac:dyDescent="0.25">
      <c r="A10" s="9">
        <v>16</v>
      </c>
      <c r="B10" s="10" t="s">
        <v>116</v>
      </c>
      <c r="C10" s="10">
        <v>0</v>
      </c>
      <c r="D10" s="10">
        <v>4.166666666666667</v>
      </c>
      <c r="E10" s="10">
        <v>2.1111111111111112</v>
      </c>
      <c r="F10" s="10">
        <v>5.5555555555555552E-2</v>
      </c>
      <c r="G10" s="10">
        <v>1.8888888888888888</v>
      </c>
      <c r="H10" s="10">
        <v>0</v>
      </c>
      <c r="I10" s="10">
        <v>3.8333333333333335</v>
      </c>
      <c r="J10" s="10">
        <v>0</v>
      </c>
      <c r="K10" s="10">
        <v>35.666666666666664</v>
      </c>
      <c r="L10" s="10">
        <v>47.833333333333336</v>
      </c>
      <c r="M10" s="10">
        <v>8.3333333333333339</v>
      </c>
      <c r="N10" s="10">
        <v>39.5</v>
      </c>
      <c r="O10" s="10">
        <v>6.3888888888888893</v>
      </c>
      <c r="P10" s="10">
        <v>46.111111111111114</v>
      </c>
      <c r="Q10" s="10">
        <v>0</v>
      </c>
      <c r="R10" s="10">
        <v>5.2777777777777777</v>
      </c>
      <c r="T10" s="12" t="s">
        <v>12</v>
      </c>
      <c r="U10" s="12"/>
      <c r="V10" s="12">
        <v>2</v>
      </c>
      <c r="W10" s="12" t="s">
        <v>96</v>
      </c>
      <c r="X10" s="12">
        <v>11</v>
      </c>
    </row>
    <row r="11" spans="1:24" ht="15.75" x14ac:dyDescent="0.25">
      <c r="A11" s="9">
        <v>17</v>
      </c>
      <c r="B11" s="10" t="s">
        <v>48</v>
      </c>
      <c r="C11" s="10">
        <v>6.0526315789473681</v>
      </c>
      <c r="D11" s="10">
        <v>3.0526315789473686</v>
      </c>
      <c r="E11" s="10">
        <v>25.315789473684209</v>
      </c>
      <c r="F11" s="10">
        <v>3.1315789473684212</v>
      </c>
      <c r="G11" s="10">
        <v>3.6315789473684212</v>
      </c>
      <c r="H11" s="10">
        <v>0</v>
      </c>
      <c r="I11" s="10">
        <v>0</v>
      </c>
      <c r="J11" s="10">
        <v>0.42105263157894735</v>
      </c>
      <c r="K11" s="10">
        <v>0</v>
      </c>
      <c r="L11" s="10">
        <v>41.60526315789474</v>
      </c>
      <c r="M11" s="10">
        <v>41.60526315789474</v>
      </c>
      <c r="N11" s="10">
        <v>0</v>
      </c>
      <c r="O11" s="10">
        <v>19</v>
      </c>
      <c r="P11" s="10">
        <v>32.157894736842103</v>
      </c>
      <c r="Q11" s="10">
        <v>8.8421052631578956</v>
      </c>
      <c r="R11" s="10">
        <v>2.736842105263158</v>
      </c>
      <c r="T11" s="12" t="s">
        <v>11</v>
      </c>
      <c r="U11" s="12" t="s">
        <v>70</v>
      </c>
      <c r="V11" s="12">
        <v>2</v>
      </c>
      <c r="W11" s="12" t="s">
        <v>119</v>
      </c>
      <c r="X11" s="12">
        <v>24</v>
      </c>
    </row>
    <row r="12" spans="1:24" ht="15.75" x14ac:dyDescent="0.25">
      <c r="A12" s="9">
        <v>18</v>
      </c>
      <c r="B12" s="10" t="s">
        <v>47</v>
      </c>
      <c r="C12" s="10">
        <v>4.7368421052631575</v>
      </c>
      <c r="D12" s="10">
        <v>12</v>
      </c>
      <c r="E12" s="10">
        <v>37.842105263157897</v>
      </c>
      <c r="F12" s="10">
        <v>1.368421052631579</v>
      </c>
      <c r="G12" s="10">
        <v>16.578947368421051</v>
      </c>
      <c r="H12" s="10">
        <v>1.3157894736842106</v>
      </c>
      <c r="I12" s="10">
        <v>0</v>
      </c>
      <c r="J12" s="10">
        <v>0.26315789473684209</v>
      </c>
      <c r="K12" s="10">
        <v>2.736842105263158</v>
      </c>
      <c r="L12" s="10">
        <v>78.526315789473685</v>
      </c>
      <c r="M12" s="10">
        <v>74.736842105263165</v>
      </c>
      <c r="N12" s="10">
        <v>3.7894736842105261</v>
      </c>
      <c r="O12" s="10">
        <v>20</v>
      </c>
      <c r="P12" s="10">
        <v>9.6842105263157894</v>
      </c>
      <c r="Q12" s="10">
        <v>0.26315789473684209</v>
      </c>
      <c r="R12" s="10">
        <v>0</v>
      </c>
      <c r="T12" s="12" t="s">
        <v>10</v>
      </c>
      <c r="U12" s="12" t="s">
        <v>93</v>
      </c>
      <c r="V12" s="12">
        <v>2</v>
      </c>
      <c r="W12" s="12" t="s">
        <v>97</v>
      </c>
      <c r="X12" s="12">
        <v>9</v>
      </c>
    </row>
    <row r="13" spans="1:24" ht="15.75" x14ac:dyDescent="0.25">
      <c r="A13" s="9">
        <v>19</v>
      </c>
      <c r="B13" s="10" t="s">
        <v>115</v>
      </c>
      <c r="C13" s="10">
        <v>5.2631578947368425</v>
      </c>
      <c r="D13" s="10">
        <v>10.947368421052632</v>
      </c>
      <c r="E13" s="10">
        <v>19.105263157894736</v>
      </c>
      <c r="F13" s="10">
        <v>14.894736842105264</v>
      </c>
      <c r="G13" s="10">
        <v>17.736842105263158</v>
      </c>
      <c r="H13" s="10">
        <v>0</v>
      </c>
      <c r="I13" s="10">
        <v>1.5263157894736843</v>
      </c>
      <c r="J13" s="10">
        <v>0.26315789473684209</v>
      </c>
      <c r="K13" s="10">
        <v>0</v>
      </c>
      <c r="L13" s="10">
        <v>69.736842105263165</v>
      </c>
      <c r="M13" s="10">
        <v>68.21052631578948</v>
      </c>
      <c r="N13" s="10">
        <v>1.5263157894736843</v>
      </c>
      <c r="O13" s="10">
        <v>17.157894736842106</v>
      </c>
      <c r="P13" s="10">
        <v>18.526315789473685</v>
      </c>
      <c r="Q13" s="10">
        <v>0.78947368421052633</v>
      </c>
      <c r="R13" s="10">
        <v>0.15789473684210525</v>
      </c>
      <c r="T13" s="12" t="s">
        <v>14</v>
      </c>
      <c r="U13" s="12" t="s">
        <v>71</v>
      </c>
      <c r="V13" s="12">
        <v>3</v>
      </c>
      <c r="W13" s="12" t="s">
        <v>109</v>
      </c>
      <c r="X13" s="12">
        <v>13</v>
      </c>
    </row>
    <row r="14" spans="1:24" ht="15.75" x14ac:dyDescent="0.25">
      <c r="A14" s="9">
        <v>20</v>
      </c>
      <c r="B14" s="10" t="s">
        <v>108</v>
      </c>
      <c r="C14" s="10">
        <v>15.444444444444445</v>
      </c>
      <c r="D14" s="10">
        <v>6.2777777777777777</v>
      </c>
      <c r="E14" s="10">
        <v>47.444444444444443</v>
      </c>
      <c r="F14" s="10">
        <v>4.7222222222222223</v>
      </c>
      <c r="G14" s="10">
        <v>9.8333333333333339</v>
      </c>
      <c r="H14" s="10">
        <v>0</v>
      </c>
      <c r="I14" s="10">
        <v>0.33333333333333331</v>
      </c>
      <c r="J14" s="10">
        <v>0</v>
      </c>
      <c r="K14" s="10">
        <v>0</v>
      </c>
      <c r="L14" s="10">
        <v>86.555555555555557</v>
      </c>
      <c r="M14" s="10">
        <v>86.222222222222229</v>
      </c>
      <c r="N14" s="10">
        <v>0.33333333333333331</v>
      </c>
      <c r="O14" s="10">
        <v>19.777777777777779</v>
      </c>
      <c r="P14" s="10">
        <v>0.44444444444444442</v>
      </c>
      <c r="Q14" s="10">
        <v>0.16666666666666666</v>
      </c>
      <c r="R14" s="10">
        <v>0</v>
      </c>
      <c r="T14" s="12" t="s">
        <v>112</v>
      </c>
      <c r="U14" s="12"/>
      <c r="V14" s="12">
        <v>3</v>
      </c>
      <c r="W14" s="12" t="s">
        <v>110</v>
      </c>
      <c r="X14" s="12">
        <v>14</v>
      </c>
    </row>
    <row r="15" spans="1:24" ht="15.75" x14ac:dyDescent="0.25">
      <c r="A15" s="9">
        <v>22</v>
      </c>
      <c r="B15" s="10" t="s">
        <v>107</v>
      </c>
      <c r="C15" s="10">
        <v>0</v>
      </c>
      <c r="D15" s="10">
        <v>6.7368421052631575</v>
      </c>
      <c r="E15" s="10">
        <v>12.631578947368421</v>
      </c>
      <c r="F15" s="10">
        <v>0</v>
      </c>
      <c r="G15" s="10">
        <v>0.26315789473684209</v>
      </c>
      <c r="H15" s="10">
        <v>25</v>
      </c>
      <c r="I15" s="10">
        <v>0.52631578947368418</v>
      </c>
      <c r="J15" s="10">
        <v>0</v>
      </c>
      <c r="K15" s="10">
        <v>15.631578947368421</v>
      </c>
      <c r="L15" s="10">
        <v>60.789473684210527</v>
      </c>
      <c r="M15" s="10">
        <v>19.631578947368421</v>
      </c>
      <c r="N15" s="10">
        <v>41.157894736842103</v>
      </c>
      <c r="O15" s="10">
        <v>0.94736842105263153</v>
      </c>
      <c r="P15" s="10">
        <v>37.578947368421055</v>
      </c>
      <c r="Q15" s="10">
        <v>5.2631578947368418E-2</v>
      </c>
      <c r="R15" s="10">
        <v>2.0526315789473686</v>
      </c>
      <c r="T15" s="12" t="s">
        <v>113</v>
      </c>
      <c r="U15" s="12"/>
      <c r="V15" s="12">
        <v>3</v>
      </c>
      <c r="W15" s="12" t="s">
        <v>111</v>
      </c>
      <c r="X15" s="12">
        <v>15</v>
      </c>
    </row>
    <row r="16" spans="1:24" ht="15.75" x14ac:dyDescent="0.25">
      <c r="A16" s="9">
        <v>23</v>
      </c>
      <c r="B16" s="10" t="s">
        <v>120</v>
      </c>
      <c r="C16" s="10">
        <v>3.5263157894736841</v>
      </c>
      <c r="D16" s="10">
        <v>9.0526315789473681</v>
      </c>
      <c r="E16" s="10">
        <v>31.5</v>
      </c>
      <c r="F16" s="10">
        <v>5.2631578947368418E-2</v>
      </c>
      <c r="G16" s="10">
        <v>5.2631578947368425</v>
      </c>
      <c r="H16" s="10">
        <v>0</v>
      </c>
      <c r="I16" s="10">
        <v>0</v>
      </c>
      <c r="J16" s="10">
        <v>0</v>
      </c>
      <c r="K16" s="10">
        <v>0</v>
      </c>
      <c r="L16" s="10">
        <v>50.710526315789473</v>
      </c>
      <c r="M16" s="10">
        <v>50.710526315789473</v>
      </c>
      <c r="N16" s="10">
        <v>0</v>
      </c>
      <c r="O16" s="10">
        <v>36.368421052631582</v>
      </c>
      <c r="P16" s="10">
        <v>6.8421052631578947</v>
      </c>
      <c r="Q16" s="10">
        <v>18.55263157894737</v>
      </c>
      <c r="R16" s="10">
        <v>2.2105263157894739</v>
      </c>
      <c r="T16" s="12" t="s">
        <v>114</v>
      </c>
      <c r="U16" s="12"/>
      <c r="V16" s="12">
        <v>3</v>
      </c>
      <c r="W16" s="12" t="s">
        <v>115</v>
      </c>
      <c r="X16" s="12">
        <v>19</v>
      </c>
    </row>
    <row r="17" spans="1:24" ht="15.75" x14ac:dyDescent="0.25">
      <c r="A17" s="9">
        <v>24</v>
      </c>
      <c r="B17" s="10" t="s">
        <v>119</v>
      </c>
      <c r="C17" s="10">
        <v>6.8</v>
      </c>
      <c r="D17" s="10">
        <v>4</v>
      </c>
      <c r="E17" s="10">
        <v>17.5</v>
      </c>
      <c r="F17" s="10">
        <v>0</v>
      </c>
      <c r="G17" s="10">
        <v>9.5</v>
      </c>
      <c r="H17" s="10">
        <v>0</v>
      </c>
      <c r="I17" s="10">
        <v>0</v>
      </c>
      <c r="J17" s="10">
        <v>0</v>
      </c>
      <c r="K17" s="10">
        <v>0</v>
      </c>
      <c r="L17" s="10">
        <v>39.299999999999997</v>
      </c>
      <c r="M17" s="10">
        <v>39.299999999999997</v>
      </c>
      <c r="N17" s="10">
        <v>0</v>
      </c>
      <c r="O17" s="10">
        <v>60</v>
      </c>
      <c r="P17" s="10">
        <v>0</v>
      </c>
      <c r="Q17" s="10">
        <v>15.2</v>
      </c>
      <c r="R17" s="10">
        <v>0.2</v>
      </c>
      <c r="T17" s="12" t="s">
        <v>15</v>
      </c>
      <c r="U17" s="12" t="s">
        <v>66</v>
      </c>
      <c r="V17" s="12">
        <v>3</v>
      </c>
      <c r="W17" s="12" t="s">
        <v>116</v>
      </c>
      <c r="X17" s="12">
        <v>16</v>
      </c>
    </row>
    <row r="18" spans="1:24" ht="15.75" x14ac:dyDescent="0.25">
      <c r="A18" s="9">
        <v>25</v>
      </c>
      <c r="B18" s="10" t="s">
        <v>118</v>
      </c>
      <c r="C18" s="10">
        <v>1.1111111111111112</v>
      </c>
      <c r="D18" s="10">
        <v>14.055555555555555</v>
      </c>
      <c r="E18" s="10">
        <v>9.7222222222222214</v>
      </c>
      <c r="F18" s="10">
        <v>1.9444444444444444</v>
      </c>
      <c r="G18" s="10">
        <v>11.166666666666666</v>
      </c>
      <c r="H18" s="10">
        <v>0</v>
      </c>
      <c r="I18" s="10">
        <v>0</v>
      </c>
      <c r="J18" s="10">
        <v>0.27777777777777779</v>
      </c>
      <c r="K18" s="10">
        <v>0</v>
      </c>
      <c r="L18" s="10">
        <v>39.666666666666664</v>
      </c>
      <c r="M18" s="10">
        <v>39.666666666666664</v>
      </c>
      <c r="N18" s="10">
        <v>0</v>
      </c>
      <c r="O18" s="10">
        <v>17.5</v>
      </c>
      <c r="P18" s="10">
        <v>0.94444444444444442</v>
      </c>
      <c r="Q18" s="10">
        <v>71.444444444444443</v>
      </c>
      <c r="R18" s="10">
        <v>0.33333333333333331</v>
      </c>
      <c r="T18" s="12" t="s">
        <v>16</v>
      </c>
      <c r="U18" s="12" t="s">
        <v>48</v>
      </c>
      <c r="V18" s="12">
        <v>4</v>
      </c>
      <c r="W18" s="12" t="s">
        <v>100</v>
      </c>
      <c r="X18" s="12">
        <v>7</v>
      </c>
    </row>
    <row r="19" spans="1:24" x14ac:dyDescent="0.25">
      <c r="T19" s="12" t="s">
        <v>17</v>
      </c>
      <c r="U19" s="12" t="s">
        <v>47</v>
      </c>
      <c r="V19" s="12">
        <v>4</v>
      </c>
      <c r="W19" s="12" t="s">
        <v>101</v>
      </c>
      <c r="X19" s="12">
        <v>5</v>
      </c>
    </row>
    <row r="20" spans="1:24" x14ac:dyDescent="0.25">
      <c r="T20" s="12" t="s">
        <v>18</v>
      </c>
      <c r="U20" s="12" t="s">
        <v>49</v>
      </c>
      <c r="V20" s="12">
        <v>4</v>
      </c>
      <c r="W20" s="12" t="s">
        <v>102</v>
      </c>
      <c r="X20" s="12">
        <v>6</v>
      </c>
    </row>
    <row r="21" spans="1:24" x14ac:dyDescent="0.25">
      <c r="T21" s="12" t="s">
        <v>22</v>
      </c>
      <c r="U21" s="12" t="s">
        <v>50</v>
      </c>
      <c r="V21" s="12">
        <v>5</v>
      </c>
      <c r="W21" s="12" t="s">
        <v>103</v>
      </c>
      <c r="X21" s="12">
        <v>8</v>
      </c>
    </row>
    <row r="22" spans="1:24" x14ac:dyDescent="0.25">
      <c r="T22" s="12" t="s">
        <v>21</v>
      </c>
      <c r="U22" s="12"/>
      <c r="V22" s="12">
        <v>5</v>
      </c>
      <c r="W22" s="12" t="s">
        <v>117</v>
      </c>
      <c r="X22" s="12">
        <v>12</v>
      </c>
    </row>
    <row r="23" spans="1:24" x14ac:dyDescent="0.25">
      <c r="T23" s="12" t="s">
        <v>20</v>
      </c>
      <c r="U23" s="12"/>
      <c r="V23" s="12">
        <v>6</v>
      </c>
      <c r="W23" s="12" t="s">
        <v>47</v>
      </c>
      <c r="X23" s="12">
        <v>18</v>
      </c>
    </row>
    <row r="24" spans="1:24" x14ac:dyDescent="0.25">
      <c r="T24" s="12" t="s">
        <v>61</v>
      </c>
      <c r="U24" s="12"/>
      <c r="V24" s="12">
        <v>7</v>
      </c>
      <c r="W24" s="12" t="s">
        <v>104</v>
      </c>
      <c r="X24" s="12">
        <v>1</v>
      </c>
    </row>
    <row r="25" spans="1:24" x14ac:dyDescent="0.25">
      <c r="T25" s="12" t="s">
        <v>60</v>
      </c>
      <c r="U25" s="12" t="s">
        <v>67</v>
      </c>
      <c r="V25" s="12">
        <v>7</v>
      </c>
      <c r="W25" s="12" t="s">
        <v>105</v>
      </c>
      <c r="X25" s="12">
        <v>2</v>
      </c>
    </row>
    <row r="26" spans="1:24" x14ac:dyDescent="0.25">
      <c r="T26" s="12" t="s">
        <v>8</v>
      </c>
      <c r="U26" s="12" t="s">
        <v>46</v>
      </c>
      <c r="V26" s="12">
        <v>8</v>
      </c>
      <c r="W26" s="12" t="s">
        <v>108</v>
      </c>
      <c r="X26" s="12">
        <v>20</v>
      </c>
    </row>
    <row r="29" spans="1:24" x14ac:dyDescent="0.25">
      <c r="A29" s="9" t="s">
        <v>151</v>
      </c>
      <c r="B29" s="11" t="s">
        <v>134</v>
      </c>
    </row>
    <row r="30" spans="1:24" ht="15.75" x14ac:dyDescent="0.25">
      <c r="A30" s="9">
        <f>VLOOKUP(B30,W$1:X$26,2)</f>
        <v>1</v>
      </c>
      <c r="B30" s="10" t="s">
        <v>104</v>
      </c>
      <c r="C30" s="10"/>
    </row>
    <row r="31" spans="1:24" ht="15.75" x14ac:dyDescent="0.25">
      <c r="A31" s="9">
        <v>10</v>
      </c>
      <c r="B31" s="10" t="s">
        <v>9</v>
      </c>
      <c r="C31" s="10"/>
    </row>
    <row r="32" spans="1:24" ht="15.75" x14ac:dyDescent="0.25">
      <c r="A32" s="9">
        <f t="shared" ref="A32:A46" si="0">VLOOKUP(B32,W$1:X$26,2)</f>
        <v>25</v>
      </c>
      <c r="B32" s="10" t="s">
        <v>118</v>
      </c>
      <c r="C32" s="10"/>
    </row>
    <row r="33" spans="1:3" ht="15.75" x14ac:dyDescent="0.25">
      <c r="A33" s="9">
        <f t="shared" si="0"/>
        <v>18</v>
      </c>
      <c r="B33" s="10" t="s">
        <v>47</v>
      </c>
      <c r="C33" s="10"/>
    </row>
    <row r="34" spans="1:3" ht="15.75" x14ac:dyDescent="0.25">
      <c r="A34" s="9">
        <v>10</v>
      </c>
      <c r="B34" s="10" t="s">
        <v>115</v>
      </c>
      <c r="C34" s="10"/>
    </row>
    <row r="35" spans="1:3" ht="15.75" x14ac:dyDescent="0.25">
      <c r="A35" s="9">
        <f t="shared" si="0"/>
        <v>12</v>
      </c>
      <c r="B35" s="10" t="s">
        <v>117</v>
      </c>
      <c r="C35" s="10"/>
    </row>
    <row r="36" spans="1:3" ht="15.75" x14ac:dyDescent="0.25">
      <c r="A36" s="9">
        <f t="shared" si="0"/>
        <v>13</v>
      </c>
      <c r="B36" s="10" t="s">
        <v>109</v>
      </c>
      <c r="C36" s="10"/>
    </row>
    <row r="37" spans="1:3" ht="15.75" x14ac:dyDescent="0.25">
      <c r="A37" s="9">
        <f t="shared" si="0"/>
        <v>11</v>
      </c>
      <c r="B37" s="10" t="s">
        <v>96</v>
      </c>
      <c r="C37" s="10"/>
    </row>
    <row r="38" spans="1:3" ht="15.75" x14ac:dyDescent="0.25">
      <c r="A38" s="9">
        <f t="shared" si="0"/>
        <v>17</v>
      </c>
      <c r="B38" s="10" t="s">
        <v>48</v>
      </c>
      <c r="C38" s="10"/>
    </row>
    <row r="39" spans="1:3" ht="15.75" x14ac:dyDescent="0.25">
      <c r="A39" s="9">
        <f t="shared" si="0"/>
        <v>16</v>
      </c>
      <c r="B39" s="10" t="s">
        <v>116</v>
      </c>
      <c r="C39" s="10"/>
    </row>
    <row r="40" spans="1:3" ht="15.75" x14ac:dyDescent="0.25">
      <c r="A40" s="9">
        <f t="shared" si="0"/>
        <v>20</v>
      </c>
      <c r="B40" s="10" t="s">
        <v>108</v>
      </c>
      <c r="C40" s="10"/>
    </row>
    <row r="41" spans="1:3" ht="15.75" x14ac:dyDescent="0.25">
      <c r="A41" s="9">
        <f t="shared" si="0"/>
        <v>6</v>
      </c>
      <c r="B41" s="10" t="s">
        <v>102</v>
      </c>
      <c r="C41" s="10"/>
    </row>
    <row r="42" spans="1:3" ht="15.75" x14ac:dyDescent="0.25">
      <c r="A42" s="9">
        <f t="shared" si="0"/>
        <v>22</v>
      </c>
      <c r="B42" s="10" t="s">
        <v>107</v>
      </c>
      <c r="C42" s="10"/>
    </row>
    <row r="43" spans="1:3" ht="15.75" x14ac:dyDescent="0.25">
      <c r="A43" s="9">
        <f t="shared" si="0"/>
        <v>5</v>
      </c>
      <c r="B43" s="10" t="s">
        <v>101</v>
      </c>
      <c r="C43" s="10"/>
    </row>
    <row r="44" spans="1:3" ht="15.75" x14ac:dyDescent="0.25">
      <c r="A44" s="9">
        <f t="shared" si="0"/>
        <v>3</v>
      </c>
      <c r="B44" s="10" t="s">
        <v>99</v>
      </c>
      <c r="C44" s="10"/>
    </row>
    <row r="45" spans="1:3" ht="15.75" x14ac:dyDescent="0.25">
      <c r="A45" s="9">
        <f t="shared" si="0"/>
        <v>23</v>
      </c>
      <c r="B45" s="10" t="s">
        <v>120</v>
      </c>
      <c r="C45" s="10"/>
    </row>
    <row r="46" spans="1:3" ht="15.75" x14ac:dyDescent="0.25">
      <c r="A46" s="9">
        <f t="shared" si="0"/>
        <v>24</v>
      </c>
      <c r="B46" s="10" t="s">
        <v>119</v>
      </c>
      <c r="C46" s="10"/>
    </row>
  </sheetData>
  <sortState xmlns:xlrd2="http://schemas.microsoft.com/office/spreadsheetml/2017/richdata2" ref="A2:R18">
    <sortCondition ref="A2:A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headings</vt:lpstr>
      <vt:lpstr>exp index</vt:lpstr>
      <vt:lpstr>env</vt:lpstr>
      <vt:lpstr>ordering</vt:lpstr>
    </vt:vector>
  </TitlesOfParts>
  <Manager/>
  <Company>SuperSolomon Scientific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</dc:creator>
  <cp:keywords/>
  <dc:description/>
  <cp:lastModifiedBy>Nelson, Peter@DWR</cp:lastModifiedBy>
  <dcterms:created xsi:type="dcterms:W3CDTF">2013-10-08T00:41:01Z</dcterms:created>
  <dcterms:modified xsi:type="dcterms:W3CDTF">2024-02-28T01:00:46Z</dcterms:modified>
  <cp:category/>
</cp:coreProperties>
</file>