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9BADE8AE-9AE7-44F0-A0D2-84F0C4216FE0}" xr6:coauthVersionLast="47" xr6:coauthVersionMax="47" xr10:uidLastSave="{00000000-0000-0000-0000-000000000000}"/>
  <bookViews>
    <workbookView xWindow="-120" yWindow="-120" windowWidth="29040" windowHeight="15840" tabRatio="701" firstSheet="1" activeTab="7" xr2:uid="{00000000-000D-0000-FFFF-FFFF00000000}"/>
  </bookViews>
  <sheets>
    <sheet name="reg12 without Cot City" sheetId="63" state="hidden" r:id="rId1"/>
    <sheet name="reg12" sheetId="62" r:id="rId2"/>
    <sheet name="Cotabato" sheetId="57" r:id="rId3"/>
    <sheet name="Sarangani" sheetId="58" r:id="rId4"/>
    <sheet name="South Cotabato" sheetId="59" r:id="rId5"/>
    <sheet name="City of General Santos" sheetId="61" r:id="rId6"/>
    <sheet name="Sultan Kudarat" sheetId="60" r:id="rId7"/>
    <sheet name=" City of Cotabato" sheetId="55" r:id="rId8"/>
  </sheets>
  <definedNames>
    <definedName name="_xlnm._FilterDatabase" localSheetId="2" hidden="1">Cotabato!$C$7:$K$591</definedName>
    <definedName name="_xlnm._FilterDatabase" localSheetId="1" hidden="1">'reg12'!$D$7:$I$67</definedName>
    <definedName name="_xlnm._FilterDatabase" localSheetId="0" hidden="1">'reg12 without Cot City'!$D$7:$I$64</definedName>
    <definedName name="_xlnm._FilterDatabase" localSheetId="3" hidden="1">Sarangani!$E$7:$M$163</definedName>
    <definedName name="_xlnm._FilterDatabase" localSheetId="6" hidden="1">'Sultan Kudarat'!$C$7:$N$279</definedName>
    <definedName name="_xlnm.Print_Area" localSheetId="7">' City of Cotabato'!$C$1:$D$48</definedName>
    <definedName name="_xlnm.Print_Area" localSheetId="5">'City of General Santos'!$C$1:$D$37</definedName>
    <definedName name="_xlnm.Print_Area" localSheetId="2">Cotabato!$C$1:$D$591</definedName>
    <definedName name="_xlnm.Print_Area" localSheetId="1">'reg12'!$B$1:$C$74</definedName>
    <definedName name="_xlnm.Print_Area" localSheetId="0">'reg12 without Cot City'!$B$1:$C$71</definedName>
    <definedName name="_xlnm.Print_Area" localSheetId="3">Sarangani!$C$1:$D$167</definedName>
    <definedName name="_xlnm.Print_Area" localSheetId="4">'South Cotabato'!$C$1:$D$236</definedName>
    <definedName name="_xlnm.Print_Area" localSheetId="6">'Sultan Kudarat'!$C$1:$D$289</definedName>
    <definedName name="_xlnm.Print_Titles" localSheetId="7">' City of Cotabato'!$1:$6</definedName>
    <definedName name="_xlnm.Print_Titles" localSheetId="5">'City of General Santos'!$1:$6</definedName>
    <definedName name="_xlnm.Print_Titles" localSheetId="2">Cotabato!$1:$6</definedName>
    <definedName name="_xlnm.Print_Titles" localSheetId="1">'reg12'!$1:$6</definedName>
    <definedName name="_xlnm.Print_Titles" localSheetId="0">'reg12 without Cot City'!$1:$6</definedName>
    <definedName name="_xlnm.Print_Titles" localSheetId="3">Sarangani!$1:$6</definedName>
    <definedName name="_xlnm.Print_Titles" localSheetId="4">'South Cotabato'!$1:$6</definedName>
    <definedName name="_xlnm.Print_Titles" localSheetId="6">'Sultan Kudarat'!$1:$6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3" l="1"/>
  <c r="D64" i="63"/>
  <c r="D63" i="63"/>
  <c r="D62" i="63"/>
  <c r="D61" i="63"/>
  <c r="D60" i="63"/>
  <c r="D59" i="63"/>
  <c r="D58" i="63"/>
  <c r="D57" i="63"/>
  <c r="J56" i="63"/>
  <c r="D56" i="63"/>
  <c r="D55" i="63"/>
  <c r="D54" i="63"/>
  <c r="D53" i="63"/>
  <c r="D52" i="63"/>
  <c r="D51" i="63"/>
  <c r="D50" i="63"/>
  <c r="D49" i="63"/>
  <c r="D48" i="63"/>
  <c r="D47" i="63"/>
  <c r="D46" i="63"/>
  <c r="D45" i="63"/>
  <c r="D44" i="63"/>
  <c r="D43" i="63"/>
  <c r="D42" i="63"/>
  <c r="J41" i="63"/>
  <c r="D41" i="63"/>
  <c r="D40" i="63"/>
  <c r="D39" i="63"/>
  <c r="D38" i="63"/>
  <c r="D37" i="63"/>
  <c r="D36" i="63"/>
  <c r="C36" i="63"/>
  <c r="J36" i="63" s="1"/>
  <c r="D35" i="63"/>
  <c r="D34" i="63"/>
  <c r="D33" i="63"/>
  <c r="D32" i="63"/>
  <c r="D31" i="63"/>
  <c r="D30" i="63"/>
  <c r="D29" i="63"/>
  <c r="J28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132" i="58"/>
  <c r="D118" i="58" s="1"/>
  <c r="D97" i="58" s="1"/>
  <c r="D79" i="58" s="1"/>
  <c r="D57" i="58" s="1"/>
  <c r="D24" i="58" s="1"/>
  <c r="C59" i="63" s="1"/>
  <c r="J59" i="63" s="1"/>
  <c r="D259" i="60"/>
  <c r="C55" i="63" s="1"/>
  <c r="J55" i="63" s="1"/>
  <c r="D238" i="60"/>
  <c r="D217" i="60" s="1"/>
  <c r="D175" i="60" s="1"/>
  <c r="D147" i="60" s="1"/>
  <c r="D134" i="60" s="1"/>
  <c r="D105" i="60" s="1"/>
  <c r="D88" i="60" s="1"/>
  <c r="D69" i="60" s="1"/>
  <c r="D48" i="60" s="1"/>
  <c r="D30" i="60" s="1"/>
  <c r="C45" i="63" s="1"/>
  <c r="J45" i="63" s="1"/>
  <c r="D210" i="59"/>
  <c r="D198" i="59" s="1"/>
  <c r="D181" i="59" s="1"/>
  <c r="D154" i="59" s="1"/>
  <c r="D139" i="59" s="1"/>
  <c r="D123" i="59" s="1"/>
  <c r="D104" i="59" s="1"/>
  <c r="D79" i="59" s="1"/>
  <c r="D62" i="59" s="1"/>
  <c r="D33" i="59" s="1"/>
  <c r="C31" i="63" s="1"/>
  <c r="J31" i="63" s="1"/>
  <c r="C32" i="63" l="1"/>
  <c r="J32" i="63" s="1"/>
  <c r="C39" i="63"/>
  <c r="J39" i="63" s="1"/>
  <c r="C62" i="63"/>
  <c r="J62" i="63" s="1"/>
  <c r="C33" i="63"/>
  <c r="J33" i="63" s="1"/>
  <c r="C40" i="63"/>
  <c r="J40" i="63" s="1"/>
  <c r="C63" i="63"/>
  <c r="J63" i="63" s="1"/>
  <c r="C37" i="63"/>
  <c r="J37" i="63" s="1"/>
  <c r="C34" i="63"/>
  <c r="J34" i="63" s="1"/>
  <c r="C60" i="63"/>
  <c r="J60" i="63" s="1"/>
  <c r="C64" i="63"/>
  <c r="J64" i="63" s="1"/>
  <c r="C38" i="63"/>
  <c r="J38" i="63" s="1"/>
  <c r="C35" i="63"/>
  <c r="J35" i="63" s="1"/>
  <c r="C61" i="63"/>
  <c r="J61" i="63" s="1"/>
  <c r="C49" i="63"/>
  <c r="J49" i="63" s="1"/>
  <c r="C53" i="63"/>
  <c r="J53" i="63" s="1"/>
  <c r="C46" i="63"/>
  <c r="J46" i="63" s="1"/>
  <c r="C50" i="63"/>
  <c r="J50" i="63" s="1"/>
  <c r="C54" i="63"/>
  <c r="J54" i="63" s="1"/>
  <c r="C47" i="63"/>
  <c r="J47" i="63" s="1"/>
  <c r="C51" i="63"/>
  <c r="J51" i="63" s="1"/>
  <c r="C48" i="63"/>
  <c r="J48" i="63" s="1"/>
  <c r="C52" i="63"/>
  <c r="J52" i="63" s="1"/>
  <c r="D9" i="58"/>
  <c r="D9" i="60"/>
  <c r="D9" i="59"/>
  <c r="D7" i="59" l="1"/>
  <c r="C30" i="63"/>
  <c r="D7" i="58"/>
  <c r="C58" i="63"/>
  <c r="D7" i="60"/>
  <c r="C44" i="63"/>
  <c r="C57" i="63" l="1"/>
  <c r="J57" i="63" s="1"/>
  <c r="J58" i="63"/>
  <c r="J30" i="63"/>
  <c r="C29" i="63"/>
  <c r="J29" i="63" s="1"/>
  <c r="J44" i="63"/>
  <c r="C43" i="63"/>
  <c r="J43" i="63" s="1"/>
  <c r="D9" i="57" l="1"/>
  <c r="D28" i="57"/>
  <c r="D58" i="57"/>
  <c r="D84" i="57"/>
  <c r="D126" i="57"/>
  <c r="D148" i="57"/>
  <c r="D182" i="57"/>
  <c r="D223" i="57"/>
  <c r="D318" i="57"/>
  <c r="D357" i="57"/>
  <c r="D399" i="57"/>
  <c r="D470" i="57"/>
  <c r="D538" i="57"/>
  <c r="D559" i="57"/>
  <c r="C39" i="62"/>
  <c r="C42" i="62"/>
  <c r="C45" i="62"/>
  <c r="C47" i="62"/>
  <c r="C48" i="62"/>
  <c r="D259" i="57"/>
  <c r="D443" i="57"/>
  <c r="D501" i="57"/>
  <c r="D516" i="57"/>
  <c r="C40" i="62"/>
  <c r="C41" i="62"/>
  <c r="C43" i="62"/>
  <c r="C44" i="62"/>
  <c r="C46" i="62"/>
  <c r="C49" i="62"/>
  <c r="D7" i="61"/>
  <c r="C42" i="63" l="1"/>
  <c r="J42" i="63" s="1"/>
  <c r="C16" i="62"/>
  <c r="C16" i="63"/>
  <c r="J16" i="63" s="1"/>
  <c r="C13" i="62"/>
  <c r="C13" i="63"/>
  <c r="J13" i="63" s="1"/>
  <c r="C25" i="62"/>
  <c r="C25" i="63"/>
  <c r="J25" i="63" s="1"/>
  <c r="C27" i="62"/>
  <c r="C27" i="63"/>
  <c r="J27" i="63" s="1"/>
  <c r="C14" i="62"/>
  <c r="C14" i="63"/>
  <c r="J14" i="63" s="1"/>
  <c r="C21" i="62"/>
  <c r="C21" i="63"/>
  <c r="J21" i="63" s="1"/>
  <c r="C12" i="62"/>
  <c r="C12" i="63"/>
  <c r="J12" i="63" s="1"/>
  <c r="C24" i="62"/>
  <c r="C24" i="63"/>
  <c r="J24" i="63" s="1"/>
  <c r="C22" i="62"/>
  <c r="C22" i="63"/>
  <c r="J22" i="63" s="1"/>
  <c r="C18" i="62"/>
  <c r="C18" i="63"/>
  <c r="J18" i="63" s="1"/>
  <c r="C20" i="62"/>
  <c r="C20" i="63"/>
  <c r="J20" i="63" s="1"/>
  <c r="C11" i="62"/>
  <c r="C11" i="63"/>
  <c r="J11" i="63" s="1"/>
  <c r="C17" i="62"/>
  <c r="C17" i="63"/>
  <c r="J17" i="63" s="1"/>
  <c r="C15" i="62"/>
  <c r="C15" i="63"/>
  <c r="J15" i="63" s="1"/>
  <c r="C26" i="62"/>
  <c r="C26" i="63"/>
  <c r="J26" i="63" s="1"/>
  <c r="C23" i="62"/>
  <c r="C23" i="63"/>
  <c r="J23" i="63" s="1"/>
  <c r="C19" i="62"/>
  <c r="C19" i="63"/>
  <c r="J19" i="63" s="1"/>
  <c r="C10" i="62"/>
  <c r="C10" i="63"/>
  <c r="C51" i="62"/>
  <c r="C36" i="62"/>
  <c r="C32" i="62"/>
  <c r="C34" i="62"/>
  <c r="C33" i="62"/>
  <c r="C35" i="62"/>
  <c r="C31" i="62"/>
  <c r="C61" i="62"/>
  <c r="C58" i="62"/>
  <c r="C65" i="62"/>
  <c r="C63" i="62"/>
  <c r="C57" i="62"/>
  <c r="C54" i="62"/>
  <c r="C62" i="62"/>
  <c r="C60" i="62"/>
  <c r="C56" i="62"/>
  <c r="C64" i="62"/>
  <c r="C59" i="62"/>
  <c r="C55" i="62"/>
  <c r="D7" i="55"/>
  <c r="J10" i="63" l="1"/>
  <c r="C9" i="63"/>
  <c r="C67" i="62"/>
  <c r="C53" i="62"/>
  <c r="C30" i="62"/>
  <c r="C38" i="62"/>
  <c r="C9" i="62"/>
  <c r="D7" i="57"/>
  <c r="C29" i="62" l="1"/>
  <c r="J9" i="63"/>
  <c r="C7" i="63"/>
  <c r="J7" i="63" s="1"/>
  <c r="C7" i="62" l="1"/>
</calcChain>
</file>

<file path=xl/sharedStrings.xml><?xml version="1.0" encoding="utf-8"?>
<sst xmlns="http://schemas.openxmlformats.org/spreadsheetml/2006/main" count="1546" uniqueCount="1219">
  <si>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</si>
  <si>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</si>
  <si>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</si>
  <si>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</si>
  <si>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</si>
  <si>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</si>
  <si>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</si>
  <si>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Juan</t>
  </si>
  <si>
    <t>San Vicente</t>
  </si>
  <si>
    <t>San Pedro</t>
  </si>
  <si>
    <t>Magsaysay</t>
  </si>
  <si>
    <t>Santa Cruz</t>
  </si>
  <si>
    <t>Santo Niño</t>
  </si>
  <si>
    <t>San Roque</t>
  </si>
  <si>
    <t>Concepcion</t>
  </si>
  <si>
    <t>San Rafael</t>
  </si>
  <si>
    <t>Mabini</t>
  </si>
  <si>
    <t>Buenavista</t>
  </si>
  <si>
    <t>Del Pilar</t>
  </si>
  <si>
    <t>Libertad</t>
  </si>
  <si>
    <t>Alegria</t>
  </si>
  <si>
    <t>Katipunan</t>
  </si>
  <si>
    <t>Esperanza</t>
  </si>
  <si>
    <t>Bato</t>
  </si>
  <si>
    <t>Kauswagan</t>
  </si>
  <si>
    <t>Basak</t>
  </si>
  <si>
    <t>Malinao</t>
  </si>
  <si>
    <t>Mabuhay</t>
  </si>
  <si>
    <t>Little Baguio</t>
  </si>
  <si>
    <t>Salvacion</t>
  </si>
  <si>
    <t>Carmen</t>
  </si>
  <si>
    <t>Lanao</t>
  </si>
  <si>
    <t>Talisay</t>
  </si>
  <si>
    <t>Pag-asa</t>
  </si>
  <si>
    <t>Kapatagan</t>
  </si>
  <si>
    <t>Gubatan</t>
  </si>
  <si>
    <t>New Panay</t>
  </si>
  <si>
    <t>Camansi</t>
  </si>
  <si>
    <t>Santa Maria</t>
  </si>
  <si>
    <t>Fatima</t>
  </si>
  <si>
    <t>Magatos</t>
  </si>
  <si>
    <t>New Bohol</t>
  </si>
  <si>
    <t>J.P. Laurel</t>
  </si>
  <si>
    <t>Anonang</t>
  </si>
  <si>
    <t>Busaon</t>
  </si>
  <si>
    <t>Balabag</t>
  </si>
  <si>
    <t>Bagumbayan</t>
  </si>
  <si>
    <t>Glamang</t>
  </si>
  <si>
    <t>Maibo</t>
  </si>
  <si>
    <t>Sangay</t>
  </si>
  <si>
    <t>Bangkal</t>
  </si>
  <si>
    <t>La Suerte</t>
  </si>
  <si>
    <t>Jose Rizal</t>
  </si>
  <si>
    <t>Zone I (Pob.)</t>
  </si>
  <si>
    <t>Zone II (Pob.)</t>
  </si>
  <si>
    <t>Zone III (Pob.)</t>
  </si>
  <si>
    <t>Zone IV (Pob.)</t>
  </si>
  <si>
    <t>New Cebu</t>
  </si>
  <si>
    <t>SARANGANI</t>
  </si>
  <si>
    <t>Daliao</t>
  </si>
  <si>
    <t>Indangan</t>
  </si>
  <si>
    <t>Pangyan</t>
  </si>
  <si>
    <t>Manuel Roxas</t>
  </si>
  <si>
    <t>Tamban</t>
  </si>
  <si>
    <t>Mamali</t>
  </si>
  <si>
    <t>Mayo</t>
  </si>
  <si>
    <t>Bagua</t>
  </si>
  <si>
    <t>Kalanganan</t>
  </si>
  <si>
    <t>Rosary Heights</t>
  </si>
  <si>
    <t>Tamontaka</t>
  </si>
  <si>
    <t>Bagua I</t>
  </si>
  <si>
    <t>Bagua II</t>
  </si>
  <si>
    <t>Bagua III</t>
  </si>
  <si>
    <t>Kalanganan I</t>
  </si>
  <si>
    <t>Kalanganan II</t>
  </si>
  <si>
    <t>Poblacion I</t>
  </si>
  <si>
    <t>Poblacion II</t>
  </si>
  <si>
    <t>Poblacion III</t>
  </si>
  <si>
    <t>Poblacion IV</t>
  </si>
  <si>
    <t>Poblacion V</t>
  </si>
  <si>
    <t>Poblacion VI</t>
  </si>
  <si>
    <t>Poblacion VII</t>
  </si>
  <si>
    <t>Poblacion VIII</t>
  </si>
  <si>
    <t>Poblacion IX</t>
  </si>
  <si>
    <t>Rosary Heights I</t>
  </si>
  <si>
    <t>Rosary Heights II</t>
  </si>
  <si>
    <t>Rosary Heights IV</t>
  </si>
  <si>
    <t>Rosary Heights V</t>
  </si>
  <si>
    <t>Rosary Heights VI</t>
  </si>
  <si>
    <t>Rosary Heights VII</t>
  </si>
  <si>
    <t>Rosary Heights VIII</t>
  </si>
  <si>
    <t>Rosary Heights IX</t>
  </si>
  <si>
    <t>Rosary Heights X</t>
  </si>
  <si>
    <t>Rosary Heights XI</t>
  </si>
  <si>
    <t>Rosary Heights XII</t>
  </si>
  <si>
    <t>Rosary Heights XIII</t>
  </si>
  <si>
    <t>Tamontaka I</t>
  </si>
  <si>
    <t>Tamontaka II</t>
  </si>
  <si>
    <t>Tamontaka III</t>
  </si>
  <si>
    <t>Tamontaka IV</t>
  </si>
  <si>
    <t>Tamontaka V</t>
  </si>
  <si>
    <t>COTABATO (NORTH COTABATO)</t>
  </si>
  <si>
    <t>Bao</t>
  </si>
  <si>
    <t>Barangiran</t>
  </si>
  <si>
    <t>Dado</t>
  </si>
  <si>
    <t>Guiling</t>
  </si>
  <si>
    <t>Kitacubong (Pob.)</t>
  </si>
  <si>
    <t>Macabasa</t>
  </si>
  <si>
    <t>Malitubog</t>
  </si>
  <si>
    <t>Mapurok</t>
  </si>
  <si>
    <t>Pacao</t>
  </si>
  <si>
    <t>Paruayan</t>
  </si>
  <si>
    <t>Pigcawaran</t>
  </si>
  <si>
    <t>Polayagan</t>
  </si>
  <si>
    <t>Rangayen</t>
  </si>
  <si>
    <t>Lower Dado</t>
  </si>
  <si>
    <t>Mirasol</t>
  </si>
  <si>
    <t>Raradangan</t>
  </si>
  <si>
    <t>Aroman</t>
  </si>
  <si>
    <t>Bentangan</t>
  </si>
  <si>
    <t>Cadiis</t>
  </si>
  <si>
    <t>General Luna</t>
  </si>
  <si>
    <t>Katanayanan</t>
  </si>
  <si>
    <t>Kib-Ayao</t>
  </si>
  <si>
    <t>Kibenes</t>
  </si>
  <si>
    <t>Kibugtongan</t>
  </si>
  <si>
    <t>Kilala</t>
  </si>
  <si>
    <t>Kimadzil</t>
  </si>
  <si>
    <t>Kitulaan</t>
  </si>
  <si>
    <t>Langogan</t>
  </si>
  <si>
    <t>Lanoon</t>
  </si>
  <si>
    <t>Liliongan</t>
  </si>
  <si>
    <t>Ugalingan (Lumayong)</t>
  </si>
  <si>
    <t>Macabenban</t>
  </si>
  <si>
    <t>Malapag</t>
  </si>
  <si>
    <t>Manarapan</t>
  </si>
  <si>
    <t>Manili</t>
  </si>
  <si>
    <t>Nasapian</t>
  </si>
  <si>
    <t>Palanggalan</t>
  </si>
  <si>
    <t>Pebpoloan</t>
  </si>
  <si>
    <t>Ranzo</t>
  </si>
  <si>
    <t>Tacupan</t>
  </si>
  <si>
    <t>Tambad</t>
  </si>
  <si>
    <t>Tonganon</t>
  </si>
  <si>
    <t>Tupig</t>
  </si>
  <si>
    <t>KABACAN</t>
  </si>
  <si>
    <t>Aringay</t>
  </si>
  <si>
    <t>Bangilan</t>
  </si>
  <si>
    <t>Bannawag</t>
  </si>
  <si>
    <t>Buluan</t>
  </si>
  <si>
    <t>Cuyapon</t>
  </si>
  <si>
    <t>Dagupan</t>
  </si>
  <si>
    <t>Katidtuan</t>
  </si>
  <si>
    <t>Kayaga</t>
  </si>
  <si>
    <t>Kilagasan</t>
  </si>
  <si>
    <t>Malamote</t>
  </si>
  <si>
    <t>Malanduague</t>
  </si>
  <si>
    <t>Nanga-an</t>
  </si>
  <si>
    <t>Osias</t>
  </si>
  <si>
    <t>Paatan Lower</t>
  </si>
  <si>
    <t>Paatan Upper</t>
  </si>
  <si>
    <t>Pedtad</t>
  </si>
  <si>
    <t>Pisan</t>
  </si>
  <si>
    <t>Salapungan</t>
  </si>
  <si>
    <t>Sanggadong</t>
  </si>
  <si>
    <t>Simbuhay</t>
  </si>
  <si>
    <t>Simone</t>
  </si>
  <si>
    <t>Tamped</t>
  </si>
  <si>
    <t>CITY OF KIDAPAWAN (Capital)</t>
  </si>
  <si>
    <t>Amas</t>
  </si>
  <si>
    <t>Amazion</t>
  </si>
  <si>
    <t>Balindog</t>
  </si>
  <si>
    <t>Benoligan</t>
  </si>
  <si>
    <t>Berada</t>
  </si>
  <si>
    <t>Gayola</t>
  </si>
  <si>
    <t>Ginatilan</t>
  </si>
  <si>
    <t>Ilomavis</t>
  </si>
  <si>
    <t>Junction</t>
  </si>
  <si>
    <t>Kalaisan</t>
  </si>
  <si>
    <t>Kalasuyan</t>
  </si>
  <si>
    <t>Linangcob</t>
  </si>
  <si>
    <t>Luvimin</t>
  </si>
  <si>
    <t>Macabolig</t>
  </si>
  <si>
    <t>Malinan</t>
  </si>
  <si>
    <t>Manongol</t>
  </si>
  <si>
    <t>Marbel (Embac)</t>
  </si>
  <si>
    <t>Mateo</t>
  </si>
  <si>
    <t>Meochao</t>
  </si>
  <si>
    <t>Mua-an</t>
  </si>
  <si>
    <t>Nuangan</t>
  </si>
  <si>
    <t>Onica</t>
  </si>
  <si>
    <t>Paco</t>
  </si>
  <si>
    <t>Patadon (Patadon East)</t>
  </si>
  <si>
    <t>Perez</t>
  </si>
  <si>
    <t>Sibawan</t>
  </si>
  <si>
    <t>Sikitan</t>
  </si>
  <si>
    <t>Singao</t>
  </si>
  <si>
    <t>Sudapin</t>
  </si>
  <si>
    <t>Sumbao</t>
  </si>
  <si>
    <t>Abaga</t>
  </si>
  <si>
    <t>Baguer</t>
  </si>
  <si>
    <t>Barongis</t>
  </si>
  <si>
    <t>Batiocan</t>
  </si>
  <si>
    <t>Cabaruyan</t>
  </si>
  <si>
    <t>Cabpangi</t>
  </si>
  <si>
    <t>Demapaco</t>
  </si>
  <si>
    <t>Grebona</t>
  </si>
  <si>
    <t>Gumaga</t>
  </si>
  <si>
    <t>Kapayawi</t>
  </si>
  <si>
    <t>Kiloyao</t>
  </si>
  <si>
    <t>Kitubod</t>
  </si>
  <si>
    <t>Malengen</t>
  </si>
  <si>
    <t>Montay</t>
  </si>
  <si>
    <t>Nica-an</t>
  </si>
  <si>
    <t>Palao</t>
  </si>
  <si>
    <t>Sinapangan</t>
  </si>
  <si>
    <t>Sinawingan</t>
  </si>
  <si>
    <t>Ulamian</t>
  </si>
  <si>
    <t>Alibayon</t>
  </si>
  <si>
    <t>Bantac</t>
  </si>
  <si>
    <t>Binay</t>
  </si>
  <si>
    <t>Bongolanon</t>
  </si>
  <si>
    <t>Datu Celo</t>
  </si>
  <si>
    <t>Doles</t>
  </si>
  <si>
    <t>Ilian</t>
  </si>
  <si>
    <t>Inac</t>
  </si>
  <si>
    <t>Kamada</t>
  </si>
  <si>
    <t>Kisandal</t>
  </si>
  <si>
    <t>Magcaalam</t>
  </si>
  <si>
    <t>Mahongcog</t>
  </si>
  <si>
    <t>Manobo</t>
  </si>
  <si>
    <t>Noa</t>
  </si>
  <si>
    <t>Owas</t>
  </si>
  <si>
    <t>Pangao-an</t>
  </si>
  <si>
    <t>Sallab</t>
  </si>
  <si>
    <t>Tagbac</t>
  </si>
  <si>
    <t>Temporan</t>
  </si>
  <si>
    <t>Amabel</t>
  </si>
  <si>
    <t>Balete</t>
  </si>
  <si>
    <t>Don Panaca</t>
  </si>
  <si>
    <t>Imamaling</t>
  </si>
  <si>
    <t>Kinarum</t>
  </si>
  <si>
    <t>Manobisa</t>
  </si>
  <si>
    <t>Batasan</t>
  </si>
  <si>
    <t>Biangan</t>
  </si>
  <si>
    <t>Buena Vida</t>
  </si>
  <si>
    <t>Buhay</t>
  </si>
  <si>
    <t>Bulakanon</t>
  </si>
  <si>
    <t>Cabilao</t>
  </si>
  <si>
    <t>Garsika</t>
  </si>
  <si>
    <t>Guangan</t>
  </si>
  <si>
    <t>Katipunan II</t>
  </si>
  <si>
    <t>Kawayanon</t>
  </si>
  <si>
    <t>Kisante</t>
  </si>
  <si>
    <t>Leboce</t>
  </si>
  <si>
    <t>Luayon</t>
  </si>
  <si>
    <t>Luna Norte</t>
  </si>
  <si>
    <t>Luna Sur</t>
  </si>
  <si>
    <t>Malabuan</t>
  </si>
  <si>
    <t>Malasila</t>
  </si>
  <si>
    <t>Malungon</t>
  </si>
  <si>
    <t>New Baguio</t>
  </si>
  <si>
    <t>New Bulatukan</t>
  </si>
  <si>
    <t>Old Bulatukan</t>
  </si>
  <si>
    <t>Rodero</t>
  </si>
  <si>
    <t>Saguing</t>
  </si>
  <si>
    <t>Santa Felomina</t>
  </si>
  <si>
    <t>Sinkatulan</t>
  </si>
  <si>
    <t>Taluntalunan</t>
  </si>
  <si>
    <t>Villaflores</t>
  </si>
  <si>
    <t>New Israel</t>
  </si>
  <si>
    <t>New Alimodian</t>
  </si>
  <si>
    <t>Arakan</t>
  </si>
  <si>
    <t>Bangbang</t>
  </si>
  <si>
    <t>Central Malamote</t>
  </si>
  <si>
    <t>Dalapitan</t>
  </si>
  <si>
    <t>Estado</t>
  </si>
  <si>
    <t>Kabulacan</t>
  </si>
  <si>
    <t>Kibia</t>
  </si>
  <si>
    <t>Kibudoc</t>
  </si>
  <si>
    <t>Kidama</t>
  </si>
  <si>
    <t>Kilada</t>
  </si>
  <si>
    <t>Lampayan</t>
  </si>
  <si>
    <t>Latagan</t>
  </si>
  <si>
    <t>Linao</t>
  </si>
  <si>
    <t>Lower Malamote</t>
  </si>
  <si>
    <t>Manubuan</t>
  </si>
  <si>
    <t>Manupal</t>
  </si>
  <si>
    <t>Marbel</t>
  </si>
  <si>
    <t>Minamaing</t>
  </si>
  <si>
    <t>Natutungan</t>
  </si>
  <si>
    <t>New Bugasong</t>
  </si>
  <si>
    <t>New Pandan</t>
  </si>
  <si>
    <t>Patadon West</t>
  </si>
  <si>
    <t>Sarayan</t>
  </si>
  <si>
    <t>Taculen</t>
  </si>
  <si>
    <t>Taguranao</t>
  </si>
  <si>
    <t>Tamped (Tampad)</t>
  </si>
  <si>
    <t>New Abra</t>
  </si>
  <si>
    <t>Pinamaton</t>
  </si>
  <si>
    <t>Agriculture</t>
  </si>
  <si>
    <t>Arizona</t>
  </si>
  <si>
    <t>Bagumba</t>
  </si>
  <si>
    <t>Baliki</t>
  </si>
  <si>
    <t>Bitoka</t>
  </si>
  <si>
    <t>Bual Norte</t>
  </si>
  <si>
    <t>Bual Sur</t>
  </si>
  <si>
    <t>Central Bulanan</t>
  </si>
  <si>
    <t>Damatulan</t>
  </si>
  <si>
    <t>Central Glad</t>
  </si>
  <si>
    <t>Ilbocean</t>
  </si>
  <si>
    <t>Kadigasan</t>
  </si>
  <si>
    <t>Kadingilan</t>
  </si>
  <si>
    <t>Kapinpilan</t>
  </si>
  <si>
    <t>Central Katingawan</t>
  </si>
  <si>
    <t>Kimagango</t>
  </si>
  <si>
    <t>Kudarangan</t>
  </si>
  <si>
    <t>Central Labas</t>
  </si>
  <si>
    <t>Lagumbingan</t>
  </si>
  <si>
    <t>Lomopog</t>
  </si>
  <si>
    <t>Lower Glad</t>
  </si>
  <si>
    <t>Lower Katingawan</t>
  </si>
  <si>
    <t>Macasendeg</t>
  </si>
  <si>
    <t>Malingao</t>
  </si>
  <si>
    <t>Milaya</t>
  </si>
  <si>
    <t>Mudseng</t>
  </si>
  <si>
    <t>Nabalawag</t>
  </si>
  <si>
    <t>Nalin</t>
  </si>
  <si>
    <t>Nes</t>
  </si>
  <si>
    <t>Olandang</t>
  </si>
  <si>
    <t>Patindeguen</t>
  </si>
  <si>
    <t>Barangay Poblacion 1</t>
  </si>
  <si>
    <t>Barangay Poblacion 2</t>
  </si>
  <si>
    <t>Barangay Poblacion 3</t>
  </si>
  <si>
    <t>Barangay Poblacion 4</t>
  </si>
  <si>
    <t>Barangay Poblacion 5</t>
  </si>
  <si>
    <t>Barangay Poblacion 6</t>
  </si>
  <si>
    <t>Barangay Poblacion 7</t>
  </si>
  <si>
    <t>Barangay Poblacion 8</t>
  </si>
  <si>
    <t>Palongoguen</t>
  </si>
  <si>
    <t>Rangaban</t>
  </si>
  <si>
    <t>Sadaan</t>
  </si>
  <si>
    <t>Salunayan</t>
  </si>
  <si>
    <t>Sambulawan</t>
  </si>
  <si>
    <t>Tugal</t>
  </si>
  <si>
    <t>Tumbras</t>
  </si>
  <si>
    <t>Bulanan Upper</t>
  </si>
  <si>
    <t>Upper Glad I</t>
  </si>
  <si>
    <t>Upper Glad II</t>
  </si>
  <si>
    <t>Upper Labas</t>
  </si>
  <si>
    <t>Villarica</t>
  </si>
  <si>
    <t>Kiwanan</t>
  </si>
  <si>
    <t>Bagontapay</t>
  </si>
  <si>
    <t>Bialong</t>
  </si>
  <si>
    <t>Buayan</t>
  </si>
  <si>
    <t>Calunasan</t>
  </si>
  <si>
    <t>Dalipe</t>
  </si>
  <si>
    <t>Dagong</t>
  </si>
  <si>
    <t>Dungo-an</t>
  </si>
  <si>
    <t>Gaunan</t>
  </si>
  <si>
    <t>Inas</t>
  </si>
  <si>
    <t>La Fortuna</t>
  </si>
  <si>
    <t>Langkong</t>
  </si>
  <si>
    <t>Lepaga</t>
  </si>
  <si>
    <t>Liboo</t>
  </si>
  <si>
    <t>Lika</t>
  </si>
  <si>
    <t>Luz Village</t>
  </si>
  <si>
    <t>Magallon</t>
  </si>
  <si>
    <t>Malayan</t>
  </si>
  <si>
    <t>New Antique</t>
  </si>
  <si>
    <t>New Barbaza</t>
  </si>
  <si>
    <t>New Kalibo</t>
  </si>
  <si>
    <t>New Consolacion</t>
  </si>
  <si>
    <t>New Esperanza</t>
  </si>
  <si>
    <t>New Janiuay</t>
  </si>
  <si>
    <t>New Lawa-an</t>
  </si>
  <si>
    <t>New Rizal</t>
  </si>
  <si>
    <t>Nueva Vida</t>
  </si>
  <si>
    <t>Pulang-lupa</t>
  </si>
  <si>
    <t>Sangat</t>
  </si>
  <si>
    <t>Tawantawan</t>
  </si>
  <si>
    <t>Tibao</t>
  </si>
  <si>
    <t>Ugpay</t>
  </si>
  <si>
    <t>Palma-Perez</t>
  </si>
  <si>
    <t>Poblacion B</t>
  </si>
  <si>
    <t>Anick (Upper Balogo)</t>
  </si>
  <si>
    <t>Upper Baguer (Baguer)</t>
  </si>
  <si>
    <t>Balacayon</t>
  </si>
  <si>
    <t>Balogo</t>
  </si>
  <si>
    <t>Banucagon</t>
  </si>
  <si>
    <t>Bulucaon</t>
  </si>
  <si>
    <t>Buricain</t>
  </si>
  <si>
    <t>Capayuran</t>
  </si>
  <si>
    <t>Central Panatan</t>
  </si>
  <si>
    <t>Datu Binasing</t>
  </si>
  <si>
    <t>Datu Mantil</t>
  </si>
  <si>
    <t>Kimarayang</t>
  </si>
  <si>
    <t>Libungan Torreta</t>
  </si>
  <si>
    <t>Lower Baguer</t>
  </si>
  <si>
    <t>Lower Pangangkalan</t>
  </si>
  <si>
    <t>Malagakit</t>
  </si>
  <si>
    <t>Maluao</t>
  </si>
  <si>
    <t>North Manuangan</t>
  </si>
  <si>
    <t>Matilac</t>
  </si>
  <si>
    <t>Midpapan I</t>
  </si>
  <si>
    <t>Mulok</t>
  </si>
  <si>
    <t>New Culasi</t>
  </si>
  <si>
    <t>New Igbaras</t>
  </si>
  <si>
    <t>Upper Pangangkalan</t>
  </si>
  <si>
    <t>Patot</t>
  </si>
  <si>
    <t>Payong-payong</t>
  </si>
  <si>
    <t>Presbitero</t>
  </si>
  <si>
    <t>Renibon</t>
  </si>
  <si>
    <t>Simsiman</t>
  </si>
  <si>
    <t>South Manuangan</t>
  </si>
  <si>
    <t>Tigbawan</t>
  </si>
  <si>
    <t>Tubon</t>
  </si>
  <si>
    <t>Midpapan II</t>
  </si>
  <si>
    <t>PIKIT</t>
  </si>
  <si>
    <t>Bagoaingud (Bagoinged)</t>
  </si>
  <si>
    <t>Balabak</t>
  </si>
  <si>
    <t>Balatican</t>
  </si>
  <si>
    <t>Balong</t>
  </si>
  <si>
    <t>Balungis</t>
  </si>
  <si>
    <t>Barungis</t>
  </si>
  <si>
    <t>Batulawan</t>
  </si>
  <si>
    <t>Bualan</t>
  </si>
  <si>
    <t>Buliok</t>
  </si>
  <si>
    <t>Bulod</t>
  </si>
  <si>
    <t>Bulol</t>
  </si>
  <si>
    <t>Calawag</t>
  </si>
  <si>
    <t>Dalingaoen (Lalingaon)</t>
  </si>
  <si>
    <t>Damalasak</t>
  </si>
  <si>
    <t>Fort Pikit</t>
  </si>
  <si>
    <t>Gligli</t>
  </si>
  <si>
    <t>Gokoton (Gokotan)</t>
  </si>
  <si>
    <t>Inug-ug</t>
  </si>
  <si>
    <t>Kabasalan</t>
  </si>
  <si>
    <t>Kalacacan</t>
  </si>
  <si>
    <t>Katilacan</t>
  </si>
  <si>
    <t>Kolambog</t>
  </si>
  <si>
    <t>Ladtingan</t>
  </si>
  <si>
    <t>Lagunde</t>
  </si>
  <si>
    <t>Langayen</t>
  </si>
  <si>
    <t>Macabual</t>
  </si>
  <si>
    <t>Manaulanan</t>
  </si>
  <si>
    <t>Nabundas</t>
  </si>
  <si>
    <t>Nalapaan</t>
  </si>
  <si>
    <t>Nunguan</t>
  </si>
  <si>
    <t>Paidu Pulangi</t>
  </si>
  <si>
    <t>Panicupan</t>
  </si>
  <si>
    <t>Punol</t>
  </si>
  <si>
    <t>Rajah Muda</t>
  </si>
  <si>
    <t>Silik</t>
  </si>
  <si>
    <t>Takipan</t>
  </si>
  <si>
    <t>Talitay</t>
  </si>
  <si>
    <t>Tinutulan</t>
  </si>
  <si>
    <t>Pamalian</t>
  </si>
  <si>
    <t>Bato-bato</t>
  </si>
  <si>
    <t>Del Carmen</t>
  </si>
  <si>
    <t>F. Cajelo (New Maasin)</t>
  </si>
  <si>
    <t>Idaoman</t>
  </si>
  <si>
    <t>Ilustre</t>
  </si>
  <si>
    <t>Kamarahan</t>
  </si>
  <si>
    <t>Camasi</t>
  </si>
  <si>
    <t>Kisupaan</t>
  </si>
  <si>
    <t>La Esperanza</t>
  </si>
  <si>
    <t>Labu-o</t>
  </si>
  <si>
    <t>Lamalama</t>
  </si>
  <si>
    <t>Lomonay</t>
  </si>
  <si>
    <t>Sagcungan</t>
  </si>
  <si>
    <t>Salat</t>
  </si>
  <si>
    <t>Tuael</t>
  </si>
  <si>
    <t>Greenhill</t>
  </si>
  <si>
    <t>Cabangbangan</t>
  </si>
  <si>
    <t>Datu Indang</t>
  </si>
  <si>
    <t>Datu Sandongan</t>
  </si>
  <si>
    <t>Kimaruhing</t>
  </si>
  <si>
    <t>Banayal</t>
  </si>
  <si>
    <t>Batang</t>
  </si>
  <si>
    <t>Bituan</t>
  </si>
  <si>
    <t>Bual</t>
  </si>
  <si>
    <t>Daig</t>
  </si>
  <si>
    <t>Damawato</t>
  </si>
  <si>
    <t>Dungos</t>
  </si>
  <si>
    <t>Kanibong</t>
  </si>
  <si>
    <t>Lampagang</t>
  </si>
  <si>
    <t>Bunawan</t>
  </si>
  <si>
    <t>Magbok</t>
  </si>
  <si>
    <t>Maybula</t>
  </si>
  <si>
    <t>Minapan</t>
  </si>
  <si>
    <t>New Caridad</t>
  </si>
  <si>
    <t>Paraiso</t>
  </si>
  <si>
    <t>Popoyon</t>
  </si>
  <si>
    <t>Sibsib</t>
  </si>
  <si>
    <t>Tambac</t>
  </si>
  <si>
    <t>Tuburan</t>
  </si>
  <si>
    <t>F. Cajelo</t>
  </si>
  <si>
    <t>Bacong</t>
  </si>
  <si>
    <t>Galidan</t>
  </si>
  <si>
    <t>Genoveva Baynosa</t>
  </si>
  <si>
    <t>Nabundasan</t>
  </si>
  <si>
    <t>ANTIPAS</t>
  </si>
  <si>
    <t>Camutan</t>
  </si>
  <si>
    <t>Canaan</t>
  </si>
  <si>
    <t>Dolores</t>
  </si>
  <si>
    <t>Kiyaab</t>
  </si>
  <si>
    <t>Luhong</t>
  </si>
  <si>
    <t>Malangag</t>
  </si>
  <si>
    <t>Malatad</t>
  </si>
  <si>
    <t>Malire</t>
  </si>
  <si>
    <t>New Pontevedra</t>
  </si>
  <si>
    <t>B. Cadungon</t>
  </si>
  <si>
    <t>Datu Agod</t>
  </si>
  <si>
    <t>Banisilan Poblacion</t>
  </si>
  <si>
    <t>Capayangan</t>
  </si>
  <si>
    <t>Carugmanan</t>
  </si>
  <si>
    <t>Gastay</t>
  </si>
  <si>
    <t>Kalawaig</t>
  </si>
  <si>
    <t>Kiaring</t>
  </si>
  <si>
    <t>Malagap</t>
  </si>
  <si>
    <t>Miguel Macasarte</t>
  </si>
  <si>
    <t>Pantar</t>
  </si>
  <si>
    <t>Paradise</t>
  </si>
  <si>
    <t>Pinamulaan</t>
  </si>
  <si>
    <t>Puting-bato</t>
  </si>
  <si>
    <t>Solama</t>
  </si>
  <si>
    <t>Thailand</t>
  </si>
  <si>
    <t>Tinimbacan</t>
  </si>
  <si>
    <t>Tumbao-Camalig</t>
  </si>
  <si>
    <t>Wadya</t>
  </si>
  <si>
    <t>ALEOSAN</t>
  </si>
  <si>
    <t>Bagolibas</t>
  </si>
  <si>
    <t>Cawilihan</t>
  </si>
  <si>
    <t>Dualing</t>
  </si>
  <si>
    <t>Dunguan</t>
  </si>
  <si>
    <t>Katalicanan</t>
  </si>
  <si>
    <t>Lawili</t>
  </si>
  <si>
    <t>Lower Mingading</t>
  </si>
  <si>
    <t>Luanan</t>
  </si>
  <si>
    <t>Malapang</t>
  </si>
  <si>
    <t>New Leon</t>
  </si>
  <si>
    <t>Pagangan</t>
  </si>
  <si>
    <t>Palacat</t>
  </si>
  <si>
    <t>Pentil</t>
  </si>
  <si>
    <t>San Mateo</t>
  </si>
  <si>
    <t>Tapodoc</t>
  </si>
  <si>
    <t>Tomado</t>
  </si>
  <si>
    <t>Upper Mingading</t>
  </si>
  <si>
    <t>ARAKAN</t>
  </si>
  <si>
    <t>Allab</t>
  </si>
  <si>
    <t>Anapolon</t>
  </si>
  <si>
    <t>Badiangon</t>
  </si>
  <si>
    <t>Binoongan</t>
  </si>
  <si>
    <t>Dallag</t>
  </si>
  <si>
    <t>Datu Ladayon</t>
  </si>
  <si>
    <t>Datu Matangkil</t>
  </si>
  <si>
    <t>Doroluman</t>
  </si>
  <si>
    <t>Gambodes</t>
  </si>
  <si>
    <t>Ganatan</t>
  </si>
  <si>
    <t>Greenfield</t>
  </si>
  <si>
    <t>Kabalantian</t>
  </si>
  <si>
    <t>Kinawayan</t>
  </si>
  <si>
    <t>Kulaman Valley</t>
  </si>
  <si>
    <t>Lanao Kuran</t>
  </si>
  <si>
    <t>Makalangot</t>
  </si>
  <si>
    <t>Malibatuan</t>
  </si>
  <si>
    <t>Maria Caridad</t>
  </si>
  <si>
    <t>Meocan</t>
  </si>
  <si>
    <t>Naje</t>
  </si>
  <si>
    <t>Napalico</t>
  </si>
  <si>
    <t>Salasang</t>
  </si>
  <si>
    <t>Sumalili</t>
  </si>
  <si>
    <t>Tumanding</t>
  </si>
  <si>
    <t>ALABEL (Capital)</t>
  </si>
  <si>
    <t>Bagacay</t>
  </si>
  <si>
    <t>Baluntay</t>
  </si>
  <si>
    <t>Datal Anggas</t>
  </si>
  <si>
    <t>Domolok</t>
  </si>
  <si>
    <t>Kawas</t>
  </si>
  <si>
    <t>Maribulan</t>
  </si>
  <si>
    <t>Pag-Asa</t>
  </si>
  <si>
    <t>Poblacion (Alabel)</t>
  </si>
  <si>
    <t>Spring</t>
  </si>
  <si>
    <t>Tokawal</t>
  </si>
  <si>
    <t>GLAN</t>
  </si>
  <si>
    <t>Baliton</t>
  </si>
  <si>
    <t>Batotuling</t>
  </si>
  <si>
    <t>Batulaki</t>
  </si>
  <si>
    <t>Big Margus</t>
  </si>
  <si>
    <t>Burias</t>
  </si>
  <si>
    <t>Cablalan</t>
  </si>
  <si>
    <t>Calabanit</t>
  </si>
  <si>
    <t>Calpidong</t>
  </si>
  <si>
    <t>Congan</t>
  </si>
  <si>
    <t>Cross</t>
  </si>
  <si>
    <t>Datalbukay</t>
  </si>
  <si>
    <t>E. Alegado</t>
  </si>
  <si>
    <t>Glan Padidu</t>
  </si>
  <si>
    <t>Gumasa</t>
  </si>
  <si>
    <t>Ilaya</t>
  </si>
  <si>
    <t>Kaltuad</t>
  </si>
  <si>
    <t>Kapatan</t>
  </si>
  <si>
    <t>Lago</t>
  </si>
  <si>
    <t>Laguimit</t>
  </si>
  <si>
    <t>Mudan</t>
  </si>
  <si>
    <t>New Aklan</t>
  </si>
  <si>
    <t>Rio Del Pilar</t>
  </si>
  <si>
    <t>Small Margus</t>
  </si>
  <si>
    <t>Sufatubo</t>
  </si>
  <si>
    <t>Taluya</t>
  </si>
  <si>
    <t>Tango</t>
  </si>
  <si>
    <t>Tapon</t>
  </si>
  <si>
    <t>KIAMBA</t>
  </si>
  <si>
    <t>Badtasan</t>
  </si>
  <si>
    <t>Datu Dani</t>
  </si>
  <si>
    <t>Gasi</t>
  </si>
  <si>
    <t>Kapate</t>
  </si>
  <si>
    <t>Katubao</t>
  </si>
  <si>
    <t>Kayupo</t>
  </si>
  <si>
    <t>Kling (Lumit)</t>
  </si>
  <si>
    <t>Lagundi</t>
  </si>
  <si>
    <t>Lebe</t>
  </si>
  <si>
    <t>Lomuyon</t>
  </si>
  <si>
    <t>Luma</t>
  </si>
  <si>
    <t>Maligang</t>
  </si>
  <si>
    <t>Nalus</t>
  </si>
  <si>
    <t>Salakit</t>
  </si>
  <si>
    <t>Suli</t>
  </si>
  <si>
    <t>Tablao</t>
  </si>
  <si>
    <t>Tamadang</t>
  </si>
  <si>
    <t>Tambilil</t>
  </si>
  <si>
    <t>MAASIM</t>
  </si>
  <si>
    <t>Amsipit</t>
  </si>
  <si>
    <t>Bales</t>
  </si>
  <si>
    <t>Colon</t>
  </si>
  <si>
    <t>Kabatiol</t>
  </si>
  <si>
    <t>Kablacan</t>
  </si>
  <si>
    <t>Kamanga</t>
  </si>
  <si>
    <t>Kanalo</t>
  </si>
  <si>
    <t>Lumasal</t>
  </si>
  <si>
    <t>Lumatil</t>
  </si>
  <si>
    <t>Malbang</t>
  </si>
  <si>
    <t>Nomoh</t>
  </si>
  <si>
    <t>Pananag</t>
  </si>
  <si>
    <t>Poblacion (Maasim)</t>
  </si>
  <si>
    <t>Seven Hills</t>
  </si>
  <si>
    <t>Tinoto</t>
  </si>
  <si>
    <t>MAITUM</t>
  </si>
  <si>
    <t>Bati-an</t>
  </si>
  <si>
    <t>Kalaneg</t>
  </si>
  <si>
    <t>Kalaong</t>
  </si>
  <si>
    <t>Kiambing</t>
  </si>
  <si>
    <t>Kiayap</t>
  </si>
  <si>
    <t>Mabay</t>
  </si>
  <si>
    <t>Maguling</t>
  </si>
  <si>
    <t>Malalag (Pob.)</t>
  </si>
  <si>
    <t>Mindupok</t>
  </si>
  <si>
    <t>New La Union</t>
  </si>
  <si>
    <t>Old Poblacion (Maitum)</t>
  </si>
  <si>
    <t>Pangi (Linao)</t>
  </si>
  <si>
    <t>Pinol</t>
  </si>
  <si>
    <t>Sison (Edenton)</t>
  </si>
  <si>
    <t>Ticulab</t>
  </si>
  <si>
    <t>Tuanadatu</t>
  </si>
  <si>
    <t>Upo (Lanao)</t>
  </si>
  <si>
    <t>Wali (Kambuhan)</t>
  </si>
  <si>
    <t>Zion</t>
  </si>
  <si>
    <t>MALAPATAN</t>
  </si>
  <si>
    <t>Daan Suyan</t>
  </si>
  <si>
    <t>Kihan</t>
  </si>
  <si>
    <t>Kinam</t>
  </si>
  <si>
    <t>Libi</t>
  </si>
  <si>
    <t>Lun Masla</t>
  </si>
  <si>
    <t>Lun Padidu</t>
  </si>
  <si>
    <t>Patag</t>
  </si>
  <si>
    <t>Poblacion (Malapatan)</t>
  </si>
  <si>
    <t>Sapu Masla</t>
  </si>
  <si>
    <t>Sapu Padidu</t>
  </si>
  <si>
    <t>Tuyan</t>
  </si>
  <si>
    <t>Upper Suyan</t>
  </si>
  <si>
    <t>MALUNGON</t>
  </si>
  <si>
    <t>Alkikan</t>
  </si>
  <si>
    <t>Ampon</t>
  </si>
  <si>
    <t>Atlae</t>
  </si>
  <si>
    <t>Banahaw</t>
  </si>
  <si>
    <t>Banate</t>
  </si>
  <si>
    <t>B'Laan</t>
  </si>
  <si>
    <t>Datal Batong</t>
  </si>
  <si>
    <t>Datal Bila</t>
  </si>
  <si>
    <t>Datal Tampal</t>
  </si>
  <si>
    <t>Kawayan</t>
  </si>
  <si>
    <t>Kibala</t>
  </si>
  <si>
    <t>Kiblat</t>
  </si>
  <si>
    <t>Kinabalan</t>
  </si>
  <si>
    <t>Lower Mainit</t>
  </si>
  <si>
    <t>Lutay</t>
  </si>
  <si>
    <t>Malabod</t>
  </si>
  <si>
    <t>Malalag Cogon</t>
  </si>
  <si>
    <t>Malandag</t>
  </si>
  <si>
    <t>Malungon Gamay</t>
  </si>
  <si>
    <t>Nagpan</t>
  </si>
  <si>
    <t>Panamin</t>
  </si>
  <si>
    <t>Talus</t>
  </si>
  <si>
    <t>Upper Biangan</t>
  </si>
  <si>
    <t>Upper Lumabat</t>
  </si>
  <si>
    <t>Upper Mainit</t>
  </si>
  <si>
    <t>SOUTH COTABATO *</t>
  </si>
  <si>
    <t>BANGA</t>
  </si>
  <si>
    <t>Benitez (Pob.)</t>
  </si>
  <si>
    <t>Cabudian</t>
  </si>
  <si>
    <t>Cabuling</t>
  </si>
  <si>
    <t>Cinco (Barrio 5)</t>
  </si>
  <si>
    <t>Derilon</t>
  </si>
  <si>
    <t>El Nonok</t>
  </si>
  <si>
    <t>Improgo Village (Pob.)</t>
  </si>
  <si>
    <t>Kusan (Barrio 8)</t>
  </si>
  <si>
    <t>Lam-Apos</t>
  </si>
  <si>
    <t>Lamba</t>
  </si>
  <si>
    <t>Lambingi</t>
  </si>
  <si>
    <t>Lampari</t>
  </si>
  <si>
    <t>Liwanay (Barrio 1)</t>
  </si>
  <si>
    <t>Malaya (Barrio 9)</t>
  </si>
  <si>
    <t>Punong Grande (Barrio 2)</t>
  </si>
  <si>
    <t>Rang-ay (Barrio 4)</t>
  </si>
  <si>
    <t>Reyes (Pob.)</t>
  </si>
  <si>
    <t>Rizal (Barrio 3)</t>
  </si>
  <si>
    <t>Rizal Poblacion</t>
  </si>
  <si>
    <t>San Jose (Barrio 7)</t>
  </si>
  <si>
    <t>San Vicente (Barrio 6)</t>
  </si>
  <si>
    <t>Yangco Poblacion</t>
  </si>
  <si>
    <t>Assumption (Bulol)</t>
  </si>
  <si>
    <t>Avanceña (Bo. 3)</t>
  </si>
  <si>
    <t>Cacub</t>
  </si>
  <si>
    <t>Caloocan</t>
  </si>
  <si>
    <t>Carpenter Hill</t>
  </si>
  <si>
    <t>Concepcion (Bo. 6)</t>
  </si>
  <si>
    <t>General Paulino Santos (Bo. 1)</t>
  </si>
  <si>
    <t>Mambucal</t>
  </si>
  <si>
    <t>Morales</t>
  </si>
  <si>
    <t>Namnama</t>
  </si>
  <si>
    <t>New Pangasinan (Bo. 4)</t>
  </si>
  <si>
    <t>Rotonda</t>
  </si>
  <si>
    <t>San Jose (Bo. 5)</t>
  </si>
  <si>
    <t>Santo Niño (Bo. 2)</t>
  </si>
  <si>
    <t>Sarabia (Bo. 8)</t>
  </si>
  <si>
    <t>Zulueta (Bo. 7)</t>
  </si>
  <si>
    <t>NORALA</t>
  </si>
  <si>
    <t>Dumaguil</t>
  </si>
  <si>
    <t>Kibid</t>
  </si>
  <si>
    <t>Lapuz</t>
  </si>
  <si>
    <t>Liberty</t>
  </si>
  <si>
    <t>Lopez Jaena</t>
  </si>
  <si>
    <t>Matapol</t>
  </si>
  <si>
    <t>Puti</t>
  </si>
  <si>
    <t>Tinago</t>
  </si>
  <si>
    <t>Benigno Aquino, Jr.</t>
  </si>
  <si>
    <t>Bentung</t>
  </si>
  <si>
    <t>Crossing Palkan</t>
  </si>
  <si>
    <t>Kinilis</t>
  </si>
  <si>
    <t>Klinan 6</t>
  </si>
  <si>
    <t>Koronadal Proper</t>
  </si>
  <si>
    <t>Lam-Caliaf</t>
  </si>
  <si>
    <t>Landan</t>
  </si>
  <si>
    <t>Lumakil</t>
  </si>
  <si>
    <t>Maligo</t>
  </si>
  <si>
    <t>Palkan</t>
  </si>
  <si>
    <t>Polo</t>
  </si>
  <si>
    <t>Rubber</t>
  </si>
  <si>
    <t>Silway 7</t>
  </si>
  <si>
    <t>Silway 8</t>
  </si>
  <si>
    <t>Sulit</t>
  </si>
  <si>
    <t>Sumbakil</t>
  </si>
  <si>
    <t>Upper Klinan</t>
  </si>
  <si>
    <t>Lapu</t>
  </si>
  <si>
    <t>Cannery Site</t>
  </si>
  <si>
    <t>Pagalungan</t>
  </si>
  <si>
    <t>SURALLAH</t>
  </si>
  <si>
    <t>Centrala</t>
  </si>
  <si>
    <t>Colongulo</t>
  </si>
  <si>
    <t>Dajay</t>
  </si>
  <si>
    <t>Duengas</t>
  </si>
  <si>
    <t>Canahay (Godwino)</t>
  </si>
  <si>
    <t>Lambontong</t>
  </si>
  <si>
    <t>Lamian</t>
  </si>
  <si>
    <t>Lamsugod</t>
  </si>
  <si>
    <t>Libertad (Pob.)</t>
  </si>
  <si>
    <t>Moloy</t>
  </si>
  <si>
    <t>Naci (Doce)</t>
  </si>
  <si>
    <t>Talahik</t>
  </si>
  <si>
    <t>Tubiala</t>
  </si>
  <si>
    <t>Upper Sepaka</t>
  </si>
  <si>
    <t>Veterans</t>
  </si>
  <si>
    <t>Albagan</t>
  </si>
  <si>
    <t>Kipalbig</t>
  </si>
  <si>
    <t>Lambayong</t>
  </si>
  <si>
    <t>Maltana</t>
  </si>
  <si>
    <t>Tablu</t>
  </si>
  <si>
    <t>Buto</t>
  </si>
  <si>
    <t>Lampitak</t>
  </si>
  <si>
    <t>Palo</t>
  </si>
  <si>
    <t>Pula-bato</t>
  </si>
  <si>
    <t>Danlag</t>
  </si>
  <si>
    <t>TANTANGAN</t>
  </si>
  <si>
    <t>Bukay Pait</t>
  </si>
  <si>
    <t>Dumadalig</t>
  </si>
  <si>
    <t>Libas</t>
  </si>
  <si>
    <t>Magon</t>
  </si>
  <si>
    <t>Mangilala</t>
  </si>
  <si>
    <t>New Iloilo</t>
  </si>
  <si>
    <t>New Lambunao</t>
  </si>
  <si>
    <t>San Felipe</t>
  </si>
  <si>
    <t>New Cuyapo</t>
  </si>
  <si>
    <t>Tinongcop</t>
  </si>
  <si>
    <t>T'BOLI</t>
  </si>
  <si>
    <t>Basag</t>
  </si>
  <si>
    <t>Edwards (Pob.)</t>
  </si>
  <si>
    <t>Kematu</t>
  </si>
  <si>
    <t>Laconon</t>
  </si>
  <si>
    <t>Lamsalome</t>
  </si>
  <si>
    <t>New Dumangas</t>
  </si>
  <si>
    <t>Sinolon</t>
  </si>
  <si>
    <t>Lambangan</t>
  </si>
  <si>
    <t>Maan</t>
  </si>
  <si>
    <t>Afus</t>
  </si>
  <si>
    <t>Lambuling</t>
  </si>
  <si>
    <t>Lamhako</t>
  </si>
  <si>
    <t>Talcon</t>
  </si>
  <si>
    <t>Talufo</t>
  </si>
  <si>
    <t>Tudok</t>
  </si>
  <si>
    <t>Aflek</t>
  </si>
  <si>
    <t>Datal Bob</t>
  </si>
  <si>
    <t>Desawo</t>
  </si>
  <si>
    <t>Dlanag</t>
  </si>
  <si>
    <t>Lemsnolon</t>
  </si>
  <si>
    <t>Malugong</t>
  </si>
  <si>
    <t>Mongocayo</t>
  </si>
  <si>
    <t>Salacafe</t>
  </si>
  <si>
    <t>T'bolok</t>
  </si>
  <si>
    <t>Acmonan</t>
  </si>
  <si>
    <t>Bololmala</t>
  </si>
  <si>
    <t>Bunao</t>
  </si>
  <si>
    <t>Cebuano</t>
  </si>
  <si>
    <t>Crossing Rubber</t>
  </si>
  <si>
    <t>Kablon</t>
  </si>
  <si>
    <t>Kalkam</t>
  </si>
  <si>
    <t>Linan</t>
  </si>
  <si>
    <t>Lunen</t>
  </si>
  <si>
    <t>Miasong</t>
  </si>
  <si>
    <t>Palian</t>
  </si>
  <si>
    <t>Polonuling</t>
  </si>
  <si>
    <t>Simbo</t>
  </si>
  <si>
    <t>Tubeng</t>
  </si>
  <si>
    <t>Ambalgan</t>
  </si>
  <si>
    <t>Guinsang-an</t>
  </si>
  <si>
    <t>Panay</t>
  </si>
  <si>
    <t>Teresita</t>
  </si>
  <si>
    <t>Sajaneba</t>
  </si>
  <si>
    <t>LAKE SEBU</t>
  </si>
  <si>
    <t>Bacdulong</t>
  </si>
  <si>
    <t>Denlag</t>
  </si>
  <si>
    <t>Halilan</t>
  </si>
  <si>
    <t>Hanoon</t>
  </si>
  <si>
    <t>Klubi</t>
  </si>
  <si>
    <t>Lake Lahit</t>
  </si>
  <si>
    <t>Lamcade</t>
  </si>
  <si>
    <t>Lamdalag</t>
  </si>
  <si>
    <t>Lamfugon</t>
  </si>
  <si>
    <t>Lamlahak</t>
  </si>
  <si>
    <t>Lower Maculan</t>
  </si>
  <si>
    <t>Luhib</t>
  </si>
  <si>
    <t>Ned</t>
  </si>
  <si>
    <t>Siluton</t>
  </si>
  <si>
    <t>Takunel</t>
  </si>
  <si>
    <t>Upper Maculan</t>
  </si>
  <si>
    <t>Tasiman</t>
  </si>
  <si>
    <t>Baluan</t>
  </si>
  <si>
    <t>Bula</t>
  </si>
  <si>
    <t>Conel</t>
  </si>
  <si>
    <t>Dadiangas East (Pob.)</t>
  </si>
  <si>
    <t>Katangawan</t>
  </si>
  <si>
    <t>Lagao (1st &amp; 3rd)</t>
  </si>
  <si>
    <t>Labangal</t>
  </si>
  <si>
    <t>Ligaya</t>
  </si>
  <si>
    <t>San Isidro (Lagao 2nd)</t>
  </si>
  <si>
    <t>Sinawal</t>
  </si>
  <si>
    <t>Tambler</t>
  </si>
  <si>
    <t>Tinagacan</t>
  </si>
  <si>
    <t>Apopong</t>
  </si>
  <si>
    <t>Siguel</t>
  </si>
  <si>
    <t>Upper Labay</t>
  </si>
  <si>
    <t>Batomelong</t>
  </si>
  <si>
    <t>Calumpang</t>
  </si>
  <si>
    <t>City Heights</t>
  </si>
  <si>
    <t>Dadiangas North</t>
  </si>
  <si>
    <t>Dadiangas South</t>
  </si>
  <si>
    <t>Dadiangas West</t>
  </si>
  <si>
    <t>Olympog</t>
  </si>
  <si>
    <t>SULTAN KUDARAT</t>
  </si>
  <si>
    <t>BAGUMBAYAN</t>
  </si>
  <si>
    <t>Bai Sarifinang</t>
  </si>
  <si>
    <t>Biwang</t>
  </si>
  <si>
    <t>Busok</t>
  </si>
  <si>
    <t>Daguma</t>
  </si>
  <si>
    <t>Kapaya</t>
  </si>
  <si>
    <t>Kinayao</t>
  </si>
  <si>
    <t>Masiag</t>
  </si>
  <si>
    <t>South Sepaka</t>
  </si>
  <si>
    <t>Tuka</t>
  </si>
  <si>
    <t>Chua</t>
  </si>
  <si>
    <t>Daluga</t>
  </si>
  <si>
    <t>Kabulanan</t>
  </si>
  <si>
    <t>Kanulay</t>
  </si>
  <si>
    <t>Monteverde</t>
  </si>
  <si>
    <t>Sumilil</t>
  </si>
  <si>
    <t>Titulok</t>
  </si>
  <si>
    <t>Sison</t>
  </si>
  <si>
    <t>COLUMBIO</t>
  </si>
  <si>
    <t>Bantangan (Lasak)</t>
  </si>
  <si>
    <t>Datablao</t>
  </si>
  <si>
    <t>Eday</t>
  </si>
  <si>
    <t>Elbebe</t>
  </si>
  <si>
    <t>Lomoyon</t>
  </si>
  <si>
    <t>Makat (Sumali Pas)</t>
  </si>
  <si>
    <t>Maligaya</t>
  </si>
  <si>
    <t>Natividad</t>
  </si>
  <si>
    <t>Polomolok</t>
  </si>
  <si>
    <t>Sinapulan</t>
  </si>
  <si>
    <t>Sucob</t>
  </si>
  <si>
    <t>Telafas</t>
  </si>
  <si>
    <t>Lasak</t>
  </si>
  <si>
    <t>ESPERANZA</t>
  </si>
  <si>
    <t>Ala</t>
  </si>
  <si>
    <t>Daladap</t>
  </si>
  <si>
    <t>Dukay</t>
  </si>
  <si>
    <t>Guiamalia</t>
  </si>
  <si>
    <t>Kangkong</t>
  </si>
  <si>
    <t>Margues</t>
  </si>
  <si>
    <t>Numo</t>
  </si>
  <si>
    <t>Pamantingan</t>
  </si>
  <si>
    <t>Sagasa</t>
  </si>
  <si>
    <t>Salabaca</t>
  </si>
  <si>
    <t>Villamor</t>
  </si>
  <si>
    <t>Laguinding</t>
  </si>
  <si>
    <t>Paitan</t>
  </si>
  <si>
    <t>Saliao</t>
  </si>
  <si>
    <t>Salumping</t>
  </si>
  <si>
    <t>ISULAN (Capital)</t>
  </si>
  <si>
    <t>Bambad</t>
  </si>
  <si>
    <t>D'Lotilla</t>
  </si>
  <si>
    <t>Dansuli</t>
  </si>
  <si>
    <t>Impao</t>
  </si>
  <si>
    <t>Kalawag I (Pob.)</t>
  </si>
  <si>
    <t>Kalawag II (Pob.)</t>
  </si>
  <si>
    <t>Kalawag III (Pob.)</t>
  </si>
  <si>
    <t>Kenram</t>
  </si>
  <si>
    <t>Kudanding</t>
  </si>
  <si>
    <t>Lagandang</t>
  </si>
  <si>
    <t>Laguilayan</t>
  </si>
  <si>
    <t>Mapantig</t>
  </si>
  <si>
    <t>New Pangasinan</t>
  </si>
  <si>
    <t>Sampao</t>
  </si>
  <si>
    <t>Tayugo</t>
  </si>
  <si>
    <t>KALAMANSIG</t>
  </si>
  <si>
    <t>Bantogon (Santa Clara)</t>
  </si>
  <si>
    <t>Cadiz</t>
  </si>
  <si>
    <t>Dumangas Nuevo</t>
  </si>
  <si>
    <t>Hinalaan</t>
  </si>
  <si>
    <t>Limulan</t>
  </si>
  <si>
    <t>Obial</t>
  </si>
  <si>
    <t>Paril</t>
  </si>
  <si>
    <t>Datu Ito Andong</t>
  </si>
  <si>
    <t>Datu Wasay</t>
  </si>
  <si>
    <t>Nalilidan</t>
  </si>
  <si>
    <t>Sabanal</t>
  </si>
  <si>
    <t>LEBAK</t>
  </si>
  <si>
    <t>Barurao</t>
  </si>
  <si>
    <t>Bululawan</t>
  </si>
  <si>
    <t>Capilan</t>
  </si>
  <si>
    <t>Christiannuevo</t>
  </si>
  <si>
    <t>Datu Karon</t>
  </si>
  <si>
    <t>Kalamongog</t>
  </si>
  <si>
    <t>Keytodac</t>
  </si>
  <si>
    <t>Kinodalan</t>
  </si>
  <si>
    <t>New Calinog</t>
  </si>
  <si>
    <t>Nuling</t>
  </si>
  <si>
    <t>Pansud</t>
  </si>
  <si>
    <t>Pasandalan</t>
  </si>
  <si>
    <t>Poloy-poloy</t>
  </si>
  <si>
    <t>Purikay</t>
  </si>
  <si>
    <t>Ragandang</t>
  </si>
  <si>
    <t>Salaman</t>
  </si>
  <si>
    <t>Salangsang</t>
  </si>
  <si>
    <t>Taguisa</t>
  </si>
  <si>
    <t>Tibpuan</t>
  </si>
  <si>
    <t>Tran</t>
  </si>
  <si>
    <t>Villamonte</t>
  </si>
  <si>
    <t>Barurao II</t>
  </si>
  <si>
    <t>Bolebok</t>
  </si>
  <si>
    <t>LUTAYAN</t>
  </si>
  <si>
    <t>Antong</t>
  </si>
  <si>
    <t>Bayasong</t>
  </si>
  <si>
    <t>Blingkong</t>
  </si>
  <si>
    <t>Lutayan Proper</t>
  </si>
  <si>
    <t>Maindang</t>
  </si>
  <si>
    <t>Sisiman</t>
  </si>
  <si>
    <t>Tamnag (Pob.)</t>
  </si>
  <si>
    <t>Palavilla</t>
  </si>
  <si>
    <t>LAMBAYONG (MARIANO MARCOS)</t>
  </si>
  <si>
    <t>Caridad (Cuyapon)</t>
  </si>
  <si>
    <t>Didtaras</t>
  </si>
  <si>
    <t>Gansing (Bilumen)</t>
  </si>
  <si>
    <t>Kabulakan</t>
  </si>
  <si>
    <t>Kapingkong</t>
  </si>
  <si>
    <t>Katitisan</t>
  </si>
  <si>
    <t>Lagao</t>
  </si>
  <si>
    <t>Lilit</t>
  </si>
  <si>
    <t>Madanding</t>
  </si>
  <si>
    <t>Matiompong</t>
  </si>
  <si>
    <t>Midtapok</t>
  </si>
  <si>
    <t>Palumbi</t>
  </si>
  <si>
    <t>Pidtiguian</t>
  </si>
  <si>
    <t>Pimbalayan</t>
  </si>
  <si>
    <t>Pinguiaman</t>
  </si>
  <si>
    <t>Poblacion (Lambayong)</t>
  </si>
  <si>
    <t>Sadsalan</t>
  </si>
  <si>
    <t>Seneben</t>
  </si>
  <si>
    <t>Sigayan</t>
  </si>
  <si>
    <t>Tambak</t>
  </si>
  <si>
    <t>Tinumigues</t>
  </si>
  <si>
    <t>Tumiao (Tinaga)</t>
  </si>
  <si>
    <t>Udtong</t>
  </si>
  <si>
    <t>PALIMBANG</t>
  </si>
  <si>
    <t>Akol</t>
  </si>
  <si>
    <t>Baliango</t>
  </si>
  <si>
    <t>Baranayan</t>
  </si>
  <si>
    <t>Batang-baglas</t>
  </si>
  <si>
    <t>Butril</t>
  </si>
  <si>
    <t>Domolol</t>
  </si>
  <si>
    <t>Kabuling</t>
  </si>
  <si>
    <t>Kalibuhan</t>
  </si>
  <si>
    <t>Kanipaan</t>
  </si>
  <si>
    <t>Kisek</t>
  </si>
  <si>
    <t>Kidayan</t>
  </si>
  <si>
    <t>Kiponget</t>
  </si>
  <si>
    <t>Kulong-kulong</t>
  </si>
  <si>
    <t>Kraan</t>
  </si>
  <si>
    <t>Langali</t>
  </si>
  <si>
    <t>Libua</t>
  </si>
  <si>
    <t>Lumitan</t>
  </si>
  <si>
    <t>Maganao</t>
  </si>
  <si>
    <t>Maguid</t>
  </si>
  <si>
    <t>Malatuneng (Malatunol)</t>
  </si>
  <si>
    <t>Malisbong</t>
  </si>
  <si>
    <t>Milbuk</t>
  </si>
  <si>
    <t>Molon</t>
  </si>
  <si>
    <t>Namat Masla</t>
  </si>
  <si>
    <t>Napnapon</t>
  </si>
  <si>
    <t>Colobe (Tagadtal)</t>
  </si>
  <si>
    <t>Tibuhol (East Badiangon)</t>
  </si>
  <si>
    <t>Wal</t>
  </si>
  <si>
    <t>Bambanen</t>
  </si>
  <si>
    <t>Lopoken (Lepolon)</t>
  </si>
  <si>
    <t>Mina</t>
  </si>
  <si>
    <t>Medol</t>
  </si>
  <si>
    <t>Wasag</t>
  </si>
  <si>
    <t>Balwan (Bulan)</t>
  </si>
  <si>
    <t>Ligao</t>
  </si>
  <si>
    <t>PRESIDENT QUIRINO</t>
  </si>
  <si>
    <t>Bayawa</t>
  </si>
  <si>
    <t>Estrella</t>
  </si>
  <si>
    <t>Kalanawe I</t>
  </si>
  <si>
    <t>Kalanawe II</t>
  </si>
  <si>
    <t>Katico</t>
  </si>
  <si>
    <t>Malingon</t>
  </si>
  <si>
    <t>Mangalen</t>
  </si>
  <si>
    <t>C. Mangilala</t>
  </si>
  <si>
    <t>Pedtubo</t>
  </si>
  <si>
    <t>Poblacion (Sambulawan)</t>
  </si>
  <si>
    <t>Romualdez</t>
  </si>
  <si>
    <t>Sinakulay</t>
  </si>
  <si>
    <t>Suben</t>
  </si>
  <si>
    <t>Tinaungan</t>
  </si>
  <si>
    <t>Tual (Liguasan)</t>
  </si>
  <si>
    <t>San Pedro (Tuato)</t>
  </si>
  <si>
    <t>Baras</t>
  </si>
  <si>
    <t>Buenaflor</t>
  </si>
  <si>
    <t>Calean</t>
  </si>
  <si>
    <t>D'Ledesma</t>
  </si>
  <si>
    <t>Kalandagan</t>
  </si>
  <si>
    <t>New Isabela</t>
  </si>
  <si>
    <t>New Lagao</t>
  </si>
  <si>
    <t>New Passi</t>
  </si>
  <si>
    <t>Rajah Nuda</t>
  </si>
  <si>
    <t>San Emmanuel</t>
  </si>
  <si>
    <t>San Pablo</t>
  </si>
  <si>
    <t>Upper Katungal</t>
  </si>
  <si>
    <t>Tina</t>
  </si>
  <si>
    <t>Lancheta</t>
  </si>
  <si>
    <t>SEN. NINOY AQUINO</t>
  </si>
  <si>
    <t>Banali</t>
  </si>
  <si>
    <t>Buenaflores</t>
  </si>
  <si>
    <t>Bugso</t>
  </si>
  <si>
    <t>Buklod</t>
  </si>
  <si>
    <t>Gapok</t>
  </si>
  <si>
    <t>Kadi</t>
  </si>
  <si>
    <t>Kiadsam</t>
  </si>
  <si>
    <t>Kuden</t>
  </si>
  <si>
    <t>Kulaman</t>
  </si>
  <si>
    <t>Lagubang</t>
  </si>
  <si>
    <t>Langgal</t>
  </si>
  <si>
    <t>Limuhay</t>
  </si>
  <si>
    <t>Malegdeg</t>
  </si>
  <si>
    <t>Midtungok</t>
  </si>
  <si>
    <t>Nati</t>
  </si>
  <si>
    <t>Sewod</t>
  </si>
  <si>
    <t>Tacupis</t>
  </si>
  <si>
    <t>Tinalon</t>
  </si>
  <si>
    <t>M'LANG</t>
  </si>
  <si>
    <t>Datu Maguiales</t>
  </si>
  <si>
    <t>CITY OF TACURONG</t>
  </si>
  <si>
    <t>Aurelio F. Freires (Poblacion II)</t>
  </si>
  <si>
    <t>Rosary Heights III</t>
  </si>
  <si>
    <t>CITY OF KIDAPAWAN (CAPITAL)</t>
  </si>
  <si>
    <t>ALABEL (CAPITAL)</t>
  </si>
  <si>
    <t>ISULAN (CAPITAL)</t>
  </si>
  <si>
    <t>ALAMADA</t>
  </si>
  <si>
    <t>CARMEN</t>
  </si>
  <si>
    <t>LIBUNGAN</t>
  </si>
  <si>
    <t>MAGPET</t>
  </si>
  <si>
    <t>MAKILALA</t>
  </si>
  <si>
    <t>MATALAM</t>
  </si>
  <si>
    <t>MIDSAYAP</t>
  </si>
  <si>
    <t>PIGKAWAYAN</t>
  </si>
  <si>
    <t>PRESIDENT ROXAS</t>
  </si>
  <si>
    <t>TULUNAN</t>
  </si>
  <si>
    <t>BANISILAN</t>
  </si>
  <si>
    <t>CITY OF KORONADAL (Capital)</t>
  </si>
  <si>
    <t>POLOMOLOK</t>
  </si>
  <si>
    <t>TAMPAKAN</t>
  </si>
  <si>
    <t>TUPI</t>
  </si>
  <si>
    <t>SANTO NIÑO</t>
  </si>
  <si>
    <t>Province, City, Municipality,</t>
  </si>
  <si>
    <t xml:space="preserve">Province, City, and Municipality </t>
  </si>
  <si>
    <t>CITY OF KORONADAL (CAPITAL)</t>
  </si>
  <si>
    <t>Source: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</si>
  <si>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</si>
  <si>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</si>
  <si>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</si>
  <si>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</si>
  <si>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Total Population by Province, City, Municipality, and Barangay:</t>
  </si>
  <si>
    <t xml:space="preserve"> as of May 1, 2020</t>
  </si>
  <si>
    <t>Region XII (SOCCSKSARGEN)</t>
  </si>
  <si>
    <t>Cotabato</t>
  </si>
  <si>
    <t>Alamada</t>
  </si>
  <si>
    <t>Kabacan</t>
  </si>
  <si>
    <t>City of Kidapawan (Capital)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</si>
  <si>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</si>
  <si>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</si>
  <si>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</si>
  <si>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</si>
  <si>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</si>
  <si>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</si>
  <si>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</si>
  <si>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</si>
  <si>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President Roxas</t>
  </si>
  <si>
    <t>Tulunan</t>
  </si>
  <si>
    <t>Antipas</t>
  </si>
  <si>
    <t>Banisilan</t>
  </si>
  <si>
    <t>Aleosan</t>
  </si>
  <si>
    <t>South Cotabato</t>
  </si>
  <si>
    <t>Banga</t>
  </si>
  <si>
    <t>City of General Santos</t>
  </si>
  <si>
    <t>City of Koronadal (Capital)</t>
  </si>
  <si>
    <t>Norala</t>
  </si>
  <si>
    <t>Surallah</t>
  </si>
  <si>
    <t>Tampakan</t>
  </si>
  <si>
    <t>Tantangan</t>
  </si>
  <si>
    <t>T'Boli</t>
  </si>
  <si>
    <t>Tupi</t>
  </si>
  <si>
    <t>Lake Sebu</t>
  </si>
  <si>
    <t>Sultan Kudarat</t>
  </si>
  <si>
    <t>Columbio</t>
  </si>
  <si>
    <t>Isulan (Capital)</t>
  </si>
  <si>
    <t>Kalamansig</t>
  </si>
  <si>
    <t>Lebak</t>
  </si>
  <si>
    <t>Lutayan</t>
  </si>
  <si>
    <t>Palimbang</t>
  </si>
  <si>
    <t>President Quirino</t>
  </si>
  <si>
    <t>City of Tacurong</t>
  </si>
  <si>
    <t>Sen. Ninoy Aquino</t>
  </si>
  <si>
    <t>Sarangani</t>
  </si>
  <si>
    <t>Alabel (Capital)</t>
  </si>
  <si>
    <t>Glan</t>
  </si>
  <si>
    <t>Kiamba</t>
  </si>
  <si>
    <t>Maasim</t>
  </si>
  <si>
    <t>Maitum</t>
  </si>
  <si>
    <t>Malapatan</t>
  </si>
  <si>
    <t>North Cotabato</t>
  </si>
  <si>
    <t>Dadiangas</t>
  </si>
  <si>
    <t>Mariano Marcos</t>
  </si>
  <si>
    <t>Ladol</t>
  </si>
  <si>
    <t>as of May 1, 2020</t>
  </si>
  <si>
    <t>REGION XII (SOCCSKSARGEN)</t>
  </si>
  <si>
    <t>SOUTH COTABATO (excluding General Santos City)</t>
  </si>
  <si>
    <t>CITY OF GENERAL SANTOS (DADIANGAS)</t>
  </si>
  <si>
    <t>PSGC-4Q-2020</t>
  </si>
  <si>
    <t>* Excludes City of General Santos.</t>
  </si>
  <si>
    <t>old names</t>
  </si>
  <si>
    <t>CITY OF COTABATO</t>
  </si>
  <si>
    <t>Notes:</t>
  </si>
  <si>
    <r>
      <t xml:space="preserve">Enrique JC Montilla </t>
    </r>
    <r>
      <rPr>
        <vertAlign val="superscript"/>
        <sz val="11"/>
        <rFont val="Arial"/>
        <family val="2"/>
      </rPr>
      <t>2</t>
    </r>
  </si>
  <si>
    <r>
      <t xml:space="preserve">Virginia Griño </t>
    </r>
    <r>
      <rPr>
        <vertAlign val="superscript"/>
        <sz val="11"/>
        <rFont val="Arial"/>
        <family val="2"/>
      </rPr>
      <t>1</t>
    </r>
  </si>
  <si>
    <t xml:space="preserve"> Panlalawigan Resolution No. 176-2nd SP 82.</t>
  </si>
  <si>
    <t xml:space="preserve"> Ordinance No. 39 dated October 17, 1990.</t>
  </si>
  <si>
    <r>
      <t xml:space="preserve"> </t>
    </r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Correction of barangay name from Gansing; Request of the City Mayor, Sangguniang</t>
    </r>
  </si>
  <si>
    <r>
      <t xml:space="preserve"> 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Correction of barangay name from Lower Katungal; Request of the City Mayor, Municipal</t>
    </r>
  </si>
  <si>
    <t>* Excludes the City of General Santos</t>
  </si>
  <si>
    <r>
      <t xml:space="preserve">* </t>
    </r>
    <r>
      <rPr>
        <i/>
        <sz val="9"/>
        <rFont val="Arial"/>
        <family val="2"/>
      </rPr>
      <t>Excludes the City of General Santos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</si>
</sst>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;[Red]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vertAlign val="superscript"/>
      <sz val="11"/>
      <name val="Arial"/>
      <family val="2"/>
    </font>
    <font>
      <i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3" fillId="0" borderId="0" xfId="0" applyFont="1"/>
    <xf numFmtId="0" fontId="3" fillId="0" borderId="0" xfId="5" applyFont="1"/>
    <xf numFmtId="0" fontId="3" fillId="0" borderId="0" xfId="0" applyFont="1" applyAlignment="1"/>
    <xf numFmtId="3" fontId="3" fillId="0" borderId="0" xfId="0" applyNumberFormat="1" applyFont="1" applyAlignment="1"/>
    <xf numFmtId="0" fontId="6" fillId="0" borderId="0" xfId="0" applyFont="1" applyAlignment="1"/>
    <xf numFmtId="0" fontId="3" fillId="0" borderId="0" xfId="5" applyFont="1" applyBorder="1"/>
    <xf numFmtId="0" fontId="3" fillId="0" borderId="1" xfId="0" applyFont="1" applyFill="1" applyBorder="1" applyAlignment="1">
      <alignment horizontal="left"/>
    </xf>
    <xf numFmtId="3" fontId="3" fillId="0" borderId="1" xfId="1" applyNumberFormat="1" applyFon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6" fillId="0" borderId="0" xfId="0" applyFont="1" applyFill="1" applyBorder="1"/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left" indent="5"/>
    </xf>
    <xf numFmtId="0" fontId="12" fillId="0" borderId="3" xfId="0" applyFont="1" applyBorder="1" applyAlignment="1">
      <alignment horizontal="left" vertical="center" wrapText="1" indent="5"/>
    </xf>
    <xf numFmtId="0" fontId="12" fillId="0" borderId="5" xfId="0" applyFont="1" applyBorder="1" applyAlignment="1">
      <alignment horizontal="left" vertical="center" wrapText="1" indent="3"/>
    </xf>
    <xf numFmtId="0" fontId="3" fillId="0" borderId="0" xfId="5" applyFont="1" applyAlignment="1">
      <alignment horizontal="left" indent="5"/>
    </xf>
    <xf numFmtId="49" fontId="2" fillId="0" borderId="0" xfId="0" applyNumberFormat="1" applyFont="1" applyFill="1" applyAlignment="1">
      <alignment horizontal="left" indent="5"/>
    </xf>
    <xf numFmtId="49" fontId="3" fillId="0" borderId="0" xfId="0" applyNumberFormat="1" applyFont="1" applyFill="1" applyAlignment="1">
      <alignment horizontal="left" indent="5"/>
    </xf>
    <xf numFmtId="49" fontId="2" fillId="0" borderId="0" xfId="5" applyNumberFormat="1" applyFont="1" applyAlignment="1">
      <alignment horizontal="left" indent="5"/>
    </xf>
    <xf numFmtId="0" fontId="3" fillId="0" borderId="0" xfId="0" applyFont="1" applyFill="1" applyAlignment="1">
      <alignment horizontal="left" indent="5"/>
    </xf>
    <xf numFmtId="3" fontId="2" fillId="0" borderId="0" xfId="0" applyNumberFormat="1" applyFont="1" applyAlignment="1">
      <alignment horizontal="right" indent="5"/>
    </xf>
    <xf numFmtId="0" fontId="3" fillId="0" borderId="0" xfId="5" applyFont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3" fontId="3" fillId="0" borderId="0" xfId="1" applyNumberFormat="1" applyFont="1" applyFill="1" applyAlignment="1">
      <alignment horizontal="right" indent="5"/>
    </xf>
    <xf numFmtId="3" fontId="3" fillId="0" borderId="0" xfId="0" applyNumberFormat="1" applyFont="1" applyAlignment="1">
      <alignment horizontal="right" indent="5"/>
    </xf>
    <xf numFmtId="0" fontId="3" fillId="0" borderId="0" xfId="0" applyFont="1" applyAlignment="1">
      <alignment horizontal="right" indent="5"/>
    </xf>
    <xf numFmtId="0" fontId="12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/>
    <xf numFmtId="166" fontId="2" fillId="0" borderId="0" xfId="0" applyNumberFormat="1" applyFont="1"/>
    <xf numFmtId="0" fontId="13" fillId="0" borderId="0" xfId="5" applyFont="1"/>
    <xf numFmtId="165" fontId="2" fillId="0" borderId="0" xfId="0" applyNumberFormat="1" applyFont="1" applyFill="1" applyAlignment="1">
      <alignment horizontal="left" indent="5"/>
    </xf>
    <xf numFmtId="0" fontId="5" fillId="0" borderId="0" xfId="0" applyFont="1" applyFill="1" applyAlignment="1">
      <alignment horizontal="left" indent="5"/>
    </xf>
    <xf numFmtId="0" fontId="2" fillId="0" borderId="0" xfId="0" applyFont="1" applyFill="1" applyAlignment="1">
      <alignment horizontal="left" indent="5"/>
    </xf>
    <xf numFmtId="0" fontId="3" fillId="0" borderId="0" xfId="0" applyFont="1" applyAlignment="1">
      <alignment horizontal="center"/>
    </xf>
    <xf numFmtId="3" fontId="2" fillId="0" borderId="0" xfId="1" applyNumberFormat="1" applyFont="1" applyFill="1" applyAlignment="1"/>
    <xf numFmtId="3" fontId="3" fillId="0" borderId="0" xfId="1" applyNumberFormat="1" applyFont="1" applyFill="1" applyAlignment="1"/>
    <xf numFmtId="0" fontId="3" fillId="0" borderId="0" xfId="5" applyFont="1" applyAlignment="1"/>
    <xf numFmtId="3" fontId="3" fillId="0" borderId="0" xfId="0" applyNumberFormat="1" applyFont="1"/>
    <xf numFmtId="3" fontId="3" fillId="0" borderId="0" xfId="5" applyNumberFormat="1" applyFont="1"/>
    <xf numFmtId="0" fontId="2" fillId="0" borderId="0" xfId="0" applyFont="1" applyAlignment="1">
      <alignment horizontal="left" indent="5"/>
    </xf>
    <xf numFmtId="49" fontId="3" fillId="0" borderId="0" xfId="0" applyNumberFormat="1" applyFont="1"/>
    <xf numFmtId="0" fontId="7" fillId="0" borderId="0" xfId="0" applyFont="1"/>
    <xf numFmtId="0" fontId="7" fillId="0" borderId="0" xfId="0" applyFont="1" applyFill="1" applyBorder="1"/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inden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indent="5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6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5" xfId="4" xr:uid="{00000000-0005-0000-0000-000004000000}"/>
    <cellStyle name="Normal_tawi2 ni angie  March 25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270C-88C1-4A4B-A7C3-1B352F29C021}">
  <sheetPr>
    <tabColor rgb="FFFFFF00"/>
  </sheetPr>
  <dimension ref="B1:HV73"/>
  <sheetViews>
    <sheetView view="pageBreakPreview" zoomScaleSheetLayoutView="100" workbookViewId="0">
      <selection activeCell="B67" sqref="B67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21.5703125" style="2" customWidth="1"/>
    <col min="4" max="4" width="9.140625" style="2"/>
    <col min="5" max="5" width="32.140625" style="2" bestFit="1" customWidth="1"/>
    <col min="6" max="7" width="15.85546875" style="2" bestFit="1" customWidth="1"/>
    <col min="8" max="8" width="44.42578125" style="2" customWidth="1"/>
    <col min="9" max="9" width="12.140625" style="2" customWidth="1"/>
    <col min="10" max="16384" width="9.140625" style="2"/>
  </cols>
  <sheetData>
    <row r="1" spans="2:230" s="1" customFormat="1" ht="15.75" customHeight="1" x14ac:dyDescent="0.25">
      <c r="B1" s="49" t="s">
        <v>1147</v>
      </c>
      <c r="C1" s="49"/>
      <c r="E1" s="1" t="s">
        <v>1206</v>
      </c>
      <c r="F1" s="1" t="s">
        <v>1208</v>
      </c>
    </row>
    <row r="2" spans="2:230" s="1" customFormat="1" ht="15.75" customHeight="1" x14ac:dyDescent="0.25">
      <c r="B2" s="49" t="s">
        <v>1202</v>
      </c>
      <c r="C2" s="49"/>
      <c r="D2" s="50"/>
      <c r="E2" s="50"/>
    </row>
    <row r="3" spans="2:230" s="1" customFormat="1" ht="15.75" customHeight="1" thickBot="1" x14ac:dyDescent="0.25"/>
    <row r="4" spans="2:230" s="1" customFormat="1" ht="15.75" customHeight="1" thickTop="1" x14ac:dyDescent="0.2">
      <c r="B4" s="51" t="s">
        <v>1143</v>
      </c>
      <c r="C4" s="14" t="s">
        <v>1148</v>
      </c>
    </row>
    <row r="5" spans="2:230" s="1" customFormat="1" ht="15.75" customHeight="1" thickBot="1" x14ac:dyDescent="0.25">
      <c r="B5" s="52" t="s">
        <v>0</v>
      </c>
      <c r="C5" s="15" t="s">
        <v>1</v>
      </c>
    </row>
    <row r="6" spans="2:230" s="1" customFormat="1" ht="15.75" customHeight="1" thickTop="1" x14ac:dyDescent="0.2"/>
    <row r="7" spans="2:230" s="1" customFormat="1" ht="15.75" customHeight="1" x14ac:dyDescent="0.25">
      <c r="B7" s="42" t="s">
        <v>1152</v>
      </c>
      <c r="C7" s="21">
        <f>C9+C57+C29+C42+C43</f>
        <v>4576407</v>
      </c>
      <c r="D7" s="31" t="b">
        <f>B7=E7</f>
        <v>1</v>
      </c>
      <c r="E7" s="1" t="s">
        <v>1152</v>
      </c>
      <c r="H7" s="1" t="s">
        <v>1203</v>
      </c>
      <c r="I7" s="40">
        <v>4901486</v>
      </c>
      <c r="J7" s="40">
        <f t="shared" ref="J7:J64" si="0">C7-I7</f>
        <v>-325079</v>
      </c>
    </row>
    <row r="8" spans="2:230" s="1" customFormat="1" ht="15.75" customHeight="1" x14ac:dyDescent="0.25">
      <c r="B8" s="16"/>
      <c r="C8" s="22"/>
      <c r="D8" s="31" t="b">
        <f t="shared" ref="D8:D64" si="1">B8=E8</f>
        <v>1</v>
      </c>
      <c r="I8" s="40"/>
      <c r="J8" s="40">
        <f t="shared" si="0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</row>
    <row r="9" spans="2:230" s="1" customFormat="1" ht="15.75" customHeight="1" x14ac:dyDescent="0.25">
      <c r="B9" s="17" t="s">
        <v>101</v>
      </c>
      <c r="C9" s="23">
        <f>+C10+C11+C12+C13+C14+C15+C16+C17+C18+C19+C20+C21+C22+C23+C24+C25+C26+C27</f>
        <v>1490618</v>
      </c>
      <c r="D9" s="31" t="b">
        <f t="shared" si="1"/>
        <v>0</v>
      </c>
      <c r="E9" s="2" t="s">
        <v>1153</v>
      </c>
      <c r="F9" s="2" t="s">
        <v>1198</v>
      </c>
      <c r="H9" s="1" t="s">
        <v>101</v>
      </c>
      <c r="I9" s="40">
        <v>1490618</v>
      </c>
      <c r="J9" s="40">
        <f t="shared" si="0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</row>
    <row r="10" spans="2:230" s="1" customFormat="1" ht="15.75" customHeight="1" x14ac:dyDescent="0.25">
      <c r="B10" s="18" t="s">
        <v>1126</v>
      </c>
      <c r="C10" s="24">
        <f>Cotabato!D9</f>
        <v>68659</v>
      </c>
      <c r="D10" s="31" t="b">
        <f t="shared" si="1"/>
        <v>1</v>
      </c>
      <c r="E10" s="2" t="s">
        <v>1154</v>
      </c>
      <c r="F10" s="2"/>
      <c r="H10" s="2" t="s">
        <v>1126</v>
      </c>
      <c r="I10" s="41">
        <v>68659</v>
      </c>
      <c r="J10" s="40">
        <f t="shared" si="0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</row>
    <row r="11" spans="2:230" s="1" customFormat="1" ht="15.75" customHeight="1" x14ac:dyDescent="0.25">
      <c r="B11" s="18" t="s">
        <v>1127</v>
      </c>
      <c r="C11" s="24">
        <f>Cotabato!D28</f>
        <v>107603</v>
      </c>
      <c r="D11" s="31" t="b">
        <f t="shared" si="1"/>
        <v>1</v>
      </c>
      <c r="E11" s="2" t="s">
        <v>30</v>
      </c>
      <c r="F11" s="2"/>
      <c r="H11" s="2" t="s">
        <v>1127</v>
      </c>
      <c r="I11" s="41">
        <v>107603</v>
      </c>
      <c r="J11" s="40">
        <f t="shared" si="0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</row>
    <row r="12" spans="2:230" s="1" customFormat="1" ht="15.75" customHeight="1" x14ac:dyDescent="0.25">
      <c r="B12" s="18" t="s">
        <v>145</v>
      </c>
      <c r="C12" s="24">
        <f>Cotabato!D58</f>
        <v>93822</v>
      </c>
      <c r="D12" s="31" t="b">
        <f t="shared" si="1"/>
        <v>1</v>
      </c>
      <c r="E12" s="2" t="s">
        <v>1155</v>
      </c>
      <c r="F12" s="2"/>
      <c r="H12" s="2" t="s">
        <v>145</v>
      </c>
      <c r="I12" s="41">
        <v>93822</v>
      </c>
      <c r="J12" s="40">
        <f t="shared" si="0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</row>
    <row r="13" spans="2:230" s="1" customFormat="1" ht="15.75" customHeight="1" x14ac:dyDescent="0.25">
      <c r="B13" s="18" t="s">
        <v>1123</v>
      </c>
      <c r="C13" s="24">
        <f>Cotabato!D84</f>
        <v>160791</v>
      </c>
      <c r="D13" s="31" t="b">
        <f t="shared" si="1"/>
        <v>1</v>
      </c>
      <c r="E13" s="2" t="s">
        <v>1156</v>
      </c>
      <c r="F13" s="2"/>
      <c r="H13" s="2" t="s">
        <v>168</v>
      </c>
      <c r="I13" s="41">
        <v>160791</v>
      </c>
      <c r="J13" s="40">
        <f t="shared" si="0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</row>
    <row r="14" spans="2:230" s="1" customFormat="1" ht="15.75" customHeight="1" x14ac:dyDescent="0.25">
      <c r="B14" s="18" t="s">
        <v>1128</v>
      </c>
      <c r="C14" s="24">
        <f>Cotabato!D126</f>
        <v>56269</v>
      </c>
      <c r="D14" s="31" t="b">
        <f t="shared" si="1"/>
        <v>1</v>
      </c>
      <c r="E14" s="2" t="s">
        <v>1157</v>
      </c>
      <c r="F14" s="2"/>
      <c r="H14" s="2" t="s">
        <v>1128</v>
      </c>
      <c r="I14" s="41">
        <v>56269</v>
      </c>
      <c r="J14" s="40">
        <f t="shared" si="0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</row>
    <row r="15" spans="2:230" s="1" customFormat="1" ht="15.75" customHeight="1" x14ac:dyDescent="0.25">
      <c r="B15" s="18" t="s">
        <v>1129</v>
      </c>
      <c r="C15" s="24">
        <f>Cotabato!D148</f>
        <v>53800</v>
      </c>
      <c r="D15" s="31" t="b">
        <f t="shared" si="1"/>
        <v>1</v>
      </c>
      <c r="E15" s="2" t="s">
        <v>1158</v>
      </c>
      <c r="F15" s="2"/>
      <c r="H15" s="2" t="s">
        <v>1129</v>
      </c>
      <c r="I15" s="41">
        <v>53800</v>
      </c>
      <c r="J15" s="40">
        <f t="shared" si="0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</row>
    <row r="16" spans="2:230" s="1" customFormat="1" ht="15.75" customHeight="1" x14ac:dyDescent="0.25">
      <c r="B16" s="18" t="s">
        <v>1130</v>
      </c>
      <c r="C16" s="24">
        <f>Cotabato!D182</f>
        <v>87927</v>
      </c>
      <c r="D16" s="31" t="b">
        <f t="shared" si="1"/>
        <v>1</v>
      </c>
      <c r="E16" s="2" t="s">
        <v>1159</v>
      </c>
      <c r="F16" s="2"/>
      <c r="H16" s="2" t="s">
        <v>1130</v>
      </c>
      <c r="I16" s="41">
        <v>87927</v>
      </c>
      <c r="J16" s="40">
        <f t="shared" si="0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</row>
    <row r="17" spans="2:230" s="1" customFormat="1" ht="15.75" customHeight="1" x14ac:dyDescent="0.25">
      <c r="B17" s="18" t="s">
        <v>1131</v>
      </c>
      <c r="C17" s="24">
        <f>Cotabato!D223</f>
        <v>81355</v>
      </c>
      <c r="D17" s="31" t="b">
        <f t="shared" si="1"/>
        <v>1</v>
      </c>
      <c r="E17" s="2" t="s">
        <v>1160</v>
      </c>
      <c r="F17" s="2"/>
      <c r="H17" s="2" t="s">
        <v>1131</v>
      </c>
      <c r="I17" s="41">
        <v>81355</v>
      </c>
      <c r="J17" s="40">
        <f t="shared" si="0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</row>
    <row r="18" spans="2:230" s="1" customFormat="1" ht="15.75" customHeight="1" x14ac:dyDescent="0.25">
      <c r="B18" s="18" t="s">
        <v>1132</v>
      </c>
      <c r="C18" s="24">
        <f>Cotabato!D259</f>
        <v>165376</v>
      </c>
      <c r="D18" s="31" t="b">
        <f t="shared" si="1"/>
        <v>1</v>
      </c>
      <c r="E18" s="2" t="s">
        <v>1161</v>
      </c>
      <c r="F18" s="2"/>
      <c r="H18" s="2" t="s">
        <v>1132</v>
      </c>
      <c r="I18" s="41">
        <v>165376</v>
      </c>
      <c r="J18" s="40">
        <f t="shared" si="0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</row>
    <row r="19" spans="2:230" s="1" customFormat="1" ht="15.75" customHeight="1" x14ac:dyDescent="0.25">
      <c r="B19" s="18" t="s">
        <v>1118</v>
      </c>
      <c r="C19" s="24">
        <f>Cotabato!D318</f>
        <v>98195</v>
      </c>
      <c r="D19" s="31" t="b">
        <f t="shared" si="1"/>
        <v>1</v>
      </c>
      <c r="E19" s="2" t="s">
        <v>1162</v>
      </c>
      <c r="F19" s="2"/>
      <c r="H19" s="2" t="s">
        <v>1118</v>
      </c>
      <c r="I19" s="41">
        <v>98195</v>
      </c>
      <c r="J19" s="40">
        <f t="shared" si="0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</row>
    <row r="20" spans="2:230" s="1" customFormat="1" ht="15.75" customHeight="1" x14ac:dyDescent="0.25">
      <c r="B20" s="18" t="s">
        <v>1133</v>
      </c>
      <c r="C20" s="24">
        <f>Cotabato!D357</f>
        <v>72371</v>
      </c>
      <c r="D20" s="31" t="b">
        <f t="shared" si="1"/>
        <v>1</v>
      </c>
      <c r="E20" s="2" t="s">
        <v>1163</v>
      </c>
      <c r="F20" s="2"/>
      <c r="H20" s="2" t="s">
        <v>1133</v>
      </c>
      <c r="I20" s="41">
        <v>72371</v>
      </c>
      <c r="J20" s="40">
        <f t="shared" si="0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</row>
    <row r="21" spans="2:230" s="1" customFormat="1" ht="15.75" customHeight="1" x14ac:dyDescent="0.25">
      <c r="B21" s="18" t="s">
        <v>418</v>
      </c>
      <c r="C21" s="25">
        <f>Cotabato!D399</f>
        <v>164646</v>
      </c>
      <c r="D21" s="31" t="b">
        <f t="shared" si="1"/>
        <v>1</v>
      </c>
      <c r="E21" s="2" t="s">
        <v>1164</v>
      </c>
      <c r="F21" s="2"/>
      <c r="H21" s="2" t="s">
        <v>418</v>
      </c>
      <c r="I21" s="41">
        <v>164646</v>
      </c>
      <c r="J21" s="40">
        <f t="shared" si="0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</row>
    <row r="22" spans="2:230" s="1" customFormat="1" ht="15.75" customHeight="1" x14ac:dyDescent="0.25">
      <c r="B22" s="18" t="s">
        <v>1134</v>
      </c>
      <c r="C22" s="25">
        <f>Cotabato!D443</f>
        <v>52512</v>
      </c>
      <c r="D22" s="31" t="b">
        <f t="shared" si="1"/>
        <v>1</v>
      </c>
      <c r="E22" s="2" t="s">
        <v>1165</v>
      </c>
      <c r="F22" s="2"/>
      <c r="H22" s="2" t="s">
        <v>1134</v>
      </c>
      <c r="I22" s="41">
        <v>52512</v>
      </c>
      <c r="J22" s="40">
        <f t="shared" si="0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</row>
    <row r="23" spans="2:230" s="1" customFormat="1" ht="15.75" customHeight="1" x14ac:dyDescent="0.25">
      <c r="B23" s="18" t="s">
        <v>1135</v>
      </c>
      <c r="C23" s="25">
        <f>Cotabato!D470</f>
        <v>60978</v>
      </c>
      <c r="D23" s="31" t="b">
        <f t="shared" si="1"/>
        <v>1</v>
      </c>
      <c r="E23" s="2" t="s">
        <v>1166</v>
      </c>
      <c r="F23" s="2"/>
      <c r="H23" s="2" t="s">
        <v>1135</v>
      </c>
      <c r="I23" s="41">
        <v>60978</v>
      </c>
      <c r="J23" s="40">
        <f t="shared" si="0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</row>
    <row r="24" spans="2:230" s="1" customFormat="1" ht="15.75" customHeight="1" x14ac:dyDescent="0.25">
      <c r="B24" s="18" t="s">
        <v>502</v>
      </c>
      <c r="C24" s="25">
        <f>Cotabato!D501</f>
        <v>26817</v>
      </c>
      <c r="D24" s="31" t="b">
        <f t="shared" si="1"/>
        <v>1</v>
      </c>
      <c r="E24" s="2" t="s">
        <v>1167</v>
      </c>
      <c r="F24" s="2"/>
      <c r="H24" s="2" t="s">
        <v>502</v>
      </c>
      <c r="I24" s="41">
        <v>26817</v>
      </c>
      <c r="J24" s="40">
        <f t="shared" si="0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</row>
    <row r="25" spans="2:230" s="1" customFormat="1" ht="15.75" customHeight="1" x14ac:dyDescent="0.25">
      <c r="B25" s="18" t="s">
        <v>1136</v>
      </c>
      <c r="C25" s="25">
        <f>Cotabato!D516</f>
        <v>46995</v>
      </c>
      <c r="D25" s="31" t="b">
        <f t="shared" si="1"/>
        <v>1</v>
      </c>
      <c r="E25" s="2" t="s">
        <v>1168</v>
      </c>
      <c r="F25" s="2"/>
      <c r="H25" s="2" t="s">
        <v>1136</v>
      </c>
      <c r="I25" s="41">
        <v>46995</v>
      </c>
      <c r="J25" s="40">
        <f t="shared" si="0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</row>
    <row r="26" spans="2:230" s="1" customFormat="1" ht="15.75" customHeight="1" x14ac:dyDescent="0.25">
      <c r="B26" s="18" t="s">
        <v>531</v>
      </c>
      <c r="C26" s="25">
        <f>Cotabato!D538</f>
        <v>41944</v>
      </c>
      <c r="D26" s="31" t="b">
        <f t="shared" si="1"/>
        <v>1</v>
      </c>
      <c r="E26" s="2" t="s">
        <v>1169</v>
      </c>
      <c r="F26" s="2"/>
      <c r="H26" s="2" t="s">
        <v>531</v>
      </c>
      <c r="I26" s="41">
        <v>41944</v>
      </c>
      <c r="J26" s="40">
        <f t="shared" si="0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</row>
    <row r="27" spans="2:230" s="1" customFormat="1" ht="15.75" customHeight="1" x14ac:dyDescent="0.25">
      <c r="B27" s="18" t="s">
        <v>549</v>
      </c>
      <c r="C27" s="25">
        <f>Cotabato!D559</f>
        <v>50558</v>
      </c>
      <c r="D27" s="31" t="b">
        <f t="shared" si="1"/>
        <v>1</v>
      </c>
      <c r="E27" s="2" t="s">
        <v>272</v>
      </c>
      <c r="F27" s="2"/>
      <c r="H27" s="2" t="s">
        <v>549</v>
      </c>
      <c r="I27" s="41">
        <v>50558</v>
      </c>
      <c r="J27" s="40">
        <f t="shared" si="0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</row>
    <row r="28" spans="2:230" s="1" customFormat="1" ht="15.75" customHeight="1" x14ac:dyDescent="0.25">
      <c r="B28" s="16"/>
      <c r="C28" s="22"/>
      <c r="D28" s="31" t="b">
        <f t="shared" si="1"/>
        <v>1</v>
      </c>
      <c r="E28" s="2"/>
      <c r="F28" s="2"/>
      <c r="H28" s="2"/>
      <c r="I28" s="41"/>
      <c r="J28" s="40">
        <f t="shared" si="0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</row>
    <row r="29" spans="2:230" s="1" customFormat="1" ht="15.75" customHeight="1" x14ac:dyDescent="0.25">
      <c r="B29" s="17" t="s">
        <v>707</v>
      </c>
      <c r="C29" s="23">
        <f>+C30+C31+C32+C33+C34+C35+C36+C37+C38+C39+C40</f>
        <v>975476</v>
      </c>
      <c r="D29" s="31" t="b">
        <f t="shared" si="1"/>
        <v>0</v>
      </c>
      <c r="E29" s="2" t="s">
        <v>1170</v>
      </c>
      <c r="F29" s="2"/>
      <c r="H29" s="2" t="s">
        <v>1204</v>
      </c>
      <c r="I29" s="41">
        <v>975476</v>
      </c>
      <c r="J29" s="40">
        <f t="shared" si="0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</row>
    <row r="30" spans="2:230" s="1" customFormat="1" ht="15.75" customHeight="1" x14ac:dyDescent="0.25">
      <c r="B30" s="18" t="s">
        <v>708</v>
      </c>
      <c r="C30" s="24">
        <f>'South Cotabato'!D9</f>
        <v>89164</v>
      </c>
      <c r="D30" s="31" t="b">
        <f t="shared" si="1"/>
        <v>1</v>
      </c>
      <c r="E30" s="2" t="s">
        <v>1171</v>
      </c>
      <c r="F30" s="2"/>
      <c r="H30" s="2" t="s">
        <v>708</v>
      </c>
      <c r="I30" s="41">
        <v>89164</v>
      </c>
      <c r="J30" s="40">
        <f t="shared" si="0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</row>
    <row r="31" spans="2:230" s="1" customFormat="1" ht="15.75" customHeight="1" x14ac:dyDescent="0.25">
      <c r="B31" s="18" t="s">
        <v>1144</v>
      </c>
      <c r="C31" s="24">
        <f>'South Cotabato'!D33</f>
        <v>195398</v>
      </c>
      <c r="D31" s="31" t="b">
        <f t="shared" si="1"/>
        <v>1</v>
      </c>
      <c r="E31" s="2" t="s">
        <v>1173</v>
      </c>
      <c r="H31" s="2" t="s">
        <v>1137</v>
      </c>
      <c r="I31" s="41">
        <v>195398</v>
      </c>
      <c r="J31" s="40">
        <f t="shared" si="0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</row>
    <row r="32" spans="2:230" s="1" customFormat="1" ht="15.75" customHeight="1" x14ac:dyDescent="0.25">
      <c r="B32" s="18" t="s">
        <v>747</v>
      </c>
      <c r="C32" s="24">
        <f>'South Cotabato'!D62</f>
        <v>46682</v>
      </c>
      <c r="D32" s="31" t="b">
        <f t="shared" si="1"/>
        <v>1</v>
      </c>
      <c r="E32" s="2" t="s">
        <v>1174</v>
      </c>
      <c r="F32" s="2"/>
      <c r="H32" s="2" t="s">
        <v>747</v>
      </c>
      <c r="I32" s="41">
        <v>46682</v>
      </c>
      <c r="J32" s="40">
        <f t="shared" si="0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</row>
    <row r="33" spans="2:230" s="1" customFormat="1" ht="15.75" customHeight="1" x14ac:dyDescent="0.25">
      <c r="B33" s="18" t="s">
        <v>1138</v>
      </c>
      <c r="C33" s="24">
        <f>'South Cotabato'!D79</f>
        <v>172605</v>
      </c>
      <c r="D33" s="31" t="b">
        <f t="shared" si="1"/>
        <v>1</v>
      </c>
      <c r="E33" s="2" t="s">
        <v>926</v>
      </c>
      <c r="F33" s="2"/>
      <c r="H33" s="2" t="s">
        <v>1138</v>
      </c>
      <c r="I33" s="41">
        <v>172605</v>
      </c>
      <c r="J33" s="40">
        <f t="shared" si="0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</row>
    <row r="34" spans="2:230" s="1" customFormat="1" ht="15.75" customHeight="1" x14ac:dyDescent="0.25">
      <c r="B34" s="18" t="s">
        <v>777</v>
      </c>
      <c r="C34" s="24">
        <f>'South Cotabato'!D104</f>
        <v>89340</v>
      </c>
      <c r="D34" s="31" t="b">
        <f t="shared" si="1"/>
        <v>1</v>
      </c>
      <c r="E34" s="2" t="s">
        <v>1175</v>
      </c>
      <c r="F34" s="2"/>
      <c r="H34" s="2" t="s">
        <v>777</v>
      </c>
      <c r="I34" s="41">
        <v>89340</v>
      </c>
      <c r="J34" s="40">
        <f t="shared" si="0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</row>
    <row r="35" spans="2:230" ht="15.75" customHeight="1" x14ac:dyDescent="0.25">
      <c r="B35" s="18" t="s">
        <v>1139</v>
      </c>
      <c r="C35" s="24">
        <f>'South Cotabato'!D123</f>
        <v>41018</v>
      </c>
      <c r="D35" s="31" t="b">
        <f t="shared" si="1"/>
        <v>1</v>
      </c>
      <c r="E35" s="2" t="s">
        <v>1176</v>
      </c>
      <c r="G35" s="1"/>
      <c r="H35" s="2" t="s">
        <v>1139</v>
      </c>
      <c r="I35" s="41">
        <v>41018</v>
      </c>
      <c r="J35" s="40">
        <f t="shared" si="0"/>
        <v>0</v>
      </c>
    </row>
    <row r="36" spans="2:230" ht="15.75" customHeight="1" x14ac:dyDescent="0.25">
      <c r="B36" s="18" t="s">
        <v>803</v>
      </c>
      <c r="C36" s="24">
        <f>'South Cotabato'!D139</f>
        <v>45744</v>
      </c>
      <c r="D36" s="31" t="b">
        <f t="shared" si="1"/>
        <v>1</v>
      </c>
      <c r="E36" s="2" t="s">
        <v>1177</v>
      </c>
      <c r="G36" s="1"/>
      <c r="H36" s="2" t="s">
        <v>803</v>
      </c>
      <c r="I36" s="41">
        <v>45744</v>
      </c>
      <c r="J36" s="40">
        <f t="shared" si="0"/>
        <v>0</v>
      </c>
    </row>
    <row r="37" spans="2:230" ht="15.75" customHeight="1" x14ac:dyDescent="0.25">
      <c r="B37" s="18" t="s">
        <v>814</v>
      </c>
      <c r="C37" s="24">
        <f>'South Cotabato'!D154</f>
        <v>101049</v>
      </c>
      <c r="D37" s="31" t="b">
        <f t="shared" si="1"/>
        <v>1</v>
      </c>
      <c r="E37" s="2" t="s">
        <v>1178</v>
      </c>
      <c r="G37" s="1"/>
      <c r="H37" s="2" t="s">
        <v>814</v>
      </c>
      <c r="I37" s="41">
        <v>101049</v>
      </c>
      <c r="J37" s="40">
        <f t="shared" si="0"/>
        <v>0</v>
      </c>
    </row>
    <row r="38" spans="2:230" ht="15.75" customHeight="1" x14ac:dyDescent="0.25">
      <c r="B38" s="18" t="s">
        <v>1140</v>
      </c>
      <c r="C38" s="24">
        <f>'South Cotabato'!D181</f>
        <v>73459</v>
      </c>
      <c r="D38" s="31" t="b">
        <f t="shared" si="1"/>
        <v>1</v>
      </c>
      <c r="E38" s="2" t="s">
        <v>1179</v>
      </c>
      <c r="G38" s="1"/>
      <c r="H38" s="2" t="s">
        <v>1140</v>
      </c>
      <c r="I38" s="41">
        <v>73459</v>
      </c>
      <c r="J38" s="40">
        <f t="shared" si="0"/>
        <v>0</v>
      </c>
    </row>
    <row r="39" spans="2:230" ht="15.75" customHeight="1" x14ac:dyDescent="0.25">
      <c r="B39" s="18" t="s">
        <v>1141</v>
      </c>
      <c r="C39" s="24">
        <f>'South Cotabato'!D198</f>
        <v>39796</v>
      </c>
      <c r="D39" s="31" t="b">
        <f t="shared" si="1"/>
        <v>1</v>
      </c>
      <c r="E39" s="2" t="s">
        <v>12</v>
      </c>
      <c r="G39" s="1"/>
      <c r="H39" s="2" t="s">
        <v>1141</v>
      </c>
      <c r="I39" s="41">
        <v>39796</v>
      </c>
      <c r="J39" s="40">
        <f t="shared" si="0"/>
        <v>0</v>
      </c>
    </row>
    <row r="40" spans="2:230" ht="15.75" customHeight="1" x14ac:dyDescent="0.25">
      <c r="B40" s="18" t="s">
        <v>858</v>
      </c>
      <c r="C40" s="24">
        <f>'South Cotabato'!D210</f>
        <v>81221</v>
      </c>
      <c r="D40" s="31" t="b">
        <f t="shared" si="1"/>
        <v>1</v>
      </c>
      <c r="E40" s="2" t="s">
        <v>1180</v>
      </c>
      <c r="G40" s="1"/>
      <c r="H40" s="2" t="s">
        <v>858</v>
      </c>
      <c r="I40" s="41">
        <v>81221</v>
      </c>
      <c r="J40" s="40">
        <f t="shared" si="0"/>
        <v>0</v>
      </c>
    </row>
    <row r="41" spans="2:230" ht="15.75" customHeight="1" x14ac:dyDescent="0.25">
      <c r="B41" s="16"/>
      <c r="C41" s="22"/>
      <c r="D41" s="31" t="b">
        <f t="shared" si="1"/>
        <v>1</v>
      </c>
      <c r="G41" s="1"/>
      <c r="I41" s="41"/>
      <c r="J41" s="40">
        <f t="shared" si="0"/>
        <v>0</v>
      </c>
    </row>
    <row r="42" spans="2:230" ht="15.75" customHeight="1" x14ac:dyDescent="0.25">
      <c r="B42" s="19" t="s">
        <v>1205</v>
      </c>
      <c r="C42" s="23">
        <f>'City of General Santos'!D7</f>
        <v>697315</v>
      </c>
      <c r="D42" s="31" t="b">
        <f t="shared" si="1"/>
        <v>0</v>
      </c>
      <c r="E42" s="2" t="s">
        <v>1172</v>
      </c>
      <c r="F42" s="2" t="s">
        <v>1199</v>
      </c>
      <c r="G42" s="1"/>
      <c r="H42" s="1" t="s">
        <v>1205</v>
      </c>
      <c r="I42" s="40">
        <v>697315</v>
      </c>
      <c r="J42" s="40">
        <f t="shared" si="0"/>
        <v>0</v>
      </c>
    </row>
    <row r="43" spans="2:230" ht="15.75" customHeight="1" x14ac:dyDescent="0.25">
      <c r="B43" s="17" t="s">
        <v>898</v>
      </c>
      <c r="C43" s="23">
        <f>+C44+C45+C46+C47+C48+C49+C50+C51+C52+C53+C54+C55</f>
        <v>854052</v>
      </c>
      <c r="D43" s="31" t="b">
        <f t="shared" si="1"/>
        <v>1</v>
      </c>
      <c r="E43" s="2" t="s">
        <v>1181</v>
      </c>
      <c r="G43" s="1"/>
      <c r="H43" s="2" t="s">
        <v>898</v>
      </c>
      <c r="I43" s="41">
        <v>854052</v>
      </c>
      <c r="J43" s="40">
        <f t="shared" si="0"/>
        <v>0</v>
      </c>
    </row>
    <row r="44" spans="2:230" ht="15.75" customHeight="1" x14ac:dyDescent="0.25">
      <c r="B44" s="18" t="s">
        <v>899</v>
      </c>
      <c r="C44" s="24">
        <f>'Sultan Kudarat'!D9</f>
        <v>68947</v>
      </c>
      <c r="D44" s="31" t="b">
        <f t="shared" si="1"/>
        <v>1</v>
      </c>
      <c r="E44" s="2" t="s">
        <v>46</v>
      </c>
      <c r="G44" s="1"/>
      <c r="H44" s="2" t="s">
        <v>899</v>
      </c>
      <c r="I44" s="41">
        <v>68947</v>
      </c>
      <c r="J44" s="40">
        <f t="shared" si="0"/>
        <v>0</v>
      </c>
    </row>
    <row r="45" spans="2:230" ht="15.75" customHeight="1" x14ac:dyDescent="0.25">
      <c r="B45" s="18" t="s">
        <v>917</v>
      </c>
      <c r="C45" s="24">
        <f>'Sultan Kudarat'!D30</f>
        <v>33527</v>
      </c>
      <c r="D45" s="31" t="b">
        <f t="shared" si="1"/>
        <v>1</v>
      </c>
      <c r="E45" s="2" t="s">
        <v>1182</v>
      </c>
      <c r="G45" s="1"/>
      <c r="H45" s="2" t="s">
        <v>917</v>
      </c>
      <c r="I45" s="41">
        <v>33527</v>
      </c>
      <c r="J45" s="40">
        <f t="shared" si="0"/>
        <v>0</v>
      </c>
    </row>
    <row r="46" spans="2:230" ht="15.75" customHeight="1" x14ac:dyDescent="0.25">
      <c r="B46" s="18" t="s">
        <v>931</v>
      </c>
      <c r="C46" s="25">
        <f>'Sultan Kudarat'!D48</f>
        <v>74696</v>
      </c>
      <c r="D46" s="31" t="b">
        <f t="shared" si="1"/>
        <v>1</v>
      </c>
      <c r="E46" s="2" t="s">
        <v>22</v>
      </c>
      <c r="G46" s="1"/>
      <c r="H46" s="2" t="s">
        <v>931</v>
      </c>
      <c r="I46" s="41">
        <v>74696</v>
      </c>
      <c r="J46" s="40">
        <f t="shared" si="0"/>
        <v>0</v>
      </c>
    </row>
    <row r="47" spans="2:230" ht="15.75" customHeight="1" x14ac:dyDescent="0.25">
      <c r="B47" s="18" t="s">
        <v>1125</v>
      </c>
      <c r="C47" s="25">
        <f>'Sultan Kudarat'!D69</f>
        <v>97490</v>
      </c>
      <c r="D47" s="31" t="b">
        <f t="shared" si="1"/>
        <v>1</v>
      </c>
      <c r="E47" s="2" t="s">
        <v>1183</v>
      </c>
      <c r="G47" s="1"/>
      <c r="H47" s="2" t="s">
        <v>947</v>
      </c>
      <c r="I47" s="41">
        <v>97490</v>
      </c>
      <c r="J47" s="40">
        <f t="shared" si="0"/>
        <v>0</v>
      </c>
    </row>
    <row r="48" spans="2:230" ht="15.75" customHeight="1" x14ac:dyDescent="0.25">
      <c r="B48" s="18" t="s">
        <v>963</v>
      </c>
      <c r="C48" s="25">
        <f>'Sultan Kudarat'!D88</f>
        <v>50900</v>
      </c>
      <c r="D48" s="31" t="b">
        <f t="shared" si="1"/>
        <v>1</v>
      </c>
      <c r="E48" s="2" t="s">
        <v>1184</v>
      </c>
      <c r="G48" s="1"/>
      <c r="H48" s="2" t="s">
        <v>963</v>
      </c>
      <c r="I48" s="41">
        <v>50900</v>
      </c>
      <c r="J48" s="40">
        <f t="shared" si="0"/>
        <v>0</v>
      </c>
    </row>
    <row r="49" spans="2:230" ht="15.75" customHeight="1" x14ac:dyDescent="0.25">
      <c r="B49" s="18" t="s">
        <v>975</v>
      </c>
      <c r="C49" s="25">
        <f>'Sultan Kudarat'!D105</f>
        <v>91344</v>
      </c>
      <c r="D49" s="31" t="b">
        <f t="shared" si="1"/>
        <v>1</v>
      </c>
      <c r="E49" s="2" t="s">
        <v>1185</v>
      </c>
      <c r="G49" s="1"/>
      <c r="H49" s="2" t="s">
        <v>975</v>
      </c>
      <c r="I49" s="41">
        <v>91344</v>
      </c>
      <c r="J49" s="40">
        <f t="shared" si="0"/>
        <v>0</v>
      </c>
    </row>
    <row r="50" spans="2:230" ht="15.75" customHeight="1" x14ac:dyDescent="0.25">
      <c r="B50" s="18" t="s">
        <v>999</v>
      </c>
      <c r="C50" s="25">
        <f>'Sultan Kudarat'!D134</f>
        <v>65644</v>
      </c>
      <c r="D50" s="31" t="b">
        <f t="shared" si="1"/>
        <v>1</v>
      </c>
      <c r="E50" s="2" t="s">
        <v>1186</v>
      </c>
      <c r="G50" s="1"/>
      <c r="H50" s="2" t="s">
        <v>999</v>
      </c>
      <c r="I50" s="41">
        <v>65644</v>
      </c>
      <c r="J50" s="40">
        <f t="shared" si="0"/>
        <v>0</v>
      </c>
    </row>
    <row r="51" spans="2:230" ht="15.75" customHeight="1" x14ac:dyDescent="0.25">
      <c r="B51" s="18" t="s">
        <v>1008</v>
      </c>
      <c r="C51" s="25">
        <f>'Sultan Kudarat'!D147</f>
        <v>79739</v>
      </c>
      <c r="D51" s="31" t="b">
        <f t="shared" si="1"/>
        <v>0</v>
      </c>
      <c r="E51" s="2" t="s">
        <v>795</v>
      </c>
      <c r="F51" s="2" t="s">
        <v>1200</v>
      </c>
      <c r="G51" s="1"/>
      <c r="H51" s="2" t="s">
        <v>1008</v>
      </c>
      <c r="I51" s="41">
        <v>79739</v>
      </c>
      <c r="J51" s="40">
        <f t="shared" si="0"/>
        <v>0</v>
      </c>
    </row>
    <row r="52" spans="2:230" ht="15.75" customHeight="1" x14ac:dyDescent="0.25">
      <c r="B52" s="18" t="s">
        <v>1032</v>
      </c>
      <c r="C52" s="25">
        <f>'Sultan Kudarat'!D175</f>
        <v>92828</v>
      </c>
      <c r="D52" s="31" t="b">
        <f t="shared" si="1"/>
        <v>1</v>
      </c>
      <c r="E52" s="2" t="s">
        <v>1187</v>
      </c>
      <c r="G52" s="1"/>
      <c r="H52" s="2" t="s">
        <v>1032</v>
      </c>
      <c r="I52" s="41">
        <v>92828</v>
      </c>
      <c r="J52" s="40">
        <f t="shared" si="0"/>
        <v>0</v>
      </c>
    </row>
    <row r="53" spans="2:230" ht="15.75" customHeight="1" x14ac:dyDescent="0.25">
      <c r="B53" s="18" t="s">
        <v>1068</v>
      </c>
      <c r="C53" s="25">
        <f>'Sultan Kudarat'!D217</f>
        <v>42244</v>
      </c>
      <c r="D53" s="31" t="b">
        <f t="shared" si="1"/>
        <v>1</v>
      </c>
      <c r="E53" s="2" t="s">
        <v>1188</v>
      </c>
      <c r="G53" s="1"/>
      <c r="H53" s="2" t="s">
        <v>1068</v>
      </c>
      <c r="I53" s="41">
        <v>42244</v>
      </c>
      <c r="J53" s="40">
        <f t="shared" si="0"/>
        <v>0</v>
      </c>
    </row>
    <row r="54" spans="2:230" ht="15.75" customHeight="1" x14ac:dyDescent="0.25">
      <c r="B54" s="18" t="s">
        <v>1120</v>
      </c>
      <c r="C54" s="25">
        <f>'Sultan Kudarat'!D238</f>
        <v>109319</v>
      </c>
      <c r="D54" s="31" t="b">
        <f t="shared" si="1"/>
        <v>1</v>
      </c>
      <c r="E54" s="2" t="s">
        <v>1189</v>
      </c>
      <c r="G54" s="1"/>
      <c r="H54" s="2" t="s">
        <v>1120</v>
      </c>
      <c r="I54" s="41">
        <v>109319</v>
      </c>
      <c r="J54" s="40">
        <f t="shared" si="0"/>
        <v>0</v>
      </c>
    </row>
    <row r="55" spans="2:230" ht="15.75" customHeight="1" x14ac:dyDescent="0.25">
      <c r="B55" s="18" t="s">
        <v>1099</v>
      </c>
      <c r="C55" s="25">
        <f>'Sultan Kudarat'!D259</f>
        <v>47374</v>
      </c>
      <c r="D55" s="31" t="b">
        <f t="shared" si="1"/>
        <v>1</v>
      </c>
      <c r="E55" s="2" t="s">
        <v>1190</v>
      </c>
      <c r="G55" s="1"/>
      <c r="H55" s="2" t="s">
        <v>1099</v>
      </c>
      <c r="I55" s="41">
        <v>47374</v>
      </c>
      <c r="J55" s="40">
        <f t="shared" si="0"/>
        <v>0</v>
      </c>
    </row>
    <row r="56" spans="2:230" s="1" customFormat="1" ht="15.75" customHeight="1" x14ac:dyDescent="0.25">
      <c r="B56" s="13"/>
      <c r="C56" s="26"/>
      <c r="D56" s="31" t="b">
        <f t="shared" si="1"/>
        <v>1</v>
      </c>
      <c r="E56" s="2"/>
      <c r="F56" s="2"/>
      <c r="H56" s="2"/>
      <c r="I56" s="41"/>
      <c r="J56" s="40">
        <f t="shared" si="0"/>
        <v>0</v>
      </c>
    </row>
    <row r="57" spans="2:230" s="1" customFormat="1" ht="15.75" customHeight="1" x14ac:dyDescent="0.25">
      <c r="B57" s="17" t="s">
        <v>58</v>
      </c>
      <c r="C57" s="23">
        <f>+C58+C59+C60+C61+C62+C63+C64</f>
        <v>558946</v>
      </c>
      <c r="D57" s="31" t="b">
        <f t="shared" si="1"/>
        <v>1</v>
      </c>
      <c r="E57" s="2" t="s">
        <v>1191</v>
      </c>
      <c r="F57" s="2"/>
      <c r="H57" s="2" t="s">
        <v>58</v>
      </c>
      <c r="I57" s="41">
        <v>558946</v>
      </c>
      <c r="J57" s="40">
        <f t="shared" si="0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</row>
    <row r="58" spans="2:230" s="1" customFormat="1" ht="15.75" customHeight="1" x14ac:dyDescent="0.25">
      <c r="B58" s="18" t="s">
        <v>1124</v>
      </c>
      <c r="C58" s="24">
        <f>Sarangani!D9</f>
        <v>88294</v>
      </c>
      <c r="D58" s="31" t="b">
        <f t="shared" si="1"/>
        <v>1</v>
      </c>
      <c r="E58" s="2" t="s">
        <v>1192</v>
      </c>
      <c r="F58" s="2"/>
      <c r="H58" s="2" t="s">
        <v>574</v>
      </c>
      <c r="I58" s="41">
        <v>88294</v>
      </c>
      <c r="J58" s="40">
        <f t="shared" si="0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</row>
    <row r="59" spans="2:230" s="1" customFormat="1" ht="15.75" customHeight="1" x14ac:dyDescent="0.25">
      <c r="B59" s="18" t="s">
        <v>585</v>
      </c>
      <c r="C59" s="24">
        <f>Sarangani!D24</f>
        <v>109547</v>
      </c>
      <c r="D59" s="31" t="b">
        <f t="shared" si="1"/>
        <v>1</v>
      </c>
      <c r="E59" s="2" t="s">
        <v>1193</v>
      </c>
      <c r="F59" s="2"/>
      <c r="H59" s="2" t="s">
        <v>585</v>
      </c>
      <c r="I59" s="41">
        <v>109547</v>
      </c>
      <c r="J59" s="40">
        <f t="shared" si="0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</row>
    <row r="60" spans="2:230" s="1" customFormat="1" ht="15.75" customHeight="1" x14ac:dyDescent="0.25">
      <c r="B60" s="18" t="s">
        <v>613</v>
      </c>
      <c r="C60" s="25">
        <f>Sarangani!D57</f>
        <v>65774</v>
      </c>
      <c r="D60" s="31" t="b">
        <f t="shared" si="1"/>
        <v>1</v>
      </c>
      <c r="E60" s="1" t="s">
        <v>1194</v>
      </c>
      <c r="H60" s="2" t="s">
        <v>613</v>
      </c>
      <c r="I60" s="41">
        <v>65774</v>
      </c>
      <c r="J60" s="40">
        <f t="shared" si="0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</row>
    <row r="61" spans="2:230" s="1" customFormat="1" ht="15.75" customHeight="1" x14ac:dyDescent="0.25">
      <c r="B61" s="18" t="s">
        <v>632</v>
      </c>
      <c r="C61" s="25">
        <f>Sarangani!D79</f>
        <v>64940</v>
      </c>
      <c r="D61" s="31" t="b">
        <f t="shared" si="1"/>
        <v>1</v>
      </c>
      <c r="E61" s="2" t="s">
        <v>1195</v>
      </c>
      <c r="F61" s="2"/>
      <c r="H61" s="2" t="s">
        <v>632</v>
      </c>
      <c r="I61" s="41">
        <v>64940</v>
      </c>
      <c r="J61" s="40">
        <f t="shared" si="0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</row>
    <row r="62" spans="2:230" s="1" customFormat="1" ht="15.75" customHeight="1" x14ac:dyDescent="0.25">
      <c r="B62" s="18" t="s">
        <v>648</v>
      </c>
      <c r="C62" s="25">
        <f>Sarangani!D97</f>
        <v>44185</v>
      </c>
      <c r="D62" s="31" t="b">
        <f t="shared" si="1"/>
        <v>1</v>
      </c>
      <c r="E62" s="2" t="s">
        <v>1196</v>
      </c>
      <c r="F62" s="2"/>
      <c r="H62" s="2" t="s">
        <v>648</v>
      </c>
      <c r="I62" s="41">
        <v>44185</v>
      </c>
      <c r="J62" s="40">
        <f t="shared" si="0"/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</row>
    <row r="63" spans="2:230" s="1" customFormat="1" ht="15.75" customHeight="1" x14ac:dyDescent="0.25">
      <c r="B63" s="18" t="s">
        <v>668</v>
      </c>
      <c r="C63" s="25">
        <f>Sarangani!D118</f>
        <v>80741</v>
      </c>
      <c r="D63" s="31" t="b">
        <f t="shared" si="1"/>
        <v>1</v>
      </c>
      <c r="E63" s="2" t="s">
        <v>1197</v>
      </c>
      <c r="F63" s="2"/>
      <c r="H63" s="2" t="s">
        <v>668</v>
      </c>
      <c r="I63" s="41">
        <v>80741</v>
      </c>
      <c r="J63" s="40">
        <f t="shared" si="0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</row>
    <row r="64" spans="2:230" s="1" customFormat="1" ht="15.75" customHeight="1" x14ac:dyDescent="0.25">
      <c r="B64" s="18" t="s">
        <v>681</v>
      </c>
      <c r="C64" s="25">
        <f>Sarangani!D132</f>
        <v>105465</v>
      </c>
      <c r="D64" s="31" t="b">
        <f t="shared" si="1"/>
        <v>1</v>
      </c>
      <c r="E64" s="2" t="s">
        <v>260</v>
      </c>
      <c r="F64" s="2"/>
      <c r="H64" s="2" t="s">
        <v>681</v>
      </c>
      <c r="I64" s="41">
        <v>105465</v>
      </c>
      <c r="J64" s="40">
        <f t="shared" si="0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</row>
    <row r="65" spans="2:9" ht="15.75" customHeight="1" x14ac:dyDescent="0.2">
      <c r="B65" s="7"/>
      <c r="C65" s="8"/>
    </row>
    <row r="66" spans="2:9" ht="15.75" customHeight="1" x14ac:dyDescent="0.2">
      <c r="B66" s="4"/>
      <c r="C66" s="4"/>
    </row>
    <row r="67" spans="2:9" ht="15.75" customHeight="1" x14ac:dyDescent="0.2">
      <c r="B67" s="9" t="s">
        <v>1146</v>
      </c>
      <c r="C67" s="4"/>
    </row>
    <row r="68" spans="2:9" ht="15.75" customHeight="1" x14ac:dyDescent="0.2">
      <c r="B68" s="10" t="s">
        <v>1207</v>
      </c>
      <c r="C68" s="4"/>
      <c r="E68" s="1"/>
      <c r="F68" s="1"/>
      <c r="H68" s="1"/>
      <c r="I68" s="1"/>
    </row>
    <row r="70" spans="2:9" ht="15.75" customHeight="1" x14ac:dyDescent="0.2">
      <c r="B70" s="9" t="s">
        <v>1145</v>
      </c>
    </row>
    <row r="71" spans="2:9" ht="15.75" customHeight="1" x14ac:dyDescent="0.2">
      <c r="B71" s="11" t="s">
        <v>1149</v>
      </c>
    </row>
    <row r="73" spans="2:9" ht="15.75" customHeight="1" x14ac:dyDescent="0.2">
      <c r="G73" s="1"/>
      <c r="H73" s="1"/>
      <c r="I73" s="1"/>
    </row>
  </sheetData>
  <mergeCells count="4">
    <mergeCell ref="B1:C1"/>
    <mergeCell ref="B2:C2"/>
    <mergeCell ref="D2:E2"/>
    <mergeCell ref="B4:B5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XII (SOCCSKSARGEN)</oddHeader>
    <oddFooter>&amp;L&amp;"Arial,Bold Italic"&amp;10Philippine Statistics Authority&amp;R&amp;"Arial,Bold"&amp;10&amp;P</oddFooter>
    <evenHeader>&amp;L&amp;"Arial,Bold Italic"&amp;10REGION XII (SOCCSKSARGEN)&amp;R&amp;"Arial,Bold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W76"/>
  <sheetViews>
    <sheetView view="pageBreakPreview" topLeftCell="A41" zoomScaleSheetLayoutView="100" workbookViewId="0">
      <selection activeCell="B72" sqref="B72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4" width="9.140625" style="2"/>
    <col min="5" max="5" width="32.140625" style="2" bestFit="1" customWidth="1"/>
    <col min="6" max="7" width="15.85546875" style="2" bestFit="1" customWidth="1"/>
    <col min="8" max="8" width="44.42578125" style="2" customWidth="1"/>
    <col min="9" max="9" width="12.140625" style="2" customWidth="1"/>
    <col min="10" max="16" width="9.140625" style="2"/>
    <col min="17" max="17" width="10.140625" style="2" bestFit="1" customWidth="1"/>
    <col min="18" max="16384" width="9.140625" style="2"/>
  </cols>
  <sheetData>
    <row r="1" spans="2:231" s="1" customFormat="1" ht="15.75" customHeight="1" x14ac:dyDescent="0.25">
      <c r="B1" s="49" t="s">
        <v>1147</v>
      </c>
      <c r="C1" s="49"/>
    </row>
    <row r="2" spans="2:231" s="1" customFormat="1" ht="15.75" customHeight="1" x14ac:dyDescent="0.25">
      <c r="B2" s="49" t="s">
        <v>1202</v>
      </c>
      <c r="C2" s="49"/>
      <c r="D2" s="50"/>
      <c r="E2" s="50"/>
    </row>
    <row r="3" spans="2:231" s="1" customFormat="1" ht="15.75" customHeight="1" thickBot="1" x14ac:dyDescent="0.25"/>
    <row r="4" spans="2:231" s="1" customFormat="1" ht="15.75" customHeight="1" thickTop="1" x14ac:dyDescent="0.2">
      <c r="B4" s="51" t="s">
        <v>1143</v>
      </c>
      <c r="C4" s="46" t="s">
        <v>1148</v>
      </c>
    </row>
    <row r="5" spans="2:231" s="1" customFormat="1" ht="15.75" customHeight="1" thickBot="1" x14ac:dyDescent="0.25">
      <c r="B5" s="52" t="s">
        <v>0</v>
      </c>
      <c r="C5" s="47" t="s">
        <v>1</v>
      </c>
    </row>
    <row r="6" spans="2:231" s="1" customFormat="1" ht="15.75" customHeight="1" thickTop="1" x14ac:dyDescent="0.2">
      <c r="Q6" s="40"/>
    </row>
    <row r="7" spans="2:231" s="1" customFormat="1" ht="15.75" customHeight="1" x14ac:dyDescent="0.25">
      <c r="B7" s="12" t="s">
        <v>1203</v>
      </c>
      <c r="C7" s="21">
        <f>C67+C9+C29+C38+C51+C53</f>
        <v>4901486</v>
      </c>
      <c r="D7" s="31"/>
      <c r="I7" s="40"/>
      <c r="J7" s="40"/>
      <c r="L7" s="43"/>
      <c r="Q7" s="40"/>
    </row>
    <row r="8" spans="2:231" s="1" customFormat="1" ht="15.75" customHeight="1" x14ac:dyDescent="0.25">
      <c r="B8" s="16"/>
      <c r="C8" s="22"/>
      <c r="D8" s="31"/>
      <c r="I8" s="40"/>
      <c r="J8" s="40"/>
      <c r="K8" s="2"/>
      <c r="L8" s="2"/>
      <c r="M8" s="2"/>
      <c r="N8" s="2"/>
      <c r="O8" s="2"/>
      <c r="P8" s="2"/>
      <c r="Q8" s="4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</row>
    <row r="9" spans="2:231" s="1" customFormat="1" ht="15.75" customHeight="1" x14ac:dyDescent="0.25">
      <c r="B9" s="17" t="s">
        <v>101</v>
      </c>
      <c r="C9" s="23">
        <f>+C10+C11+C12+C13+C14+C15+C16+C17+C18+C19+C20+C21+C22+C23+C24+C25+C26+C27</f>
        <v>1490618</v>
      </c>
      <c r="D9" s="31"/>
      <c r="E9" s="2"/>
      <c r="F9" s="2"/>
      <c r="I9" s="40"/>
      <c r="J9" s="40"/>
      <c r="K9" s="2"/>
      <c r="L9" s="2"/>
      <c r="M9" s="2"/>
      <c r="N9" s="2"/>
      <c r="O9" s="2"/>
      <c r="P9" s="2"/>
      <c r="Q9" s="4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</row>
    <row r="10" spans="2:231" s="1" customFormat="1" ht="15.75" customHeight="1" x14ac:dyDescent="0.25">
      <c r="B10" s="18" t="s">
        <v>1126</v>
      </c>
      <c r="C10" s="24">
        <f>Cotabato!D9</f>
        <v>68659</v>
      </c>
      <c r="D10" s="31"/>
      <c r="E10" s="2"/>
      <c r="F10" s="2"/>
      <c r="H10" s="2"/>
      <c r="I10" s="41"/>
      <c r="J10" s="40"/>
      <c r="K10" s="2"/>
      <c r="L10" s="2"/>
      <c r="M10" s="2"/>
      <c r="N10" s="2"/>
      <c r="O10" s="2"/>
      <c r="P10" s="2"/>
      <c r="Q10" s="4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</row>
    <row r="11" spans="2:231" s="1" customFormat="1" ht="15.75" customHeight="1" x14ac:dyDescent="0.25">
      <c r="B11" s="18" t="s">
        <v>1127</v>
      </c>
      <c r="C11" s="24">
        <f>Cotabato!D28</f>
        <v>107603</v>
      </c>
      <c r="D11" s="31"/>
      <c r="E11" s="2"/>
      <c r="F11" s="2"/>
      <c r="H11" s="2"/>
      <c r="I11" s="41"/>
      <c r="J11" s="40"/>
      <c r="K11" s="2"/>
      <c r="L11" s="2"/>
      <c r="M11" s="2"/>
      <c r="N11" s="2"/>
      <c r="O11" s="2"/>
      <c r="P11" s="2"/>
      <c r="Q11" s="4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</row>
    <row r="12" spans="2:231" s="1" customFormat="1" ht="15.75" customHeight="1" x14ac:dyDescent="0.25">
      <c r="B12" s="18" t="s">
        <v>145</v>
      </c>
      <c r="C12" s="24">
        <f>Cotabato!D58</f>
        <v>93822</v>
      </c>
      <c r="D12" s="31"/>
      <c r="E12" s="2"/>
      <c r="F12" s="2"/>
      <c r="H12" s="2"/>
      <c r="I12" s="41"/>
      <c r="J12" s="40"/>
      <c r="K12" s="2"/>
      <c r="L12" s="2"/>
      <c r="M12" s="2"/>
      <c r="N12" s="2"/>
      <c r="O12" s="2"/>
      <c r="P12" s="2"/>
      <c r="Q12" s="4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</row>
    <row r="13" spans="2:231" s="1" customFormat="1" ht="15.75" customHeight="1" x14ac:dyDescent="0.25">
      <c r="B13" s="18" t="s">
        <v>1123</v>
      </c>
      <c r="C13" s="24">
        <f>Cotabato!D84</f>
        <v>160791</v>
      </c>
      <c r="D13" s="31"/>
      <c r="E13" s="2"/>
      <c r="F13" s="2"/>
      <c r="H13" s="2"/>
      <c r="I13" s="41"/>
      <c r="J13" s="4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</row>
    <row r="14" spans="2:231" s="1" customFormat="1" ht="15.75" customHeight="1" x14ac:dyDescent="0.25">
      <c r="B14" s="18" t="s">
        <v>1128</v>
      </c>
      <c r="C14" s="24">
        <f>Cotabato!D126</f>
        <v>56269</v>
      </c>
      <c r="D14" s="31"/>
      <c r="E14" s="2"/>
      <c r="F14" s="2"/>
      <c r="H14" s="2"/>
      <c r="I14" s="41"/>
      <c r="J14" s="4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</row>
    <row r="15" spans="2:231" s="1" customFormat="1" ht="15.75" customHeight="1" x14ac:dyDescent="0.25">
      <c r="B15" s="18" t="s">
        <v>1129</v>
      </c>
      <c r="C15" s="24">
        <f>Cotabato!D148</f>
        <v>53800</v>
      </c>
      <c r="D15" s="31"/>
      <c r="E15" s="2"/>
      <c r="F15" s="2"/>
      <c r="H15" s="2"/>
      <c r="I15" s="41"/>
      <c r="J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</row>
    <row r="16" spans="2:231" s="1" customFormat="1" ht="15.75" customHeight="1" x14ac:dyDescent="0.25">
      <c r="B16" s="18" t="s">
        <v>1130</v>
      </c>
      <c r="C16" s="24">
        <f>Cotabato!D182</f>
        <v>87927</v>
      </c>
      <c r="D16" s="31"/>
      <c r="E16" s="2"/>
      <c r="F16" s="2"/>
      <c r="H16" s="2"/>
      <c r="I16" s="41"/>
      <c r="J16" s="4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</row>
    <row r="17" spans="2:231" s="1" customFormat="1" ht="15.75" customHeight="1" x14ac:dyDescent="0.25">
      <c r="B17" s="18" t="s">
        <v>1131</v>
      </c>
      <c r="C17" s="24">
        <f>Cotabato!D223</f>
        <v>81355</v>
      </c>
      <c r="D17" s="31"/>
      <c r="E17" s="2"/>
      <c r="F17" s="2"/>
      <c r="H17" s="2"/>
      <c r="I17" s="41"/>
      <c r="J17" s="4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</row>
    <row r="18" spans="2:231" s="1" customFormat="1" ht="15.75" customHeight="1" x14ac:dyDescent="0.25">
      <c r="B18" s="18" t="s">
        <v>1132</v>
      </c>
      <c r="C18" s="24">
        <f>Cotabato!D259</f>
        <v>165376</v>
      </c>
      <c r="D18" s="31"/>
      <c r="E18" s="2"/>
      <c r="F18" s="2"/>
      <c r="H18" s="2"/>
      <c r="I18" s="41"/>
      <c r="J18" s="4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</row>
    <row r="19" spans="2:231" s="1" customFormat="1" ht="15.75" customHeight="1" x14ac:dyDescent="0.25">
      <c r="B19" s="18" t="s">
        <v>1118</v>
      </c>
      <c r="C19" s="24">
        <f>Cotabato!D318</f>
        <v>98195</v>
      </c>
      <c r="D19" s="31"/>
      <c r="E19" s="2"/>
      <c r="F19" s="2"/>
      <c r="H19" s="2"/>
      <c r="I19" s="41"/>
      <c r="J19" s="4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</row>
    <row r="20" spans="2:231" s="1" customFormat="1" ht="15.75" customHeight="1" x14ac:dyDescent="0.25">
      <c r="B20" s="18" t="s">
        <v>1133</v>
      </c>
      <c r="C20" s="24">
        <f>Cotabato!D357</f>
        <v>72371</v>
      </c>
      <c r="D20" s="31"/>
      <c r="E20" s="2"/>
      <c r="F20" s="2"/>
      <c r="H20" s="2"/>
      <c r="I20" s="41"/>
      <c r="J20" s="4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</row>
    <row r="21" spans="2:231" s="1" customFormat="1" ht="15.75" customHeight="1" x14ac:dyDescent="0.25">
      <c r="B21" s="18" t="s">
        <v>418</v>
      </c>
      <c r="C21" s="25">
        <f>Cotabato!D399</f>
        <v>164646</v>
      </c>
      <c r="D21" s="31"/>
      <c r="E21" s="2"/>
      <c r="F21" s="2"/>
      <c r="H21" s="2"/>
      <c r="I21" s="41"/>
      <c r="J21" s="4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</row>
    <row r="22" spans="2:231" s="1" customFormat="1" ht="15.75" customHeight="1" x14ac:dyDescent="0.25">
      <c r="B22" s="18" t="s">
        <v>1134</v>
      </c>
      <c r="C22" s="25">
        <f>Cotabato!D443</f>
        <v>52512</v>
      </c>
      <c r="D22" s="31"/>
      <c r="E22" s="2"/>
      <c r="F22" s="2"/>
      <c r="H22" s="2"/>
      <c r="I22" s="41"/>
      <c r="J22" s="4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</row>
    <row r="23" spans="2:231" s="1" customFormat="1" ht="15.75" customHeight="1" x14ac:dyDescent="0.25">
      <c r="B23" s="18" t="s">
        <v>1135</v>
      </c>
      <c r="C23" s="25">
        <f>Cotabato!D470</f>
        <v>60978</v>
      </c>
      <c r="D23" s="31"/>
      <c r="E23" s="2"/>
      <c r="F23" s="2"/>
      <c r="H23" s="2"/>
      <c r="I23" s="41"/>
      <c r="J23" s="4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</row>
    <row r="24" spans="2:231" s="1" customFormat="1" ht="15.75" customHeight="1" x14ac:dyDescent="0.25">
      <c r="B24" s="18" t="s">
        <v>502</v>
      </c>
      <c r="C24" s="25">
        <f>Cotabato!D501</f>
        <v>26817</v>
      </c>
      <c r="D24" s="31"/>
      <c r="E24" s="2"/>
      <c r="F24" s="2"/>
      <c r="H24" s="2"/>
      <c r="I24" s="41"/>
      <c r="J24" s="4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</row>
    <row r="25" spans="2:231" s="1" customFormat="1" ht="15.75" customHeight="1" x14ac:dyDescent="0.25">
      <c r="B25" s="18" t="s">
        <v>1136</v>
      </c>
      <c r="C25" s="25">
        <f>Cotabato!D516</f>
        <v>46995</v>
      </c>
      <c r="D25" s="31"/>
      <c r="E25" s="2"/>
      <c r="F25" s="2"/>
      <c r="H25" s="2"/>
      <c r="I25" s="41"/>
      <c r="J25" s="4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</row>
    <row r="26" spans="2:231" s="1" customFormat="1" ht="15.75" customHeight="1" x14ac:dyDescent="0.25">
      <c r="B26" s="18" t="s">
        <v>531</v>
      </c>
      <c r="C26" s="25">
        <f>Cotabato!D538</f>
        <v>41944</v>
      </c>
      <c r="D26" s="31"/>
      <c r="E26" s="2"/>
      <c r="F26" s="2"/>
      <c r="H26" s="2"/>
      <c r="I26" s="41"/>
      <c r="J26" s="4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</row>
    <row r="27" spans="2:231" s="1" customFormat="1" ht="15.75" customHeight="1" x14ac:dyDescent="0.25">
      <c r="B27" s="18" t="s">
        <v>549</v>
      </c>
      <c r="C27" s="25">
        <f>Cotabato!D559</f>
        <v>50558</v>
      </c>
      <c r="D27" s="31"/>
      <c r="E27" s="2"/>
      <c r="F27" s="2"/>
      <c r="H27" s="2"/>
      <c r="I27" s="41"/>
      <c r="J27" s="4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</row>
    <row r="28" spans="2:231" s="1" customFormat="1" ht="15.75" customHeight="1" x14ac:dyDescent="0.25">
      <c r="B28" s="16"/>
      <c r="C28" s="22"/>
      <c r="D28" s="31"/>
      <c r="E28" s="2"/>
      <c r="F28" s="2"/>
      <c r="H28" s="2"/>
      <c r="I28" s="41"/>
      <c r="J28" s="4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</row>
    <row r="29" spans="2:231" s="1" customFormat="1" ht="15.75" customHeight="1" x14ac:dyDescent="0.25">
      <c r="B29" s="17" t="s">
        <v>58</v>
      </c>
      <c r="C29" s="23">
        <f>+C30+C31+C32+C33+C34+C35+C36</f>
        <v>558946</v>
      </c>
      <c r="D29" s="31"/>
      <c r="E29" s="2"/>
      <c r="F29" s="2"/>
      <c r="H29" s="2"/>
      <c r="I29" s="41"/>
      <c r="J29" s="4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</row>
    <row r="30" spans="2:231" s="1" customFormat="1" ht="15.75" customHeight="1" x14ac:dyDescent="0.25">
      <c r="B30" s="18" t="s">
        <v>1124</v>
      </c>
      <c r="C30" s="24">
        <f>Sarangani!D9</f>
        <v>88294</v>
      </c>
      <c r="D30" s="31"/>
      <c r="E30" s="2"/>
      <c r="F30" s="2"/>
      <c r="H30" s="2"/>
      <c r="I30" s="41"/>
      <c r="J30" s="4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</row>
    <row r="31" spans="2:231" s="1" customFormat="1" ht="15.75" customHeight="1" x14ac:dyDescent="0.25">
      <c r="B31" s="18" t="s">
        <v>585</v>
      </c>
      <c r="C31" s="24">
        <f>Sarangani!D24</f>
        <v>109547</v>
      </c>
      <c r="D31" s="31"/>
      <c r="E31" s="2"/>
      <c r="F31" s="2"/>
      <c r="H31" s="2"/>
      <c r="I31" s="41"/>
      <c r="J31" s="4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</row>
    <row r="32" spans="2:231" s="1" customFormat="1" ht="15.75" customHeight="1" x14ac:dyDescent="0.25">
      <c r="B32" s="18" t="s">
        <v>613</v>
      </c>
      <c r="C32" s="25">
        <f>Sarangani!D57</f>
        <v>65774</v>
      </c>
      <c r="D32" s="31"/>
      <c r="H32" s="2"/>
      <c r="I32" s="41"/>
      <c r="J32" s="4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</row>
    <row r="33" spans="2:231" s="1" customFormat="1" ht="15.75" customHeight="1" x14ac:dyDescent="0.25">
      <c r="B33" s="18" t="s">
        <v>632</v>
      </c>
      <c r="C33" s="25">
        <f>Sarangani!D79</f>
        <v>64940</v>
      </c>
      <c r="D33" s="31"/>
      <c r="E33" s="2"/>
      <c r="F33" s="2"/>
      <c r="H33" s="2"/>
      <c r="I33" s="41"/>
      <c r="J33" s="4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</row>
    <row r="34" spans="2:231" s="1" customFormat="1" ht="15.75" customHeight="1" x14ac:dyDescent="0.25">
      <c r="B34" s="18" t="s">
        <v>648</v>
      </c>
      <c r="C34" s="25">
        <f>Sarangani!D97</f>
        <v>44185</v>
      </c>
      <c r="D34" s="31"/>
      <c r="E34" s="2"/>
      <c r="F34" s="2"/>
      <c r="H34" s="2"/>
      <c r="I34" s="41"/>
      <c r="J34" s="4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</row>
    <row r="35" spans="2:231" s="1" customFormat="1" ht="15.75" customHeight="1" x14ac:dyDescent="0.25">
      <c r="B35" s="18" t="s">
        <v>668</v>
      </c>
      <c r="C35" s="25">
        <f>Sarangani!D118</f>
        <v>80741</v>
      </c>
      <c r="D35" s="31"/>
      <c r="E35" s="2"/>
      <c r="F35" s="2"/>
      <c r="H35" s="2"/>
      <c r="I35" s="41"/>
      <c r="J35" s="4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</row>
    <row r="36" spans="2:231" s="1" customFormat="1" ht="15.75" customHeight="1" x14ac:dyDescent="0.25">
      <c r="B36" s="18" t="s">
        <v>681</v>
      </c>
      <c r="C36" s="25">
        <f>Sarangani!D132</f>
        <v>105465</v>
      </c>
      <c r="D36" s="31"/>
      <c r="E36" s="2"/>
      <c r="F36" s="2"/>
      <c r="H36" s="2"/>
      <c r="I36" s="41"/>
      <c r="J36" s="4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</row>
    <row r="37" spans="2:231" s="1" customFormat="1" ht="15.75" customHeight="1" x14ac:dyDescent="0.25">
      <c r="B37" s="20"/>
      <c r="C37" s="25"/>
      <c r="D37" s="31"/>
      <c r="E37" s="2"/>
      <c r="F37" s="2"/>
      <c r="H37" s="2"/>
      <c r="I37" s="2"/>
      <c r="J37" s="4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</row>
    <row r="38" spans="2:231" s="1" customFormat="1" ht="15.75" customHeight="1" x14ac:dyDescent="0.25">
      <c r="B38" s="17" t="s">
        <v>707</v>
      </c>
      <c r="C38" s="23">
        <f>+C39+C40+C41+C42+C43+C44+C45+C46+C47+C48+C49</f>
        <v>975476</v>
      </c>
      <c r="D38" s="31"/>
      <c r="E38" s="2"/>
      <c r="F38" s="2"/>
      <c r="H38" s="2"/>
      <c r="I38" s="41"/>
      <c r="J38" s="4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</row>
    <row r="39" spans="2:231" s="1" customFormat="1" ht="15.75" customHeight="1" x14ac:dyDescent="0.25">
      <c r="B39" s="18" t="s">
        <v>708</v>
      </c>
      <c r="C39" s="24">
        <f>'South Cotabato'!D9</f>
        <v>89164</v>
      </c>
      <c r="D39" s="31"/>
      <c r="E39" s="2"/>
      <c r="F39" s="2"/>
      <c r="H39" s="2"/>
      <c r="I39" s="41"/>
      <c r="J39" s="4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</row>
    <row r="40" spans="2:231" s="1" customFormat="1" ht="15.75" customHeight="1" x14ac:dyDescent="0.25">
      <c r="B40" s="18" t="s">
        <v>1144</v>
      </c>
      <c r="C40" s="24">
        <f>'South Cotabato'!D33</f>
        <v>195398</v>
      </c>
      <c r="D40" s="31"/>
      <c r="E40" s="2"/>
      <c r="H40" s="2"/>
      <c r="I40" s="41"/>
      <c r="J40" s="4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</row>
    <row r="41" spans="2:231" s="1" customFormat="1" ht="15.75" customHeight="1" x14ac:dyDescent="0.25">
      <c r="B41" s="18" t="s">
        <v>747</v>
      </c>
      <c r="C41" s="24">
        <f>'South Cotabato'!D62</f>
        <v>46682</v>
      </c>
      <c r="D41" s="31"/>
      <c r="E41" s="2"/>
      <c r="F41" s="2"/>
      <c r="H41" s="2"/>
      <c r="I41" s="41"/>
      <c r="J41" s="4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</row>
    <row r="42" spans="2:231" s="1" customFormat="1" ht="15.75" customHeight="1" x14ac:dyDescent="0.25">
      <c r="B42" s="18" t="s">
        <v>1138</v>
      </c>
      <c r="C42" s="24">
        <f>'South Cotabato'!D79</f>
        <v>172605</v>
      </c>
      <c r="D42" s="31"/>
      <c r="E42" s="2"/>
      <c r="F42" s="2"/>
      <c r="H42" s="2"/>
      <c r="I42" s="41"/>
      <c r="J42" s="4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</row>
    <row r="43" spans="2:231" s="1" customFormat="1" ht="15.75" customHeight="1" x14ac:dyDescent="0.25">
      <c r="B43" s="18" t="s">
        <v>777</v>
      </c>
      <c r="C43" s="24">
        <f>'South Cotabato'!D104</f>
        <v>89340</v>
      </c>
      <c r="D43" s="31"/>
      <c r="E43" s="2"/>
      <c r="F43" s="2"/>
      <c r="H43" s="2"/>
      <c r="I43" s="41"/>
      <c r="J43" s="4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</row>
    <row r="44" spans="2:231" ht="15.75" customHeight="1" x14ac:dyDescent="0.25">
      <c r="B44" s="18" t="s">
        <v>1139</v>
      </c>
      <c r="C44" s="24">
        <f>'South Cotabato'!D123</f>
        <v>41018</v>
      </c>
      <c r="D44" s="31"/>
      <c r="G44" s="1"/>
      <c r="I44" s="41"/>
      <c r="J44" s="40"/>
    </row>
    <row r="45" spans="2:231" ht="15.75" customHeight="1" x14ac:dyDescent="0.25">
      <c r="B45" s="18" t="s">
        <v>803</v>
      </c>
      <c r="C45" s="24">
        <f>'South Cotabato'!D139</f>
        <v>45744</v>
      </c>
      <c r="D45" s="31"/>
      <c r="G45" s="1"/>
      <c r="I45" s="41"/>
      <c r="J45" s="40"/>
    </row>
    <row r="46" spans="2:231" ht="15.75" customHeight="1" x14ac:dyDescent="0.25">
      <c r="B46" s="18" t="s">
        <v>814</v>
      </c>
      <c r="C46" s="24">
        <f>'South Cotabato'!D154</f>
        <v>101049</v>
      </c>
      <c r="D46" s="31"/>
      <c r="G46" s="1"/>
      <c r="I46" s="41"/>
      <c r="J46" s="40"/>
    </row>
    <row r="47" spans="2:231" ht="15.75" customHeight="1" x14ac:dyDescent="0.25">
      <c r="B47" s="18" t="s">
        <v>1140</v>
      </c>
      <c r="C47" s="24">
        <f>'South Cotabato'!D181</f>
        <v>73459</v>
      </c>
      <c r="D47" s="31"/>
      <c r="G47" s="1"/>
      <c r="I47" s="41"/>
      <c r="J47" s="40"/>
    </row>
    <row r="48" spans="2:231" ht="15.75" customHeight="1" x14ac:dyDescent="0.25">
      <c r="B48" s="18" t="s">
        <v>1141</v>
      </c>
      <c r="C48" s="24">
        <f>'South Cotabato'!D198</f>
        <v>39796</v>
      </c>
      <c r="D48" s="31"/>
      <c r="G48" s="1"/>
      <c r="I48" s="41"/>
      <c r="J48" s="40"/>
    </row>
    <row r="49" spans="2:10" ht="15.75" customHeight="1" x14ac:dyDescent="0.25">
      <c r="B49" s="18" t="s">
        <v>858</v>
      </c>
      <c r="C49" s="24">
        <f>'South Cotabato'!D210</f>
        <v>81221</v>
      </c>
      <c r="D49" s="31"/>
      <c r="G49" s="1"/>
      <c r="I49" s="41"/>
      <c r="J49" s="40"/>
    </row>
    <row r="50" spans="2:10" ht="15.75" customHeight="1" x14ac:dyDescent="0.25">
      <c r="B50" s="16"/>
      <c r="C50" s="22"/>
      <c r="D50" s="31"/>
      <c r="G50" s="1"/>
      <c r="I50" s="41"/>
      <c r="J50" s="40"/>
    </row>
    <row r="51" spans="2:10" ht="15.75" customHeight="1" x14ac:dyDescent="0.25">
      <c r="B51" s="19" t="s">
        <v>1205</v>
      </c>
      <c r="C51" s="23">
        <f>'City of General Santos'!D7</f>
        <v>697315</v>
      </c>
      <c r="D51" s="31"/>
      <c r="G51" s="1"/>
      <c r="H51" s="1"/>
      <c r="I51" s="40"/>
      <c r="J51" s="40"/>
    </row>
    <row r="52" spans="2:10" ht="15.75" customHeight="1" x14ac:dyDescent="0.25">
      <c r="B52" s="19"/>
      <c r="C52" s="23"/>
      <c r="D52" s="31"/>
      <c r="G52" s="1"/>
      <c r="H52" s="1"/>
      <c r="I52" s="40"/>
      <c r="J52" s="40"/>
    </row>
    <row r="53" spans="2:10" ht="15.75" customHeight="1" x14ac:dyDescent="0.25">
      <c r="B53" s="17" t="s">
        <v>898</v>
      </c>
      <c r="C53" s="23">
        <f>+C54+C55+C56+C57+C58+C59+C60+C61+C62+C63+C64+C65</f>
        <v>854052</v>
      </c>
      <c r="D53" s="31"/>
      <c r="G53" s="1"/>
      <c r="I53" s="41"/>
      <c r="J53" s="40"/>
    </row>
    <row r="54" spans="2:10" ht="15.75" customHeight="1" x14ac:dyDescent="0.25">
      <c r="B54" s="18" t="s">
        <v>899</v>
      </c>
      <c r="C54" s="24">
        <f>'Sultan Kudarat'!D9</f>
        <v>68947</v>
      </c>
      <c r="D54" s="31"/>
      <c r="G54" s="1"/>
      <c r="I54" s="41"/>
      <c r="J54" s="40"/>
    </row>
    <row r="55" spans="2:10" ht="15.75" customHeight="1" x14ac:dyDescent="0.25">
      <c r="B55" s="18" t="s">
        <v>917</v>
      </c>
      <c r="C55" s="24">
        <f>'Sultan Kudarat'!D30</f>
        <v>33527</v>
      </c>
      <c r="D55" s="31"/>
      <c r="G55" s="1"/>
      <c r="I55" s="41"/>
      <c r="J55" s="40"/>
    </row>
    <row r="56" spans="2:10" ht="15.75" customHeight="1" x14ac:dyDescent="0.25">
      <c r="B56" s="18" t="s">
        <v>931</v>
      </c>
      <c r="C56" s="25">
        <f>'Sultan Kudarat'!D48</f>
        <v>74696</v>
      </c>
      <c r="D56" s="31"/>
      <c r="G56" s="1"/>
      <c r="I56" s="41"/>
      <c r="J56" s="40"/>
    </row>
    <row r="57" spans="2:10" ht="15.75" customHeight="1" x14ac:dyDescent="0.25">
      <c r="B57" s="18" t="s">
        <v>1125</v>
      </c>
      <c r="C57" s="25">
        <f>'Sultan Kudarat'!D69</f>
        <v>97490</v>
      </c>
      <c r="D57" s="31"/>
      <c r="G57" s="1"/>
      <c r="I57" s="41"/>
      <c r="J57" s="40"/>
    </row>
    <row r="58" spans="2:10" ht="15.75" customHeight="1" x14ac:dyDescent="0.25">
      <c r="B58" s="18" t="s">
        <v>963</v>
      </c>
      <c r="C58" s="25">
        <f>'Sultan Kudarat'!D88</f>
        <v>50900</v>
      </c>
      <c r="D58" s="31"/>
      <c r="G58" s="1"/>
      <c r="I58" s="41"/>
      <c r="J58" s="40"/>
    </row>
    <row r="59" spans="2:10" ht="15.75" customHeight="1" x14ac:dyDescent="0.25">
      <c r="B59" s="18" t="s">
        <v>975</v>
      </c>
      <c r="C59" s="25">
        <f>'Sultan Kudarat'!D105</f>
        <v>91344</v>
      </c>
      <c r="D59" s="31"/>
      <c r="G59" s="1"/>
      <c r="I59" s="41"/>
      <c r="J59" s="40"/>
    </row>
    <row r="60" spans="2:10" ht="15.75" customHeight="1" x14ac:dyDescent="0.25">
      <c r="B60" s="18" t="s">
        <v>999</v>
      </c>
      <c r="C60" s="25">
        <f>'Sultan Kudarat'!D134</f>
        <v>65644</v>
      </c>
      <c r="D60" s="31"/>
      <c r="G60" s="1"/>
      <c r="I60" s="41"/>
      <c r="J60" s="40"/>
    </row>
    <row r="61" spans="2:10" ht="15.75" customHeight="1" x14ac:dyDescent="0.25">
      <c r="B61" s="18" t="s">
        <v>1008</v>
      </c>
      <c r="C61" s="25">
        <f>'Sultan Kudarat'!D147</f>
        <v>79739</v>
      </c>
      <c r="D61" s="31"/>
      <c r="G61" s="1"/>
      <c r="I61" s="41"/>
      <c r="J61" s="40"/>
    </row>
    <row r="62" spans="2:10" ht="15.75" customHeight="1" x14ac:dyDescent="0.25">
      <c r="B62" s="18" t="s">
        <v>1032</v>
      </c>
      <c r="C62" s="25">
        <f>'Sultan Kudarat'!D175</f>
        <v>92828</v>
      </c>
      <c r="D62" s="31"/>
      <c r="G62" s="1"/>
      <c r="I62" s="41"/>
      <c r="J62" s="40"/>
    </row>
    <row r="63" spans="2:10" ht="15.75" customHeight="1" x14ac:dyDescent="0.25">
      <c r="B63" s="18" t="s">
        <v>1068</v>
      </c>
      <c r="C63" s="25">
        <f>'Sultan Kudarat'!D217</f>
        <v>42244</v>
      </c>
      <c r="D63" s="31"/>
      <c r="G63" s="1"/>
      <c r="I63" s="41"/>
      <c r="J63" s="40"/>
    </row>
    <row r="64" spans="2:10" ht="15.75" customHeight="1" x14ac:dyDescent="0.25">
      <c r="B64" s="18" t="s">
        <v>1120</v>
      </c>
      <c r="C64" s="25">
        <f>'Sultan Kudarat'!D238</f>
        <v>109319</v>
      </c>
      <c r="D64" s="31"/>
      <c r="G64" s="1"/>
      <c r="I64" s="41"/>
      <c r="J64" s="40"/>
    </row>
    <row r="65" spans="2:10" ht="15.75" customHeight="1" x14ac:dyDescent="0.25">
      <c r="B65" s="18" t="s">
        <v>1099</v>
      </c>
      <c r="C65" s="25">
        <f>'Sultan Kudarat'!D259</f>
        <v>47374</v>
      </c>
      <c r="D65" s="31"/>
      <c r="G65" s="1"/>
      <c r="I65" s="41"/>
      <c r="J65" s="40"/>
    </row>
    <row r="66" spans="2:10" s="1" customFormat="1" ht="15.75" customHeight="1" x14ac:dyDescent="0.25">
      <c r="B66" s="13"/>
      <c r="C66" s="26"/>
      <c r="D66" s="31"/>
      <c r="E66" s="2"/>
      <c r="F66" s="2"/>
      <c r="H66" s="2"/>
      <c r="I66" s="41"/>
      <c r="J66" s="40"/>
    </row>
    <row r="67" spans="2:10" s="1" customFormat="1" ht="15.75" customHeight="1" x14ac:dyDescent="0.25">
      <c r="B67" s="17" t="s">
        <v>1209</v>
      </c>
      <c r="C67" s="23">
        <f>' City of Cotabato'!D7</f>
        <v>325079</v>
      </c>
      <c r="D67" s="31"/>
      <c r="E67" s="2"/>
      <c r="F67" s="2"/>
      <c r="G67" s="36"/>
      <c r="H67" s="2"/>
      <c r="I67" s="41"/>
      <c r="J67" s="40"/>
    </row>
    <row r="68" spans="2:10" ht="15.75" customHeight="1" x14ac:dyDescent="0.2">
      <c r="B68" s="7"/>
      <c r="C68" s="8"/>
    </row>
    <row r="69" spans="2:10" ht="15.75" customHeight="1" x14ac:dyDescent="0.2">
      <c r="B69" s="4"/>
      <c r="C69" s="4"/>
    </row>
    <row r="70" spans="2:10" ht="15.75" customHeight="1" x14ac:dyDescent="0.2">
      <c r="B70" s="9" t="s">
        <v>1146</v>
      </c>
      <c r="C70" s="4"/>
    </row>
    <row r="71" spans="2:10" ht="15.75" customHeight="1" x14ac:dyDescent="0.2">
      <c r="B71" s="45" t="s">
        <v>1217</v>
      </c>
      <c r="C71" s="4"/>
      <c r="E71" s="1"/>
      <c r="F71" s="1"/>
      <c r="H71" s="1"/>
      <c r="I71" s="1"/>
    </row>
    <row r="73" spans="2:10" ht="15.75" customHeight="1" x14ac:dyDescent="0.2">
      <c r="B73" s="9" t="s">
        <v>1145</v>
      </c>
    </row>
    <row r="74" spans="2:10" ht="15.75" customHeight="1" x14ac:dyDescent="0.2">
      <c r="B74" s="11" t="s">
        <v>1149</v>
      </c>
    </row>
    <row r="76" spans="2:10" ht="15.75" customHeight="1" x14ac:dyDescent="0.2">
      <c r="G76" s="1"/>
      <c r="H76" s="1"/>
      <c r="I76" s="1"/>
    </row>
  </sheetData>
  <mergeCells count="4">
    <mergeCell ref="B4:B5"/>
    <mergeCell ref="B1:C1"/>
    <mergeCell ref="B2:C2"/>
    <mergeCell ref="D2:E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XII (SOCCSKSARGEN)</oddHeader>
    <oddFooter>&amp;L&amp;"Arial,Bold Italic"&amp;10Philippine Statistics Authority&amp;R&amp;"Arial,Bold"&amp;10&amp;P</oddFooter>
    <evenHeader>&amp;L&amp;"Arial,Bold Italic"&amp;10REGION XII (SOCCSKSARGEN)&amp;R&amp;"Arial,Bold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2"/>
  <sheetViews>
    <sheetView view="pageBreakPreview" topLeftCell="A560" zoomScaleSheetLayoutView="100" workbookViewId="0">
      <selection activeCell="K12" sqref="K12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2"/>
    <col min="6" max="6" width="25.5703125" style="32" bestFit="1" customWidth="1"/>
    <col min="7" max="7" width="9.140625" style="32"/>
    <col min="8" max="9" width="9.140625" style="2"/>
    <col min="10" max="10" width="35" style="2" bestFit="1" customWidth="1"/>
    <col min="11" max="14" width="9.140625" style="2"/>
    <col min="15" max="15" width="13.28515625" style="2" customWidth="1"/>
    <col min="16" max="16" width="14.5703125" style="2" customWidth="1"/>
    <col min="17" max="16384" width="9.140625" style="2"/>
  </cols>
  <sheetData>
    <row r="1" spans="2:7" s="1" customFormat="1" ht="15.75" customHeight="1" x14ac:dyDescent="0.25">
      <c r="C1" s="49" t="s">
        <v>1150</v>
      </c>
      <c r="D1" s="49"/>
      <c r="G1" s="30"/>
    </row>
    <row r="2" spans="2:7" s="1" customFormat="1" ht="15.75" customHeight="1" x14ac:dyDescent="0.25">
      <c r="C2" s="49" t="s">
        <v>1151</v>
      </c>
      <c r="D2" s="49"/>
      <c r="F2" s="30"/>
      <c r="G2" s="30"/>
    </row>
    <row r="3" spans="2:7" s="1" customFormat="1" ht="15.75" customHeight="1" thickBot="1" x14ac:dyDescent="0.3">
      <c r="F3" s="30"/>
      <c r="G3" s="30"/>
    </row>
    <row r="4" spans="2:7" s="1" customFormat="1" ht="15.75" customHeight="1" thickTop="1" x14ac:dyDescent="0.25">
      <c r="B4" s="27"/>
      <c r="C4" s="28" t="s">
        <v>1142</v>
      </c>
      <c r="D4" s="46" t="s">
        <v>1148</v>
      </c>
      <c r="F4" s="30"/>
      <c r="G4" s="30"/>
    </row>
    <row r="5" spans="2:7" s="1" customFormat="1" ht="15.75" customHeight="1" thickBot="1" x14ac:dyDescent="0.3">
      <c r="B5" s="27"/>
      <c r="C5" s="29" t="s">
        <v>0</v>
      </c>
      <c r="D5" s="47" t="s">
        <v>1</v>
      </c>
      <c r="F5" s="30"/>
      <c r="G5" s="30"/>
    </row>
    <row r="6" spans="2:7" s="1" customFormat="1" ht="15.75" customHeight="1" thickTop="1" x14ac:dyDescent="0.25">
      <c r="B6" s="27"/>
      <c r="F6" s="30"/>
      <c r="G6" s="30"/>
    </row>
    <row r="7" spans="2:7" s="1" customFormat="1" ht="15.75" customHeight="1" x14ac:dyDescent="0.25">
      <c r="B7" s="27"/>
      <c r="C7" s="17" t="s">
        <v>101</v>
      </c>
      <c r="D7" s="23">
        <f>D9+D28+D58+D84+D126+D148+D182+D223+D259+D318+D357+D399+D443+D470+D501+D516+D538+D559</f>
        <v>1490618</v>
      </c>
      <c r="E7" s="31"/>
      <c r="F7" s="30"/>
      <c r="G7" s="30"/>
    </row>
    <row r="8" spans="2:7" s="1" customFormat="1" ht="15.75" customHeight="1" x14ac:dyDescent="0.25">
      <c r="B8" s="27"/>
      <c r="C8" s="17"/>
      <c r="D8" s="24"/>
      <c r="E8" s="31"/>
      <c r="F8" s="30"/>
      <c r="G8" s="30"/>
    </row>
    <row r="9" spans="2:7" s="1" customFormat="1" ht="15.75" customHeight="1" x14ac:dyDescent="0.25">
      <c r="B9" s="27"/>
      <c r="C9" s="17" t="s">
        <v>1126</v>
      </c>
      <c r="D9" s="23">
        <f>SUM(D10:D26)</f>
        <v>68659</v>
      </c>
      <c r="E9" s="31"/>
      <c r="F9" s="30"/>
      <c r="G9" s="30"/>
    </row>
    <row r="10" spans="2:7" s="1" customFormat="1" ht="15.75" customHeight="1" x14ac:dyDescent="0.25">
      <c r="B10" s="27"/>
      <c r="C10" s="18" t="s">
        <v>102</v>
      </c>
      <c r="D10" s="24">
        <v>9425</v>
      </c>
      <c r="E10" s="31"/>
      <c r="F10" s="30"/>
      <c r="G10" s="30"/>
    </row>
    <row r="11" spans="2:7" s="1" customFormat="1" ht="15.75" customHeight="1" x14ac:dyDescent="0.25">
      <c r="B11" s="27"/>
      <c r="C11" s="18" t="s">
        <v>103</v>
      </c>
      <c r="D11" s="24">
        <v>5281</v>
      </c>
      <c r="E11" s="31"/>
      <c r="F11" s="30"/>
      <c r="G11" s="30"/>
    </row>
    <row r="12" spans="2:7" s="1" customFormat="1" ht="15.75" customHeight="1" x14ac:dyDescent="0.25">
      <c r="B12" s="27"/>
      <c r="C12" s="18" t="s">
        <v>37</v>
      </c>
      <c r="D12" s="24">
        <v>1606</v>
      </c>
      <c r="E12" s="31"/>
      <c r="F12" s="30"/>
      <c r="G12" s="30"/>
    </row>
    <row r="13" spans="2:7" s="1" customFormat="1" ht="15.75" customHeight="1" x14ac:dyDescent="0.25">
      <c r="B13" s="27"/>
      <c r="C13" s="18" t="s">
        <v>104</v>
      </c>
      <c r="D13" s="24">
        <v>11912</v>
      </c>
      <c r="E13" s="31"/>
      <c r="F13" s="30"/>
      <c r="G13" s="30"/>
    </row>
    <row r="14" spans="2:7" s="1" customFormat="1" ht="15.75" customHeight="1" x14ac:dyDescent="0.25">
      <c r="B14" s="27"/>
      <c r="C14" s="18" t="s">
        <v>105</v>
      </c>
      <c r="D14" s="24">
        <v>6181</v>
      </c>
      <c r="E14" s="31"/>
      <c r="F14" s="30"/>
      <c r="G14" s="30"/>
    </row>
    <row r="15" spans="2:7" s="1" customFormat="1" ht="15.75" customHeight="1" x14ac:dyDescent="0.25">
      <c r="B15" s="27"/>
      <c r="C15" s="18" t="s">
        <v>106</v>
      </c>
      <c r="D15" s="24">
        <v>6075</v>
      </c>
      <c r="E15" s="31"/>
      <c r="F15" s="30"/>
      <c r="G15" s="30"/>
    </row>
    <row r="16" spans="2:7" s="1" customFormat="1" ht="15.75" customHeight="1" x14ac:dyDescent="0.25">
      <c r="B16" s="27"/>
      <c r="C16" s="18" t="s">
        <v>107</v>
      </c>
      <c r="D16" s="24">
        <v>2101</v>
      </c>
      <c r="E16" s="31"/>
      <c r="F16" s="30"/>
      <c r="G16" s="30"/>
    </row>
    <row r="17" spans="2:7" s="1" customFormat="1" ht="15.75" customHeight="1" x14ac:dyDescent="0.25">
      <c r="B17" s="27"/>
      <c r="C17" s="18" t="s">
        <v>108</v>
      </c>
      <c r="D17" s="24">
        <v>2422</v>
      </c>
      <c r="E17" s="31"/>
      <c r="F17" s="30"/>
      <c r="G17" s="30"/>
    </row>
    <row r="18" spans="2:7" s="1" customFormat="1" ht="15.75" customHeight="1" x14ac:dyDescent="0.25">
      <c r="B18" s="27"/>
      <c r="C18" s="18" t="s">
        <v>109</v>
      </c>
      <c r="D18" s="24">
        <v>2856</v>
      </c>
      <c r="E18" s="31"/>
      <c r="F18" s="30"/>
      <c r="G18" s="30"/>
    </row>
    <row r="19" spans="2:7" s="1" customFormat="1" ht="15.75" customHeight="1" x14ac:dyDescent="0.25">
      <c r="B19" s="27"/>
      <c r="C19" s="18" t="s">
        <v>110</v>
      </c>
      <c r="D19" s="24">
        <v>2109</v>
      </c>
      <c r="E19" s="31"/>
      <c r="F19" s="30"/>
      <c r="G19" s="30"/>
    </row>
    <row r="20" spans="2:7" s="1" customFormat="1" ht="15.75" customHeight="1" x14ac:dyDescent="0.25">
      <c r="B20" s="27"/>
      <c r="C20" s="18" t="s">
        <v>111</v>
      </c>
      <c r="D20" s="24">
        <v>2615</v>
      </c>
      <c r="E20" s="31"/>
      <c r="F20" s="30"/>
      <c r="G20" s="30"/>
    </row>
    <row r="21" spans="2:7" s="1" customFormat="1" ht="15.75" customHeight="1" x14ac:dyDescent="0.25">
      <c r="B21" s="27"/>
      <c r="C21" s="18" t="s">
        <v>112</v>
      </c>
      <c r="D21" s="24">
        <v>4428</v>
      </c>
      <c r="E21" s="31"/>
      <c r="F21" s="30"/>
      <c r="G21" s="30"/>
    </row>
    <row r="22" spans="2:7" s="1" customFormat="1" ht="15.75" customHeight="1" x14ac:dyDescent="0.25">
      <c r="B22" s="27"/>
      <c r="C22" s="18" t="s">
        <v>113</v>
      </c>
      <c r="D22" s="24">
        <v>2666</v>
      </c>
      <c r="E22" s="31"/>
      <c r="F22" s="30"/>
      <c r="G22" s="30"/>
    </row>
    <row r="23" spans="2:7" s="1" customFormat="1" ht="15.75" customHeight="1" x14ac:dyDescent="0.25">
      <c r="B23" s="27"/>
      <c r="C23" s="18" t="s">
        <v>114</v>
      </c>
      <c r="D23" s="24">
        <v>3970</v>
      </c>
      <c r="E23" s="31"/>
      <c r="F23" s="30"/>
      <c r="G23" s="30"/>
    </row>
    <row r="24" spans="2:7" s="1" customFormat="1" ht="15.75" customHeight="1" x14ac:dyDescent="0.25">
      <c r="B24" s="27"/>
      <c r="C24" s="18" t="s">
        <v>115</v>
      </c>
      <c r="D24" s="24">
        <v>1770</v>
      </c>
      <c r="E24" s="31"/>
      <c r="F24" s="30"/>
      <c r="G24" s="30"/>
    </row>
    <row r="25" spans="2:7" s="1" customFormat="1" ht="15.75" customHeight="1" x14ac:dyDescent="0.25">
      <c r="B25" s="27"/>
      <c r="C25" s="18" t="s">
        <v>116</v>
      </c>
      <c r="D25" s="24">
        <v>1547</v>
      </c>
      <c r="E25" s="31"/>
      <c r="F25" s="30"/>
      <c r="G25" s="30"/>
    </row>
    <row r="26" spans="2:7" s="1" customFormat="1" ht="15.75" customHeight="1" x14ac:dyDescent="0.25">
      <c r="B26" s="27"/>
      <c r="C26" s="18" t="s">
        <v>117</v>
      </c>
      <c r="D26" s="24">
        <v>1695</v>
      </c>
      <c r="E26" s="31"/>
      <c r="F26" s="30"/>
      <c r="G26" s="30"/>
    </row>
    <row r="27" spans="2:7" s="1" customFormat="1" ht="15.75" customHeight="1" x14ac:dyDescent="0.25">
      <c r="B27" s="27"/>
      <c r="C27" s="18"/>
      <c r="D27" s="24"/>
      <c r="E27" s="31"/>
      <c r="F27" s="30"/>
      <c r="G27" s="30"/>
    </row>
    <row r="28" spans="2:7" s="1" customFormat="1" ht="15.75" customHeight="1" x14ac:dyDescent="0.25">
      <c r="B28" s="27"/>
      <c r="C28" s="33" t="s">
        <v>1127</v>
      </c>
      <c r="D28" s="23">
        <f>SUM(D29:D56)</f>
        <v>107603</v>
      </c>
      <c r="E28" s="31"/>
      <c r="F28" s="30"/>
      <c r="G28" s="30"/>
    </row>
    <row r="29" spans="2:7" s="1" customFormat="1" ht="15.75" customHeight="1" x14ac:dyDescent="0.25">
      <c r="B29" s="27"/>
      <c r="C29" s="18" t="s">
        <v>118</v>
      </c>
      <c r="D29" s="24">
        <v>2944</v>
      </c>
      <c r="E29" s="31"/>
      <c r="F29" s="30"/>
      <c r="G29" s="30"/>
    </row>
    <row r="30" spans="2:7" s="1" customFormat="1" ht="15.75" customHeight="1" x14ac:dyDescent="0.25">
      <c r="B30" s="27"/>
      <c r="C30" s="18" t="s">
        <v>119</v>
      </c>
      <c r="D30" s="24">
        <v>4437</v>
      </c>
      <c r="E30" s="31"/>
      <c r="F30" s="30"/>
      <c r="G30" s="30"/>
    </row>
    <row r="31" spans="2:7" s="1" customFormat="1" ht="15.75" customHeight="1" x14ac:dyDescent="0.25">
      <c r="B31" s="27"/>
      <c r="C31" s="18" t="s">
        <v>120</v>
      </c>
      <c r="D31" s="24">
        <v>3648</v>
      </c>
      <c r="E31" s="31"/>
      <c r="F31" s="30"/>
      <c r="G31" s="30"/>
    </row>
    <row r="32" spans="2:7" s="1" customFormat="1" ht="15.75" customHeight="1" x14ac:dyDescent="0.25">
      <c r="B32" s="27"/>
      <c r="C32" s="18" t="s">
        <v>121</v>
      </c>
      <c r="D32" s="24">
        <v>2318</v>
      </c>
      <c r="E32" s="31"/>
      <c r="F32" s="30"/>
      <c r="G32" s="30"/>
    </row>
    <row r="33" spans="2:7" s="1" customFormat="1" ht="15.75" customHeight="1" x14ac:dyDescent="0.25">
      <c r="B33" s="27"/>
      <c r="C33" s="18" t="s">
        <v>122</v>
      </c>
      <c r="D33" s="24">
        <v>1782</v>
      </c>
      <c r="E33" s="31"/>
      <c r="F33" s="30"/>
      <c r="G33" s="30"/>
    </row>
    <row r="34" spans="2:7" s="1" customFormat="1" ht="15.75" customHeight="1" x14ac:dyDescent="0.25">
      <c r="B34" s="27"/>
      <c r="C34" s="18" t="s">
        <v>123</v>
      </c>
      <c r="D34" s="24">
        <v>7146</v>
      </c>
      <c r="E34" s="31"/>
      <c r="F34" s="30"/>
      <c r="G34" s="30"/>
    </row>
    <row r="35" spans="2:7" s="1" customFormat="1" ht="15.75" customHeight="1" x14ac:dyDescent="0.25">
      <c r="B35" s="27"/>
      <c r="C35" s="18" t="s">
        <v>124</v>
      </c>
      <c r="D35" s="24">
        <v>2456</v>
      </c>
      <c r="E35" s="31"/>
      <c r="F35" s="30"/>
      <c r="G35" s="30"/>
    </row>
    <row r="36" spans="2:7" s="1" customFormat="1" ht="15.75" customHeight="1" x14ac:dyDescent="0.25">
      <c r="B36" s="27"/>
      <c r="C36" s="18" t="s">
        <v>125</v>
      </c>
      <c r="D36" s="24">
        <v>3824</v>
      </c>
      <c r="E36" s="31"/>
      <c r="F36" s="30"/>
      <c r="G36" s="30"/>
    </row>
    <row r="37" spans="2:7" s="1" customFormat="1" ht="15.75" customHeight="1" x14ac:dyDescent="0.25">
      <c r="B37" s="27"/>
      <c r="C37" s="18" t="s">
        <v>126</v>
      </c>
      <c r="D37" s="24">
        <v>1017</v>
      </c>
      <c r="E37" s="31"/>
      <c r="F37" s="30"/>
      <c r="G37" s="30"/>
    </row>
    <row r="38" spans="2:7" s="1" customFormat="1" ht="15.75" customHeight="1" x14ac:dyDescent="0.25">
      <c r="B38" s="27"/>
      <c r="C38" s="18" t="s">
        <v>127</v>
      </c>
      <c r="D38" s="24">
        <v>2103</v>
      </c>
      <c r="E38" s="31"/>
      <c r="F38" s="30"/>
      <c r="G38" s="30"/>
    </row>
    <row r="39" spans="2:7" s="1" customFormat="1" ht="15.75" customHeight="1" x14ac:dyDescent="0.25">
      <c r="B39" s="27"/>
      <c r="C39" s="18" t="s">
        <v>128</v>
      </c>
      <c r="D39" s="24">
        <v>6079</v>
      </c>
      <c r="E39" s="31"/>
      <c r="F39" s="30"/>
      <c r="G39" s="30"/>
    </row>
    <row r="40" spans="2:7" s="1" customFormat="1" ht="15.75" customHeight="1" x14ac:dyDescent="0.25">
      <c r="B40" s="27"/>
      <c r="C40" s="18" t="s">
        <v>129</v>
      </c>
      <c r="D40" s="24">
        <v>2082</v>
      </c>
      <c r="E40" s="31"/>
      <c r="F40" s="30"/>
      <c r="G40" s="30"/>
    </row>
    <row r="41" spans="2:7" s="1" customFormat="1" ht="15.75" customHeight="1" x14ac:dyDescent="0.25">
      <c r="B41" s="27"/>
      <c r="C41" s="18" t="s">
        <v>130</v>
      </c>
      <c r="D41" s="24">
        <v>2236</v>
      </c>
      <c r="E41" s="31"/>
      <c r="F41" s="30"/>
      <c r="G41" s="30"/>
    </row>
    <row r="42" spans="2:7" s="1" customFormat="1" ht="15.75" customHeight="1" x14ac:dyDescent="0.25">
      <c r="B42" s="27"/>
      <c r="C42" s="18" t="s">
        <v>131</v>
      </c>
      <c r="D42" s="24">
        <v>9172</v>
      </c>
      <c r="E42" s="31"/>
      <c r="F42" s="30"/>
      <c r="G42" s="30"/>
    </row>
    <row r="43" spans="2:7" s="1" customFormat="1" ht="15.75" customHeight="1" x14ac:dyDescent="0.25">
      <c r="B43" s="27"/>
      <c r="C43" s="18" t="s">
        <v>132</v>
      </c>
      <c r="D43" s="24">
        <v>4213</v>
      </c>
      <c r="E43" s="31"/>
      <c r="F43" s="30"/>
      <c r="G43" s="30"/>
    </row>
    <row r="44" spans="2:7" s="1" customFormat="1" ht="15.75" customHeight="1" x14ac:dyDescent="0.25">
      <c r="B44" s="27"/>
      <c r="C44" s="18" t="s">
        <v>133</v>
      </c>
      <c r="D44" s="24">
        <v>2873</v>
      </c>
      <c r="E44" s="31"/>
      <c r="F44" s="30"/>
      <c r="G44" s="30"/>
    </row>
    <row r="45" spans="2:7" s="1" customFormat="1" ht="15.75" customHeight="1" x14ac:dyDescent="0.25">
      <c r="B45" s="27"/>
      <c r="C45" s="18" t="s">
        <v>134</v>
      </c>
      <c r="D45" s="24">
        <v>6098</v>
      </c>
      <c r="E45" s="31"/>
      <c r="F45" s="30"/>
      <c r="G45" s="30"/>
    </row>
    <row r="46" spans="2:7" s="1" customFormat="1" ht="15.75" customHeight="1" x14ac:dyDescent="0.25">
      <c r="B46" s="27"/>
      <c r="C46" s="18" t="s">
        <v>135</v>
      </c>
      <c r="D46" s="24">
        <v>4355</v>
      </c>
      <c r="E46" s="31"/>
      <c r="F46" s="30"/>
      <c r="G46" s="30"/>
    </row>
    <row r="47" spans="2:7" s="1" customFormat="1" ht="15.75" customHeight="1" x14ac:dyDescent="0.25">
      <c r="B47" s="27"/>
      <c r="C47" s="18" t="s">
        <v>136</v>
      </c>
      <c r="D47" s="24">
        <v>3226</v>
      </c>
      <c r="E47" s="31"/>
      <c r="F47" s="30"/>
      <c r="G47" s="30"/>
    </row>
    <row r="48" spans="2:7" s="1" customFormat="1" ht="15.75" customHeight="1" x14ac:dyDescent="0.25">
      <c r="B48" s="27"/>
      <c r="C48" s="18" t="s">
        <v>137</v>
      </c>
      <c r="D48" s="24">
        <v>4423</v>
      </c>
      <c r="E48" s="31"/>
      <c r="F48" s="30"/>
      <c r="G48" s="30"/>
    </row>
    <row r="49" spans="2:7" s="1" customFormat="1" ht="15.75" customHeight="1" x14ac:dyDescent="0.25">
      <c r="B49" s="27"/>
      <c r="C49" s="18" t="s">
        <v>138</v>
      </c>
      <c r="D49" s="24">
        <v>3339</v>
      </c>
      <c r="E49" s="31"/>
      <c r="F49" s="30"/>
      <c r="G49" s="30"/>
    </row>
    <row r="50" spans="2:7" s="1" customFormat="1" ht="15.75" customHeight="1" x14ac:dyDescent="0.25">
      <c r="B50" s="27"/>
      <c r="C50" s="18" t="s">
        <v>139</v>
      </c>
      <c r="D50" s="24">
        <v>1038</v>
      </c>
      <c r="E50" s="31"/>
      <c r="F50" s="30"/>
      <c r="G50" s="30"/>
    </row>
    <row r="51" spans="2:7" s="1" customFormat="1" ht="15.75" customHeight="1" x14ac:dyDescent="0.25">
      <c r="B51" s="27"/>
      <c r="C51" s="18" t="s">
        <v>2</v>
      </c>
      <c r="D51" s="24">
        <v>12957</v>
      </c>
      <c r="E51" s="31"/>
      <c r="F51" s="30"/>
      <c r="G51" s="30"/>
    </row>
    <row r="52" spans="2:7" s="1" customFormat="1" ht="15.75" customHeight="1" x14ac:dyDescent="0.25">
      <c r="B52" s="27"/>
      <c r="C52" s="18" t="s">
        <v>140</v>
      </c>
      <c r="D52" s="24">
        <v>2216</v>
      </c>
      <c r="E52" s="31"/>
      <c r="F52" s="30"/>
      <c r="G52" s="30"/>
    </row>
    <row r="53" spans="2:7" s="1" customFormat="1" ht="15.75" customHeight="1" x14ac:dyDescent="0.25">
      <c r="B53" s="27"/>
      <c r="C53" s="18" t="s">
        <v>141</v>
      </c>
      <c r="D53" s="24">
        <v>3066</v>
      </c>
      <c r="E53" s="31"/>
      <c r="F53" s="30"/>
      <c r="G53" s="30"/>
    </row>
    <row r="54" spans="2:7" s="1" customFormat="1" ht="15.75" customHeight="1" x14ac:dyDescent="0.25">
      <c r="B54" s="27"/>
      <c r="C54" s="18" t="s">
        <v>142</v>
      </c>
      <c r="D54" s="24">
        <v>2007</v>
      </c>
      <c r="E54" s="31"/>
      <c r="F54" s="30"/>
      <c r="G54" s="30"/>
    </row>
    <row r="55" spans="2:7" s="1" customFormat="1" ht="15.75" customHeight="1" x14ac:dyDescent="0.25">
      <c r="B55" s="27"/>
      <c r="C55" s="18" t="s">
        <v>143</v>
      </c>
      <c r="D55" s="24">
        <v>3208</v>
      </c>
      <c r="E55" s="31"/>
      <c r="F55" s="30"/>
      <c r="G55" s="30"/>
    </row>
    <row r="56" spans="2:7" s="1" customFormat="1" ht="15.75" customHeight="1" x14ac:dyDescent="0.25">
      <c r="B56" s="27"/>
      <c r="C56" s="18" t="s">
        <v>144</v>
      </c>
      <c r="D56" s="24">
        <v>3340</v>
      </c>
      <c r="E56" s="31"/>
      <c r="F56" s="30"/>
      <c r="G56" s="30"/>
    </row>
    <row r="57" spans="2:7" s="1" customFormat="1" ht="15.75" customHeight="1" x14ac:dyDescent="0.25">
      <c r="B57" s="27"/>
      <c r="C57" s="18"/>
      <c r="D57" s="24"/>
      <c r="E57" s="31"/>
      <c r="F57" s="30"/>
      <c r="G57" s="30"/>
    </row>
    <row r="58" spans="2:7" s="1" customFormat="1" ht="15.75" customHeight="1" x14ac:dyDescent="0.25">
      <c r="B58" s="27"/>
      <c r="C58" s="17" t="s">
        <v>145</v>
      </c>
      <c r="D58" s="23">
        <f>SUM(D59:D82)</f>
        <v>93822</v>
      </c>
      <c r="E58" s="31"/>
      <c r="F58" s="30"/>
      <c r="G58" s="30"/>
    </row>
    <row r="59" spans="2:7" s="1" customFormat="1" ht="15.75" customHeight="1" x14ac:dyDescent="0.25">
      <c r="B59" s="27"/>
      <c r="C59" s="18" t="s">
        <v>146</v>
      </c>
      <c r="D59" s="24">
        <v>4373</v>
      </c>
      <c r="E59" s="31"/>
      <c r="F59" s="30"/>
      <c r="G59" s="30"/>
    </row>
    <row r="60" spans="2:7" s="1" customFormat="1" ht="15.75" customHeight="1" x14ac:dyDescent="0.25">
      <c r="B60" s="27"/>
      <c r="C60" s="18" t="s">
        <v>147</v>
      </c>
      <c r="D60" s="24">
        <v>1507</v>
      </c>
      <c r="E60" s="31"/>
      <c r="F60" s="30"/>
      <c r="G60" s="30"/>
    </row>
    <row r="61" spans="2:7" s="1" customFormat="1" ht="15.75" customHeight="1" x14ac:dyDescent="0.25">
      <c r="B61" s="27"/>
      <c r="C61" s="18" t="s">
        <v>148</v>
      </c>
      <c r="D61" s="24">
        <v>3426</v>
      </c>
      <c r="E61" s="31"/>
      <c r="F61" s="30"/>
      <c r="G61" s="30"/>
    </row>
    <row r="62" spans="2:7" s="1" customFormat="1" ht="15.75" customHeight="1" x14ac:dyDescent="0.25">
      <c r="B62" s="27"/>
      <c r="C62" s="18" t="s">
        <v>149</v>
      </c>
      <c r="D62" s="24">
        <v>1418</v>
      </c>
      <c r="E62" s="31"/>
      <c r="F62" s="30"/>
      <c r="G62" s="30"/>
    </row>
    <row r="63" spans="2:7" s="1" customFormat="1" ht="15.75" customHeight="1" x14ac:dyDescent="0.25">
      <c r="B63" s="27"/>
      <c r="C63" s="18" t="s">
        <v>150</v>
      </c>
      <c r="D63" s="24">
        <v>3217</v>
      </c>
      <c r="E63" s="31"/>
      <c r="F63" s="30"/>
      <c r="G63" s="30"/>
    </row>
    <row r="64" spans="2:7" s="1" customFormat="1" ht="15.75" customHeight="1" x14ac:dyDescent="0.25">
      <c r="B64" s="27"/>
      <c r="C64" s="18" t="s">
        <v>151</v>
      </c>
      <c r="D64" s="24">
        <v>3405</v>
      </c>
      <c r="E64" s="31"/>
      <c r="F64" s="30"/>
      <c r="G64" s="30"/>
    </row>
    <row r="65" spans="2:7" s="1" customFormat="1" ht="15.75" customHeight="1" x14ac:dyDescent="0.25">
      <c r="B65" s="27"/>
      <c r="C65" s="18" t="s">
        <v>152</v>
      </c>
      <c r="D65" s="24">
        <v>4854</v>
      </c>
      <c r="E65" s="31"/>
      <c r="F65" s="30"/>
      <c r="G65" s="30"/>
    </row>
    <row r="66" spans="2:7" s="1" customFormat="1" ht="15.75" customHeight="1" x14ac:dyDescent="0.25">
      <c r="B66" s="27"/>
      <c r="C66" s="18" t="s">
        <v>153</v>
      </c>
      <c r="D66" s="24">
        <v>11716</v>
      </c>
      <c r="E66" s="31"/>
      <c r="F66" s="30"/>
      <c r="G66" s="30"/>
    </row>
    <row r="67" spans="2:7" s="1" customFormat="1" ht="15.75" customHeight="1" x14ac:dyDescent="0.25">
      <c r="B67" s="27"/>
      <c r="C67" s="18" t="s">
        <v>154</v>
      </c>
      <c r="D67" s="24">
        <v>4518</v>
      </c>
      <c r="E67" s="31"/>
      <c r="F67" s="30"/>
      <c r="G67" s="30"/>
    </row>
    <row r="68" spans="2:7" s="1" customFormat="1" ht="15.75" customHeight="1" x14ac:dyDescent="0.25">
      <c r="B68" s="27"/>
      <c r="C68" s="18" t="s">
        <v>40</v>
      </c>
      <c r="D68" s="24">
        <v>3987</v>
      </c>
      <c r="E68" s="31"/>
      <c r="F68" s="30"/>
      <c r="G68" s="30"/>
    </row>
    <row r="69" spans="2:7" s="1" customFormat="1" ht="15.75" customHeight="1" x14ac:dyDescent="0.25">
      <c r="B69" s="27"/>
      <c r="C69" s="18" t="s">
        <v>155</v>
      </c>
      <c r="D69" s="24">
        <v>2026</v>
      </c>
      <c r="E69" s="31"/>
      <c r="F69" s="30"/>
      <c r="G69" s="30"/>
    </row>
    <row r="70" spans="2:7" s="1" customFormat="1" ht="15.75" customHeight="1" x14ac:dyDescent="0.25">
      <c r="B70" s="27"/>
      <c r="C70" s="18" t="s">
        <v>156</v>
      </c>
      <c r="D70" s="24">
        <v>1663</v>
      </c>
      <c r="E70" s="31"/>
      <c r="F70" s="30"/>
      <c r="G70" s="30"/>
    </row>
    <row r="71" spans="2:7" s="1" customFormat="1" ht="15.75" customHeight="1" x14ac:dyDescent="0.25">
      <c r="B71" s="27"/>
      <c r="C71" s="18" t="s">
        <v>157</v>
      </c>
      <c r="D71" s="24">
        <v>3715</v>
      </c>
      <c r="E71" s="31"/>
      <c r="F71" s="30"/>
      <c r="G71" s="30"/>
    </row>
    <row r="72" spans="2:7" s="1" customFormat="1" ht="15.75" customHeight="1" x14ac:dyDescent="0.25">
      <c r="B72" s="27"/>
      <c r="C72" s="18" t="s">
        <v>158</v>
      </c>
      <c r="D72" s="24">
        <v>4301</v>
      </c>
      <c r="E72" s="31"/>
      <c r="F72" s="30"/>
      <c r="G72" s="30"/>
    </row>
    <row r="73" spans="2:7" s="1" customFormat="1" ht="15.75" customHeight="1" x14ac:dyDescent="0.25">
      <c r="B73" s="27"/>
      <c r="C73" s="18" t="s">
        <v>159</v>
      </c>
      <c r="D73" s="24">
        <v>4145</v>
      </c>
      <c r="E73" s="31"/>
      <c r="F73" s="30"/>
      <c r="G73" s="30"/>
    </row>
    <row r="74" spans="2:7" s="1" customFormat="1" ht="15.75" customHeight="1" x14ac:dyDescent="0.25">
      <c r="B74" s="27"/>
      <c r="C74" s="18" t="s">
        <v>160</v>
      </c>
      <c r="D74" s="24">
        <v>2303</v>
      </c>
      <c r="E74" s="31"/>
      <c r="F74" s="30"/>
      <c r="G74" s="30"/>
    </row>
    <row r="75" spans="2:7" s="1" customFormat="1" ht="15.75" customHeight="1" x14ac:dyDescent="0.25">
      <c r="B75" s="27"/>
      <c r="C75" s="18" t="s">
        <v>161</v>
      </c>
      <c r="D75" s="24">
        <v>4593</v>
      </c>
      <c r="E75" s="31"/>
      <c r="F75" s="30"/>
      <c r="G75" s="30"/>
    </row>
    <row r="76" spans="2:7" s="1" customFormat="1" ht="15.75" customHeight="1" x14ac:dyDescent="0.25">
      <c r="B76" s="27"/>
      <c r="C76" s="18" t="s">
        <v>162</v>
      </c>
      <c r="D76" s="24">
        <v>3036</v>
      </c>
      <c r="E76" s="31"/>
      <c r="F76" s="30"/>
      <c r="G76" s="30"/>
    </row>
    <row r="77" spans="2:7" s="1" customFormat="1" ht="15.75" customHeight="1" x14ac:dyDescent="0.25">
      <c r="B77" s="27"/>
      <c r="C77" s="18" t="s">
        <v>2</v>
      </c>
      <c r="D77" s="24">
        <v>17506</v>
      </c>
      <c r="E77" s="31"/>
      <c r="F77" s="30"/>
      <c r="G77" s="30"/>
    </row>
    <row r="78" spans="2:7" s="1" customFormat="1" ht="15.75" customHeight="1" x14ac:dyDescent="0.25">
      <c r="B78" s="27"/>
      <c r="C78" s="18" t="s">
        <v>163</v>
      </c>
      <c r="D78" s="24">
        <v>1181</v>
      </c>
      <c r="E78" s="31"/>
      <c r="F78" s="30"/>
      <c r="G78" s="30"/>
    </row>
    <row r="79" spans="2:7" s="1" customFormat="1" ht="15.75" customHeight="1" x14ac:dyDescent="0.25">
      <c r="B79" s="27"/>
      <c r="C79" s="18" t="s">
        <v>164</v>
      </c>
      <c r="D79" s="24">
        <v>869</v>
      </c>
      <c r="E79" s="31"/>
      <c r="F79" s="30"/>
      <c r="G79" s="30"/>
    </row>
    <row r="80" spans="2:7" s="1" customFormat="1" ht="15.75" customHeight="1" x14ac:dyDescent="0.25">
      <c r="B80" s="27"/>
      <c r="C80" s="18" t="s">
        <v>165</v>
      </c>
      <c r="D80" s="24">
        <v>1871</v>
      </c>
      <c r="E80" s="31"/>
      <c r="F80" s="30"/>
      <c r="G80" s="30"/>
    </row>
    <row r="81" spans="2:7" s="1" customFormat="1" ht="15.75" customHeight="1" x14ac:dyDescent="0.25">
      <c r="B81" s="27"/>
      <c r="C81" s="18" t="s">
        <v>166</v>
      </c>
      <c r="D81" s="24">
        <v>2652</v>
      </c>
      <c r="E81" s="31"/>
      <c r="F81" s="30"/>
      <c r="G81" s="30"/>
    </row>
    <row r="82" spans="2:7" s="1" customFormat="1" ht="15.75" customHeight="1" x14ac:dyDescent="0.25">
      <c r="B82" s="27"/>
      <c r="C82" s="18" t="s">
        <v>167</v>
      </c>
      <c r="D82" s="24">
        <v>1540</v>
      </c>
      <c r="E82" s="31"/>
      <c r="F82" s="30"/>
      <c r="G82" s="30"/>
    </row>
    <row r="83" spans="2:7" s="1" customFormat="1" ht="15.75" customHeight="1" x14ac:dyDescent="0.25">
      <c r="B83" s="27"/>
      <c r="C83" s="18"/>
      <c r="D83" s="24"/>
      <c r="E83" s="31"/>
      <c r="F83" s="30"/>
      <c r="G83" s="30"/>
    </row>
    <row r="84" spans="2:7" s="1" customFormat="1" ht="15.75" customHeight="1" x14ac:dyDescent="0.25">
      <c r="B84" s="27"/>
      <c r="C84" s="17" t="s">
        <v>168</v>
      </c>
      <c r="D84" s="23">
        <f>SUM(D85:D124)</f>
        <v>160791</v>
      </c>
      <c r="E84" s="31"/>
      <c r="F84" s="30"/>
      <c r="G84" s="30"/>
    </row>
    <row r="85" spans="2:7" s="1" customFormat="1" ht="15.75" customHeight="1" x14ac:dyDescent="0.25">
      <c r="B85" s="27"/>
      <c r="C85" s="18" t="s">
        <v>169</v>
      </c>
      <c r="D85" s="24">
        <v>7579</v>
      </c>
      <c r="E85" s="31"/>
      <c r="F85" s="30"/>
      <c r="G85" s="30"/>
    </row>
    <row r="86" spans="2:7" s="1" customFormat="1" ht="15.75" customHeight="1" x14ac:dyDescent="0.25">
      <c r="B86" s="27"/>
      <c r="C86" s="18" t="s">
        <v>170</v>
      </c>
      <c r="D86" s="24">
        <v>1354</v>
      </c>
      <c r="E86" s="31"/>
      <c r="F86" s="30"/>
      <c r="G86" s="30"/>
    </row>
    <row r="87" spans="2:7" s="1" customFormat="1" ht="15.75" customHeight="1" x14ac:dyDescent="0.25">
      <c r="B87" s="27"/>
      <c r="C87" s="18" t="s">
        <v>45</v>
      </c>
      <c r="D87" s="24">
        <v>2069</v>
      </c>
      <c r="E87" s="31"/>
      <c r="F87" s="30"/>
      <c r="G87" s="30"/>
    </row>
    <row r="88" spans="2:7" s="1" customFormat="1" ht="15.75" customHeight="1" x14ac:dyDescent="0.25">
      <c r="B88" s="27"/>
      <c r="C88" s="18" t="s">
        <v>171</v>
      </c>
      <c r="D88" s="24">
        <v>7095</v>
      </c>
      <c r="E88" s="31"/>
      <c r="F88" s="30"/>
      <c r="G88" s="30"/>
    </row>
    <row r="89" spans="2:7" s="1" customFormat="1" ht="15.75" customHeight="1" x14ac:dyDescent="0.25">
      <c r="B89" s="27"/>
      <c r="C89" s="34" t="s">
        <v>172</v>
      </c>
      <c r="D89" s="24">
        <v>3555</v>
      </c>
      <c r="E89" s="31"/>
      <c r="F89" s="30"/>
      <c r="G89" s="30"/>
    </row>
    <row r="90" spans="2:7" s="1" customFormat="1" ht="15.75" customHeight="1" x14ac:dyDescent="0.25">
      <c r="B90" s="27"/>
      <c r="C90" s="34" t="s">
        <v>173</v>
      </c>
      <c r="D90" s="24">
        <v>1964</v>
      </c>
      <c r="E90" s="31"/>
      <c r="F90" s="30"/>
      <c r="G90" s="30"/>
    </row>
    <row r="91" spans="2:7" s="1" customFormat="1" ht="15.75" customHeight="1" x14ac:dyDescent="0.25">
      <c r="B91" s="27"/>
      <c r="C91" s="34" t="s">
        <v>174</v>
      </c>
      <c r="D91" s="24">
        <v>1591</v>
      </c>
      <c r="E91" s="31"/>
      <c r="F91" s="30"/>
      <c r="G91" s="30"/>
    </row>
    <row r="92" spans="2:7" s="1" customFormat="1" ht="15.75" customHeight="1" x14ac:dyDescent="0.25">
      <c r="B92" s="27"/>
      <c r="C92" s="18" t="s">
        <v>175</v>
      </c>
      <c r="D92" s="24">
        <v>2023</v>
      </c>
      <c r="E92" s="31"/>
      <c r="F92" s="30"/>
      <c r="G92" s="30"/>
    </row>
    <row r="93" spans="2:7" s="1" customFormat="1" ht="15.75" customHeight="1" x14ac:dyDescent="0.25">
      <c r="B93" s="27"/>
      <c r="C93" s="18" t="s">
        <v>176</v>
      </c>
      <c r="D93" s="24">
        <v>4487</v>
      </c>
      <c r="E93" s="31"/>
      <c r="F93" s="30"/>
      <c r="G93" s="30"/>
    </row>
    <row r="94" spans="2:7" s="1" customFormat="1" ht="15.75" customHeight="1" x14ac:dyDescent="0.25">
      <c r="B94" s="27"/>
      <c r="C94" s="18" t="s">
        <v>60</v>
      </c>
      <c r="D94" s="24">
        <v>1309</v>
      </c>
      <c r="E94" s="31"/>
      <c r="F94" s="30"/>
      <c r="G94" s="30"/>
    </row>
    <row r="95" spans="2:7" s="1" customFormat="1" ht="15.75" customHeight="1" x14ac:dyDescent="0.25">
      <c r="B95" s="27"/>
      <c r="C95" s="34" t="s">
        <v>177</v>
      </c>
      <c r="D95" s="24">
        <v>1804</v>
      </c>
      <c r="E95" s="31"/>
      <c r="F95" s="30"/>
      <c r="G95" s="30"/>
    </row>
    <row r="96" spans="2:7" s="1" customFormat="1" ht="15.75" customHeight="1" x14ac:dyDescent="0.25">
      <c r="B96" s="27"/>
      <c r="C96" s="34" t="s">
        <v>178</v>
      </c>
      <c r="D96" s="24">
        <v>3580</v>
      </c>
      <c r="E96" s="31"/>
      <c r="F96" s="30"/>
      <c r="G96" s="30"/>
    </row>
    <row r="97" spans="2:7" s="1" customFormat="1" ht="15.75" customHeight="1" x14ac:dyDescent="0.25">
      <c r="B97" s="27"/>
      <c r="C97" s="18" t="s">
        <v>179</v>
      </c>
      <c r="D97" s="24">
        <v>4140</v>
      </c>
      <c r="E97" s="31"/>
      <c r="F97" s="30"/>
      <c r="G97" s="30"/>
    </row>
    <row r="98" spans="2:7" s="1" customFormat="1" ht="15.75" customHeight="1" x14ac:dyDescent="0.25">
      <c r="B98" s="27"/>
      <c r="C98" s="34" t="s">
        <v>21</v>
      </c>
      <c r="D98" s="24">
        <v>1805</v>
      </c>
      <c r="E98" s="31"/>
      <c r="F98" s="30"/>
      <c r="G98" s="30"/>
    </row>
    <row r="99" spans="2:7" s="1" customFormat="1" ht="15.75" customHeight="1" x14ac:dyDescent="0.25">
      <c r="B99" s="27"/>
      <c r="C99" s="34" t="s">
        <v>31</v>
      </c>
      <c r="D99" s="24">
        <v>9782</v>
      </c>
      <c r="E99" s="31"/>
      <c r="F99" s="30"/>
      <c r="G99" s="30"/>
    </row>
    <row r="100" spans="2:7" s="1" customFormat="1" ht="15.75" customHeight="1" x14ac:dyDescent="0.25">
      <c r="B100" s="27"/>
      <c r="C100" s="18" t="s">
        <v>180</v>
      </c>
      <c r="D100" s="24">
        <v>2838</v>
      </c>
      <c r="E100" s="31"/>
      <c r="F100" s="30"/>
      <c r="G100" s="30"/>
    </row>
    <row r="101" spans="2:7" s="1" customFormat="1" ht="15.75" customHeight="1" x14ac:dyDescent="0.25">
      <c r="B101" s="27"/>
      <c r="C101" s="34" t="s">
        <v>181</v>
      </c>
      <c r="D101" s="24">
        <v>1264</v>
      </c>
      <c r="E101" s="31"/>
      <c r="F101" s="30"/>
      <c r="G101" s="30"/>
    </row>
    <row r="102" spans="2:7" s="1" customFormat="1" ht="15.75" customHeight="1" x14ac:dyDescent="0.25">
      <c r="B102" s="27"/>
      <c r="C102" s="18" t="s">
        <v>182</v>
      </c>
      <c r="D102" s="24">
        <v>1850</v>
      </c>
      <c r="E102" s="31"/>
      <c r="F102" s="30"/>
      <c r="G102" s="30"/>
    </row>
    <row r="103" spans="2:7" s="1" customFormat="1" ht="15.75" customHeight="1" x14ac:dyDescent="0.25">
      <c r="B103" s="27"/>
      <c r="C103" s="18" t="s">
        <v>183</v>
      </c>
      <c r="D103" s="24">
        <v>869</v>
      </c>
      <c r="E103" s="31"/>
      <c r="F103" s="30"/>
      <c r="G103" s="30"/>
    </row>
    <row r="104" spans="2:7" s="1" customFormat="1" ht="15.75" customHeight="1" x14ac:dyDescent="0.25">
      <c r="B104" s="27"/>
      <c r="C104" s="18" t="s">
        <v>184</v>
      </c>
      <c r="D104" s="24">
        <v>5194</v>
      </c>
      <c r="E104" s="31"/>
      <c r="F104" s="30"/>
      <c r="G104" s="30"/>
    </row>
    <row r="105" spans="2:7" s="1" customFormat="1" ht="15.75" customHeight="1" x14ac:dyDescent="0.25">
      <c r="B105" s="27"/>
      <c r="C105" s="18" t="s">
        <v>185</v>
      </c>
      <c r="D105" s="24">
        <v>1511</v>
      </c>
      <c r="E105" s="31"/>
      <c r="F105" s="30"/>
      <c r="G105" s="30"/>
    </row>
    <row r="106" spans="2:7" s="1" customFormat="1" ht="15.75" customHeight="1" x14ac:dyDescent="0.25">
      <c r="B106" s="27"/>
      <c r="C106" s="34" t="s">
        <v>186</v>
      </c>
      <c r="D106" s="24">
        <v>2857</v>
      </c>
      <c r="E106" s="31"/>
      <c r="F106" s="30"/>
      <c r="G106" s="30"/>
    </row>
    <row r="107" spans="2:7" s="1" customFormat="1" ht="15.75" customHeight="1" x14ac:dyDescent="0.25">
      <c r="B107" s="27"/>
      <c r="C107" s="34" t="s">
        <v>187</v>
      </c>
      <c r="D107" s="24">
        <v>1830</v>
      </c>
      <c r="E107" s="31"/>
      <c r="F107" s="30"/>
      <c r="G107" s="30"/>
    </row>
    <row r="108" spans="2:7" s="1" customFormat="1" ht="15.75" customHeight="1" x14ac:dyDescent="0.25">
      <c r="B108" s="27"/>
      <c r="C108" s="34" t="s">
        <v>188</v>
      </c>
      <c r="D108" s="24">
        <v>2673</v>
      </c>
      <c r="E108" s="31"/>
      <c r="F108" s="30"/>
      <c r="G108" s="30"/>
    </row>
    <row r="109" spans="2:7" s="1" customFormat="1" ht="15.75" customHeight="1" x14ac:dyDescent="0.25">
      <c r="B109" s="27"/>
      <c r="C109" s="18" t="s">
        <v>41</v>
      </c>
      <c r="D109" s="24">
        <v>2422</v>
      </c>
      <c r="E109" s="31"/>
      <c r="F109" s="30"/>
      <c r="G109" s="30"/>
    </row>
    <row r="110" spans="2:7" s="1" customFormat="1" ht="15.75" customHeight="1" x14ac:dyDescent="0.25">
      <c r="B110" s="27"/>
      <c r="C110" s="34" t="s">
        <v>189</v>
      </c>
      <c r="D110" s="24">
        <v>5397</v>
      </c>
      <c r="E110" s="31"/>
      <c r="F110" s="30"/>
      <c r="G110" s="30"/>
    </row>
    <row r="111" spans="2:7" s="1" customFormat="1" ht="15.75" customHeight="1" x14ac:dyDescent="0.25">
      <c r="B111" s="27"/>
      <c r="C111" s="18" t="s">
        <v>190</v>
      </c>
      <c r="D111" s="24">
        <v>1573</v>
      </c>
      <c r="E111" s="31"/>
      <c r="F111" s="30"/>
      <c r="G111" s="30"/>
    </row>
    <row r="112" spans="2:7" s="1" customFormat="1" ht="15.75" customHeight="1" x14ac:dyDescent="0.25">
      <c r="B112" s="27"/>
      <c r="C112" s="18" t="s">
        <v>191</v>
      </c>
      <c r="D112" s="24">
        <v>4928</v>
      </c>
      <c r="E112" s="31"/>
      <c r="F112" s="30"/>
      <c r="G112" s="30"/>
    </row>
    <row r="113" spans="2:7" s="1" customFormat="1" ht="15.75" customHeight="1" x14ac:dyDescent="0.25">
      <c r="B113" s="27"/>
      <c r="C113" s="34" t="s">
        <v>192</v>
      </c>
      <c r="D113" s="24">
        <v>2880</v>
      </c>
      <c r="E113" s="31"/>
      <c r="F113" s="30"/>
      <c r="G113" s="30"/>
    </row>
    <row r="114" spans="2:7" s="1" customFormat="1" ht="15.75" customHeight="1" x14ac:dyDescent="0.25">
      <c r="B114" s="27"/>
      <c r="C114" s="18" t="s">
        <v>193</v>
      </c>
      <c r="D114" s="24">
        <v>3249</v>
      </c>
      <c r="E114" s="31"/>
      <c r="F114" s="30"/>
      <c r="G114" s="30"/>
    </row>
    <row r="115" spans="2:7" s="1" customFormat="1" ht="15.75" customHeight="1" x14ac:dyDescent="0.25">
      <c r="B115" s="27"/>
      <c r="C115" s="18" t="s">
        <v>2</v>
      </c>
      <c r="D115" s="24">
        <v>28824</v>
      </c>
      <c r="E115" s="31"/>
      <c r="F115" s="30"/>
      <c r="G115" s="30"/>
    </row>
    <row r="116" spans="2:7" s="1" customFormat="1" ht="15.75" customHeight="1" x14ac:dyDescent="0.25">
      <c r="B116" s="27"/>
      <c r="C116" s="18" t="s">
        <v>5</v>
      </c>
      <c r="D116" s="24">
        <v>1626</v>
      </c>
      <c r="E116" s="31"/>
      <c r="F116" s="30"/>
      <c r="G116" s="30"/>
    </row>
    <row r="117" spans="2:7" s="1" customFormat="1" ht="15.75" customHeight="1" x14ac:dyDescent="0.25">
      <c r="B117" s="27"/>
      <c r="C117" s="34" t="s">
        <v>13</v>
      </c>
      <c r="D117" s="24">
        <v>1061</v>
      </c>
      <c r="E117" s="31"/>
      <c r="F117" s="30"/>
      <c r="G117" s="30"/>
    </row>
    <row r="118" spans="2:7" s="1" customFormat="1" ht="15.75" customHeight="1" x14ac:dyDescent="0.25">
      <c r="B118" s="27"/>
      <c r="C118" s="34" t="s">
        <v>12</v>
      </c>
      <c r="D118" s="24">
        <v>1337</v>
      </c>
      <c r="E118" s="31"/>
      <c r="F118" s="30"/>
      <c r="G118" s="30"/>
    </row>
    <row r="119" spans="2:7" s="1" customFormat="1" ht="15.75" customHeight="1" x14ac:dyDescent="0.25">
      <c r="B119" s="27"/>
      <c r="C119" s="34" t="s">
        <v>194</v>
      </c>
      <c r="D119" s="24">
        <v>1610</v>
      </c>
      <c r="E119" s="31"/>
      <c r="F119" s="30"/>
      <c r="G119" s="30"/>
    </row>
    <row r="120" spans="2:7" s="1" customFormat="1" ht="15.75" customHeight="1" x14ac:dyDescent="0.25">
      <c r="B120" s="27"/>
      <c r="C120" s="34" t="s">
        <v>195</v>
      </c>
      <c r="D120" s="24">
        <v>1671</v>
      </c>
      <c r="E120" s="31"/>
      <c r="F120" s="30"/>
      <c r="G120" s="30"/>
    </row>
    <row r="121" spans="2:7" s="1" customFormat="1" ht="15.75" customHeight="1" x14ac:dyDescent="0.25">
      <c r="B121" s="27"/>
      <c r="C121" s="18" t="s">
        <v>196</v>
      </c>
      <c r="D121" s="24">
        <v>9894</v>
      </c>
      <c r="E121" s="31"/>
      <c r="F121" s="30"/>
      <c r="G121" s="30"/>
    </row>
    <row r="122" spans="2:7" s="1" customFormat="1" ht="15.75" customHeight="1" x14ac:dyDescent="0.25">
      <c r="B122" s="27"/>
      <c r="C122" s="18" t="s">
        <v>197</v>
      </c>
      <c r="D122" s="24">
        <v>11563</v>
      </c>
      <c r="E122" s="31"/>
      <c r="F122" s="30"/>
      <c r="G122" s="30"/>
    </row>
    <row r="123" spans="2:7" s="1" customFormat="1" ht="15.75" customHeight="1" x14ac:dyDescent="0.25">
      <c r="B123" s="27"/>
      <c r="C123" s="34" t="s">
        <v>198</v>
      </c>
      <c r="D123" s="24">
        <v>1860</v>
      </c>
      <c r="E123" s="31"/>
      <c r="F123" s="30"/>
      <c r="G123" s="30"/>
    </row>
    <row r="124" spans="2:7" s="1" customFormat="1" ht="15.75" customHeight="1" x14ac:dyDescent="0.25">
      <c r="B124" s="27"/>
      <c r="C124" s="34" t="s">
        <v>10</v>
      </c>
      <c r="D124" s="24">
        <v>5873</v>
      </c>
      <c r="E124" s="31"/>
      <c r="F124" s="30"/>
      <c r="G124" s="30"/>
    </row>
    <row r="125" spans="2:7" s="1" customFormat="1" ht="15.75" customHeight="1" x14ac:dyDescent="0.25">
      <c r="B125" s="27"/>
      <c r="C125" s="34"/>
      <c r="D125" s="24"/>
      <c r="E125" s="31"/>
      <c r="F125" s="30"/>
      <c r="G125" s="30"/>
    </row>
    <row r="126" spans="2:7" s="1" customFormat="1" ht="15.75" customHeight="1" x14ac:dyDescent="0.25">
      <c r="B126" s="27"/>
      <c r="C126" s="17" t="s">
        <v>1128</v>
      </c>
      <c r="D126" s="23">
        <f>SUM(D127:D146)</f>
        <v>56269</v>
      </c>
      <c r="E126" s="31"/>
      <c r="F126" s="30"/>
      <c r="G126" s="30"/>
    </row>
    <row r="127" spans="2:7" s="1" customFormat="1" ht="15.75" customHeight="1" x14ac:dyDescent="0.25">
      <c r="B127" s="27"/>
      <c r="C127" s="18" t="s">
        <v>199</v>
      </c>
      <c r="D127" s="24">
        <v>2325</v>
      </c>
      <c r="E127" s="31"/>
      <c r="F127" s="30"/>
      <c r="G127" s="30"/>
    </row>
    <row r="128" spans="2:7" s="1" customFormat="1" ht="15.75" customHeight="1" x14ac:dyDescent="0.25">
      <c r="B128" s="27"/>
      <c r="C128" s="18" t="s">
        <v>200</v>
      </c>
      <c r="D128" s="24">
        <v>3984</v>
      </c>
      <c r="E128" s="31"/>
      <c r="F128" s="30"/>
      <c r="G128" s="30"/>
    </row>
    <row r="129" spans="2:7" s="1" customFormat="1" ht="15.75" customHeight="1" x14ac:dyDescent="0.25">
      <c r="B129" s="27"/>
      <c r="C129" s="18" t="s">
        <v>201</v>
      </c>
      <c r="D129" s="24">
        <v>2921</v>
      </c>
      <c r="E129" s="31"/>
      <c r="F129" s="30"/>
      <c r="G129" s="30"/>
    </row>
    <row r="130" spans="2:7" s="1" customFormat="1" ht="15.75" customHeight="1" x14ac:dyDescent="0.25">
      <c r="B130" s="27"/>
      <c r="C130" s="18" t="s">
        <v>202</v>
      </c>
      <c r="D130" s="24">
        <v>1658</v>
      </c>
      <c r="E130" s="31"/>
      <c r="F130" s="30"/>
      <c r="G130" s="30"/>
    </row>
    <row r="131" spans="2:7" s="1" customFormat="1" ht="15.75" customHeight="1" x14ac:dyDescent="0.25">
      <c r="B131" s="27"/>
      <c r="C131" s="18" t="s">
        <v>203</v>
      </c>
      <c r="D131" s="24">
        <v>5453</v>
      </c>
      <c r="E131" s="31"/>
      <c r="F131" s="30"/>
      <c r="G131" s="30"/>
    </row>
    <row r="132" spans="2:7" s="1" customFormat="1" ht="15.75" customHeight="1" x14ac:dyDescent="0.25">
      <c r="B132" s="27"/>
      <c r="C132" s="18" t="s">
        <v>204</v>
      </c>
      <c r="D132" s="24">
        <v>3184</v>
      </c>
      <c r="E132" s="31"/>
      <c r="F132" s="30"/>
      <c r="G132" s="30"/>
    </row>
    <row r="133" spans="2:7" s="1" customFormat="1" ht="15.75" customHeight="1" x14ac:dyDescent="0.25">
      <c r="B133" s="27"/>
      <c r="C133" s="18" t="s">
        <v>205</v>
      </c>
      <c r="D133" s="24">
        <v>1826</v>
      </c>
      <c r="E133" s="31"/>
      <c r="F133" s="30"/>
      <c r="G133" s="30"/>
    </row>
    <row r="134" spans="2:7" s="1" customFormat="1" ht="15.75" customHeight="1" x14ac:dyDescent="0.25">
      <c r="B134" s="27"/>
      <c r="C134" s="18" t="s">
        <v>206</v>
      </c>
      <c r="D134" s="24">
        <v>1464</v>
      </c>
      <c r="E134" s="31"/>
      <c r="F134" s="30"/>
      <c r="G134" s="30"/>
    </row>
    <row r="135" spans="2:7" s="1" customFormat="1" ht="15.75" customHeight="1" x14ac:dyDescent="0.25">
      <c r="B135" s="27"/>
      <c r="C135" s="18" t="s">
        <v>207</v>
      </c>
      <c r="D135" s="24">
        <v>4847</v>
      </c>
      <c r="E135" s="31"/>
      <c r="F135" s="30"/>
      <c r="G135" s="30"/>
    </row>
    <row r="136" spans="2:7" s="1" customFormat="1" ht="15.75" customHeight="1" x14ac:dyDescent="0.25">
      <c r="B136" s="27"/>
      <c r="C136" s="18" t="s">
        <v>208</v>
      </c>
      <c r="D136" s="24">
        <v>1928</v>
      </c>
      <c r="E136" s="31"/>
      <c r="F136" s="30"/>
      <c r="G136" s="30"/>
    </row>
    <row r="137" spans="2:7" s="1" customFormat="1" ht="15.75" customHeight="1" x14ac:dyDescent="0.25">
      <c r="B137" s="27"/>
      <c r="C137" s="18" t="s">
        <v>209</v>
      </c>
      <c r="D137" s="24">
        <v>1092</v>
      </c>
      <c r="E137" s="31"/>
      <c r="F137" s="30"/>
      <c r="G137" s="30"/>
    </row>
    <row r="138" spans="2:7" s="1" customFormat="1" ht="15.75" customHeight="1" x14ac:dyDescent="0.25">
      <c r="B138" s="27"/>
      <c r="C138" s="18" t="s">
        <v>210</v>
      </c>
      <c r="D138" s="24">
        <v>2564</v>
      </c>
      <c r="E138" s="31"/>
      <c r="F138" s="30"/>
      <c r="G138" s="30"/>
    </row>
    <row r="139" spans="2:7" s="1" customFormat="1" ht="15.75" customHeight="1" x14ac:dyDescent="0.25">
      <c r="B139" s="27"/>
      <c r="C139" s="18" t="s">
        <v>211</v>
      </c>
      <c r="D139" s="24">
        <v>1262</v>
      </c>
      <c r="E139" s="31"/>
      <c r="F139" s="30"/>
      <c r="G139" s="30"/>
    </row>
    <row r="140" spans="2:7" s="1" customFormat="1" ht="15.75" customHeight="1" x14ac:dyDescent="0.25">
      <c r="B140" s="27"/>
      <c r="C140" s="18" t="s">
        <v>212</v>
      </c>
      <c r="D140" s="24">
        <v>3525</v>
      </c>
      <c r="E140" s="31"/>
      <c r="F140" s="30"/>
      <c r="G140" s="30"/>
    </row>
    <row r="141" spans="2:7" s="1" customFormat="1" ht="15.75" customHeight="1" x14ac:dyDescent="0.25">
      <c r="B141" s="27"/>
      <c r="C141" s="18" t="s">
        <v>213</v>
      </c>
      <c r="D141" s="24">
        <v>2028</v>
      </c>
      <c r="E141" s="31"/>
      <c r="F141" s="30"/>
      <c r="G141" s="30"/>
    </row>
    <row r="142" spans="2:7" s="1" customFormat="1" ht="15.75" customHeight="1" x14ac:dyDescent="0.25">
      <c r="B142" s="27"/>
      <c r="C142" s="18" t="s">
        <v>214</v>
      </c>
      <c r="D142" s="24">
        <v>2119</v>
      </c>
      <c r="E142" s="31"/>
      <c r="F142" s="30"/>
      <c r="G142" s="30"/>
    </row>
    <row r="143" spans="2:7" s="1" customFormat="1" ht="15.75" customHeight="1" x14ac:dyDescent="0.25">
      <c r="B143" s="27"/>
      <c r="C143" s="18" t="s">
        <v>2</v>
      </c>
      <c r="D143" s="24">
        <v>7028</v>
      </c>
      <c r="E143" s="31"/>
      <c r="F143" s="30"/>
      <c r="G143" s="30"/>
    </row>
    <row r="144" spans="2:7" s="1" customFormat="1" ht="15.75" customHeight="1" x14ac:dyDescent="0.25">
      <c r="B144" s="27"/>
      <c r="C144" s="18" t="s">
        <v>215</v>
      </c>
      <c r="D144" s="24">
        <v>1824</v>
      </c>
      <c r="E144" s="31"/>
      <c r="F144" s="30"/>
      <c r="G144" s="30"/>
    </row>
    <row r="145" spans="2:7" s="1" customFormat="1" ht="15.75" customHeight="1" x14ac:dyDescent="0.25">
      <c r="B145" s="27"/>
      <c r="C145" s="18" t="s">
        <v>216</v>
      </c>
      <c r="D145" s="24">
        <v>2671</v>
      </c>
      <c r="E145" s="31"/>
      <c r="F145" s="30"/>
      <c r="G145" s="30"/>
    </row>
    <row r="146" spans="2:7" s="1" customFormat="1" ht="15.75" customHeight="1" x14ac:dyDescent="0.25">
      <c r="B146" s="27"/>
      <c r="C146" s="20" t="s">
        <v>217</v>
      </c>
      <c r="D146" s="24">
        <v>2566</v>
      </c>
      <c r="E146" s="31"/>
      <c r="F146" s="30"/>
      <c r="G146" s="30"/>
    </row>
    <row r="147" spans="2:7" s="1" customFormat="1" ht="15.75" customHeight="1" x14ac:dyDescent="0.25">
      <c r="B147" s="27"/>
      <c r="C147" s="20"/>
      <c r="D147" s="24"/>
      <c r="E147" s="31"/>
      <c r="F147" s="30"/>
      <c r="G147" s="30"/>
    </row>
    <row r="148" spans="2:7" s="1" customFormat="1" ht="15.75" customHeight="1" x14ac:dyDescent="0.25">
      <c r="B148" s="27"/>
      <c r="C148" s="17" t="s">
        <v>1129</v>
      </c>
      <c r="D148" s="23">
        <f>SUM(D149:D180)</f>
        <v>53800</v>
      </c>
      <c r="E148" s="31"/>
      <c r="F148" s="30"/>
      <c r="G148" s="30"/>
    </row>
    <row r="149" spans="2:7" s="1" customFormat="1" ht="15.75" customHeight="1" x14ac:dyDescent="0.25">
      <c r="B149" s="27"/>
      <c r="C149" s="18" t="s">
        <v>218</v>
      </c>
      <c r="D149" s="24">
        <v>1105</v>
      </c>
      <c r="E149" s="31"/>
      <c r="F149" s="30"/>
      <c r="G149" s="30"/>
    </row>
    <row r="150" spans="2:7" s="1" customFormat="1" ht="15.75" customHeight="1" x14ac:dyDescent="0.25">
      <c r="B150" s="27"/>
      <c r="C150" s="18" t="s">
        <v>46</v>
      </c>
      <c r="D150" s="24">
        <v>924</v>
      </c>
      <c r="E150" s="31"/>
      <c r="F150" s="30"/>
      <c r="G150" s="30"/>
    </row>
    <row r="151" spans="2:7" s="1" customFormat="1" ht="15.75" customHeight="1" x14ac:dyDescent="0.25">
      <c r="B151" s="27"/>
      <c r="C151" s="18" t="s">
        <v>50</v>
      </c>
      <c r="D151" s="24">
        <v>1068</v>
      </c>
      <c r="E151" s="31"/>
      <c r="F151" s="30"/>
      <c r="G151" s="30"/>
    </row>
    <row r="152" spans="2:7" s="1" customFormat="1" ht="15.75" customHeight="1" x14ac:dyDescent="0.25">
      <c r="B152" s="27"/>
      <c r="C152" s="18" t="s">
        <v>219</v>
      </c>
      <c r="D152" s="24">
        <v>1143</v>
      </c>
      <c r="E152" s="31"/>
      <c r="F152" s="30"/>
      <c r="G152" s="30"/>
    </row>
    <row r="153" spans="2:7" s="1" customFormat="1" ht="15.75" customHeight="1" x14ac:dyDescent="0.25">
      <c r="B153" s="27"/>
      <c r="C153" s="18" t="s">
        <v>25</v>
      </c>
      <c r="D153" s="24">
        <v>3050</v>
      </c>
      <c r="E153" s="31"/>
      <c r="F153" s="30"/>
      <c r="G153" s="30"/>
    </row>
    <row r="154" spans="2:7" s="1" customFormat="1" ht="15.75" customHeight="1" x14ac:dyDescent="0.25">
      <c r="B154" s="27"/>
      <c r="C154" s="18" t="s">
        <v>220</v>
      </c>
      <c r="D154" s="24">
        <v>1642</v>
      </c>
      <c r="E154" s="31"/>
      <c r="F154" s="30"/>
      <c r="G154" s="30"/>
    </row>
    <row r="155" spans="2:7" s="1" customFormat="1" ht="15.75" customHeight="1" x14ac:dyDescent="0.25">
      <c r="B155" s="27"/>
      <c r="C155" s="18" t="s">
        <v>221</v>
      </c>
      <c r="D155" s="24">
        <v>1825</v>
      </c>
      <c r="E155" s="31"/>
      <c r="F155" s="30"/>
      <c r="G155" s="30"/>
    </row>
    <row r="156" spans="2:7" s="1" customFormat="1" ht="15.75" customHeight="1" x14ac:dyDescent="0.25">
      <c r="B156" s="27"/>
      <c r="C156" s="18" t="s">
        <v>222</v>
      </c>
      <c r="D156" s="24">
        <v>924</v>
      </c>
      <c r="E156" s="31"/>
      <c r="F156" s="30"/>
      <c r="G156" s="30"/>
    </row>
    <row r="157" spans="2:7" s="1" customFormat="1" ht="15.75" customHeight="1" x14ac:dyDescent="0.25">
      <c r="B157" s="27"/>
      <c r="C157" s="18" t="s">
        <v>18</v>
      </c>
      <c r="D157" s="24">
        <v>751</v>
      </c>
      <c r="E157" s="31"/>
      <c r="F157" s="30"/>
      <c r="G157" s="30"/>
    </row>
    <row r="158" spans="2:7" s="1" customFormat="1" ht="15.75" customHeight="1" x14ac:dyDescent="0.25">
      <c r="B158" s="27"/>
      <c r="C158" s="18" t="s">
        <v>223</v>
      </c>
      <c r="D158" s="24">
        <v>1476</v>
      </c>
      <c r="E158" s="31"/>
      <c r="F158" s="30"/>
      <c r="G158" s="30"/>
    </row>
    <row r="159" spans="2:7" s="1" customFormat="1" ht="15.75" customHeight="1" x14ac:dyDescent="0.25">
      <c r="B159" s="27"/>
      <c r="C159" s="18" t="s">
        <v>35</v>
      </c>
      <c r="D159" s="24">
        <v>2091</v>
      </c>
      <c r="E159" s="31"/>
      <c r="F159" s="30"/>
      <c r="G159" s="30"/>
    </row>
    <row r="160" spans="2:7" s="1" customFormat="1" ht="15.75" customHeight="1" x14ac:dyDescent="0.25">
      <c r="B160" s="27"/>
      <c r="C160" s="18" t="s">
        <v>224</v>
      </c>
      <c r="D160" s="24">
        <v>843</v>
      </c>
      <c r="E160" s="31"/>
      <c r="F160" s="30"/>
      <c r="G160" s="30"/>
    </row>
    <row r="161" spans="2:7" s="1" customFormat="1" ht="15.75" customHeight="1" x14ac:dyDescent="0.25">
      <c r="B161" s="27"/>
      <c r="C161" s="18" t="s">
        <v>225</v>
      </c>
      <c r="D161" s="24">
        <v>1116</v>
      </c>
      <c r="E161" s="31"/>
      <c r="F161" s="30"/>
      <c r="G161" s="30"/>
    </row>
    <row r="162" spans="2:7" s="1" customFormat="1" ht="15.75" customHeight="1" x14ac:dyDescent="0.25">
      <c r="B162" s="27"/>
      <c r="C162" s="18" t="s">
        <v>226</v>
      </c>
      <c r="D162" s="24">
        <v>1148</v>
      </c>
      <c r="E162" s="31"/>
      <c r="F162" s="30"/>
      <c r="G162" s="30"/>
    </row>
    <row r="163" spans="2:7" s="1" customFormat="1" ht="15.75" customHeight="1" x14ac:dyDescent="0.25">
      <c r="B163" s="27"/>
      <c r="C163" s="18" t="s">
        <v>24</v>
      </c>
      <c r="D163" s="24">
        <v>735</v>
      </c>
      <c r="E163" s="31"/>
      <c r="F163" s="30"/>
      <c r="G163" s="30"/>
    </row>
    <row r="164" spans="2:7" s="1" customFormat="1" ht="15.75" customHeight="1" x14ac:dyDescent="0.25">
      <c r="B164" s="27"/>
      <c r="C164" s="18" t="s">
        <v>227</v>
      </c>
      <c r="D164" s="24">
        <v>1426</v>
      </c>
      <c r="E164" s="31"/>
      <c r="F164" s="30"/>
      <c r="G164" s="30"/>
    </row>
    <row r="165" spans="2:7" s="1" customFormat="1" ht="15.75" customHeight="1" x14ac:dyDescent="0.25">
      <c r="B165" s="27"/>
      <c r="C165" s="18" t="s">
        <v>228</v>
      </c>
      <c r="D165" s="24">
        <v>1079</v>
      </c>
      <c r="E165" s="31"/>
      <c r="F165" s="30"/>
      <c r="G165" s="30"/>
    </row>
    <row r="166" spans="2:7" s="1" customFormat="1" ht="15.75" customHeight="1" x14ac:dyDescent="0.25">
      <c r="B166" s="27"/>
      <c r="C166" s="18" t="s">
        <v>229</v>
      </c>
      <c r="D166" s="24">
        <v>1904</v>
      </c>
      <c r="E166" s="31"/>
      <c r="F166" s="30"/>
      <c r="G166" s="30"/>
    </row>
    <row r="167" spans="2:7" s="1" customFormat="1" ht="15.75" customHeight="1" x14ac:dyDescent="0.25">
      <c r="B167" s="27"/>
      <c r="C167" s="18" t="s">
        <v>230</v>
      </c>
      <c r="D167" s="24">
        <v>3550</v>
      </c>
      <c r="E167" s="31"/>
      <c r="F167" s="30"/>
      <c r="G167" s="30"/>
    </row>
    <row r="168" spans="2:7" s="1" customFormat="1" ht="15.75" customHeight="1" x14ac:dyDescent="0.25">
      <c r="B168" s="27"/>
      <c r="C168" s="18" t="s">
        <v>231</v>
      </c>
      <c r="D168" s="24">
        <v>2086</v>
      </c>
      <c r="E168" s="31"/>
      <c r="F168" s="30"/>
      <c r="G168" s="30"/>
    </row>
    <row r="169" spans="2:7" s="1" customFormat="1" ht="15.75" customHeight="1" x14ac:dyDescent="0.25">
      <c r="B169" s="27"/>
      <c r="C169" s="18" t="s">
        <v>232</v>
      </c>
      <c r="D169" s="24">
        <v>772</v>
      </c>
      <c r="E169" s="31"/>
      <c r="F169" s="30"/>
      <c r="G169" s="30"/>
    </row>
    <row r="170" spans="2:7" s="1" customFormat="1" ht="15.75" customHeight="1" x14ac:dyDescent="0.25">
      <c r="B170" s="27"/>
      <c r="C170" s="18" t="s">
        <v>233</v>
      </c>
      <c r="D170" s="24">
        <v>2586</v>
      </c>
      <c r="E170" s="31"/>
      <c r="F170" s="30"/>
      <c r="G170" s="30"/>
    </row>
    <row r="171" spans="2:7" s="1" customFormat="1" ht="15.75" customHeight="1" x14ac:dyDescent="0.25">
      <c r="B171" s="27"/>
      <c r="C171" s="18" t="s">
        <v>2</v>
      </c>
      <c r="D171" s="24">
        <v>6941</v>
      </c>
      <c r="E171" s="31"/>
      <c r="F171" s="30"/>
      <c r="G171" s="30"/>
    </row>
    <row r="172" spans="2:7" s="1" customFormat="1" ht="15.75" customHeight="1" x14ac:dyDescent="0.25">
      <c r="B172" s="27"/>
      <c r="C172" s="18" t="s">
        <v>234</v>
      </c>
      <c r="D172" s="24">
        <v>1770</v>
      </c>
      <c r="E172" s="31"/>
      <c r="F172" s="30"/>
      <c r="G172" s="30"/>
    </row>
    <row r="173" spans="2:7" s="1" customFormat="1" ht="15.75" customHeight="1" x14ac:dyDescent="0.25">
      <c r="B173" s="27"/>
      <c r="C173" s="18" t="s">
        <v>235</v>
      </c>
      <c r="D173" s="24">
        <v>2039</v>
      </c>
      <c r="E173" s="31"/>
      <c r="F173" s="30"/>
      <c r="G173" s="30"/>
    </row>
    <row r="174" spans="2:7" s="1" customFormat="1" ht="15.75" customHeight="1" x14ac:dyDescent="0.25">
      <c r="B174" s="27"/>
      <c r="C174" s="18" t="s">
        <v>236</v>
      </c>
      <c r="D174" s="24">
        <v>1429</v>
      </c>
      <c r="E174" s="31"/>
      <c r="F174" s="30"/>
      <c r="G174" s="30"/>
    </row>
    <row r="175" spans="2:7" s="1" customFormat="1" ht="15.75" customHeight="1" x14ac:dyDescent="0.25">
      <c r="B175" s="27"/>
      <c r="C175" s="18" t="s">
        <v>237</v>
      </c>
      <c r="D175" s="24">
        <v>1504</v>
      </c>
      <c r="E175" s="31"/>
      <c r="F175" s="30"/>
      <c r="G175" s="30"/>
    </row>
    <row r="176" spans="2:7" s="1" customFormat="1" ht="15.75" customHeight="1" x14ac:dyDescent="0.25">
      <c r="B176" s="27"/>
      <c r="C176" s="18" t="s">
        <v>238</v>
      </c>
      <c r="D176" s="24">
        <v>1607</v>
      </c>
      <c r="E176" s="31"/>
      <c r="F176" s="30"/>
      <c r="G176" s="30"/>
    </row>
    <row r="177" spans="2:7" s="1" customFormat="1" ht="15.75" customHeight="1" x14ac:dyDescent="0.25">
      <c r="B177" s="27"/>
      <c r="C177" s="18" t="s">
        <v>239</v>
      </c>
      <c r="D177" s="24">
        <v>892</v>
      </c>
      <c r="E177" s="31"/>
      <c r="F177" s="30"/>
      <c r="G177" s="30"/>
    </row>
    <row r="178" spans="2:7" s="1" customFormat="1" ht="15.75" customHeight="1" x14ac:dyDescent="0.25">
      <c r="B178" s="27"/>
      <c r="C178" s="18" t="s">
        <v>240</v>
      </c>
      <c r="D178" s="24">
        <v>1232</v>
      </c>
      <c r="E178" s="31"/>
      <c r="F178" s="30"/>
      <c r="G178" s="30"/>
    </row>
    <row r="179" spans="2:7" s="1" customFormat="1" ht="15.75" customHeight="1" x14ac:dyDescent="0.25">
      <c r="B179" s="27"/>
      <c r="C179" s="18" t="s">
        <v>241</v>
      </c>
      <c r="D179" s="24">
        <v>1148</v>
      </c>
      <c r="E179" s="31"/>
      <c r="F179" s="30"/>
      <c r="G179" s="30"/>
    </row>
    <row r="180" spans="2:7" s="1" customFormat="1" ht="15.75" customHeight="1" x14ac:dyDescent="0.25">
      <c r="B180" s="27"/>
      <c r="C180" s="18" t="s">
        <v>242</v>
      </c>
      <c r="D180" s="24">
        <v>1994</v>
      </c>
      <c r="E180" s="31"/>
      <c r="F180" s="30"/>
      <c r="G180" s="30"/>
    </row>
    <row r="181" spans="2:7" s="1" customFormat="1" ht="15.75" customHeight="1" x14ac:dyDescent="0.25">
      <c r="B181" s="27"/>
      <c r="C181" s="18"/>
      <c r="D181" s="24"/>
      <c r="E181" s="31"/>
      <c r="F181" s="30"/>
      <c r="G181" s="30"/>
    </row>
    <row r="182" spans="2:7" s="1" customFormat="1" ht="15.75" customHeight="1" x14ac:dyDescent="0.25">
      <c r="B182" s="27"/>
      <c r="C182" s="17" t="s">
        <v>1130</v>
      </c>
      <c r="D182" s="23">
        <f>SUM(D183:D220)</f>
        <v>87927</v>
      </c>
      <c r="E182" s="31"/>
      <c r="F182" s="30"/>
      <c r="G182" s="30"/>
    </row>
    <row r="183" spans="2:7" s="1" customFormat="1" ht="15.75" customHeight="1" x14ac:dyDescent="0.25">
      <c r="B183" s="27"/>
      <c r="C183" s="18" t="s">
        <v>243</v>
      </c>
      <c r="D183" s="24">
        <v>2830</v>
      </c>
      <c r="E183" s="31"/>
      <c r="F183" s="30"/>
      <c r="G183" s="30"/>
    </row>
    <row r="184" spans="2:7" s="1" customFormat="1" ht="15.75" customHeight="1" x14ac:dyDescent="0.25">
      <c r="B184" s="27"/>
      <c r="C184" s="18" t="s">
        <v>23</v>
      </c>
      <c r="D184" s="24">
        <v>1283</v>
      </c>
      <c r="E184" s="31"/>
      <c r="F184" s="30"/>
      <c r="G184" s="30"/>
    </row>
    <row r="185" spans="2:7" s="1" customFormat="1" ht="15.75" customHeight="1" x14ac:dyDescent="0.25">
      <c r="B185" s="27"/>
      <c r="C185" s="18" t="s">
        <v>244</v>
      </c>
      <c r="D185" s="24">
        <v>1389</v>
      </c>
      <c r="E185" s="31"/>
      <c r="F185" s="30"/>
      <c r="G185" s="30"/>
    </row>
    <row r="186" spans="2:7" s="1" customFormat="1" ht="15.75" customHeight="1" x14ac:dyDescent="0.25">
      <c r="B186" s="27"/>
      <c r="C186" s="18" t="s">
        <v>245</v>
      </c>
      <c r="D186" s="24">
        <v>1340</v>
      </c>
      <c r="E186" s="31"/>
      <c r="F186" s="30"/>
      <c r="G186" s="30"/>
    </row>
    <row r="187" spans="2:7" s="1" customFormat="1" ht="15.75" customHeight="1" x14ac:dyDescent="0.25">
      <c r="B187" s="27"/>
      <c r="C187" s="18" t="s">
        <v>246</v>
      </c>
      <c r="D187" s="24">
        <v>1710</v>
      </c>
      <c r="E187" s="31"/>
      <c r="F187" s="30"/>
      <c r="G187" s="30"/>
    </row>
    <row r="188" spans="2:7" s="1" customFormat="1" ht="15.75" customHeight="1" x14ac:dyDescent="0.25">
      <c r="B188" s="27"/>
      <c r="C188" s="18" t="s">
        <v>247</v>
      </c>
      <c r="D188" s="24">
        <v>2211</v>
      </c>
      <c r="E188" s="31"/>
      <c r="F188" s="30"/>
      <c r="G188" s="30"/>
    </row>
    <row r="189" spans="2:7" s="1" customFormat="1" ht="15.75" customHeight="1" x14ac:dyDescent="0.25">
      <c r="B189" s="27"/>
      <c r="C189" s="18" t="s">
        <v>248</v>
      </c>
      <c r="D189" s="24">
        <v>1160</v>
      </c>
      <c r="E189" s="31"/>
      <c r="F189" s="30"/>
      <c r="G189" s="30"/>
    </row>
    <row r="190" spans="2:7" s="1" customFormat="1" ht="15.75" customHeight="1" x14ac:dyDescent="0.25">
      <c r="B190" s="27"/>
      <c r="C190" s="18" t="s">
        <v>14</v>
      </c>
      <c r="D190" s="24">
        <v>2072</v>
      </c>
      <c r="E190" s="31"/>
      <c r="F190" s="30"/>
      <c r="G190" s="30"/>
    </row>
    <row r="191" spans="2:7" s="1" customFormat="1" ht="15.75" customHeight="1" x14ac:dyDescent="0.25">
      <c r="B191" s="27"/>
      <c r="C191" s="18" t="s">
        <v>151</v>
      </c>
      <c r="D191" s="24">
        <v>743</v>
      </c>
      <c r="E191" s="31"/>
      <c r="F191" s="30"/>
      <c r="G191" s="30"/>
    </row>
    <row r="192" spans="2:7" s="1" customFormat="1" ht="15.75" customHeight="1" x14ac:dyDescent="0.25">
      <c r="B192" s="27"/>
      <c r="C192" s="18" t="s">
        <v>249</v>
      </c>
      <c r="D192" s="24">
        <v>1462</v>
      </c>
      <c r="E192" s="31"/>
      <c r="F192" s="30"/>
      <c r="G192" s="30"/>
    </row>
    <row r="193" spans="2:7" s="1" customFormat="1" ht="15.75" customHeight="1" x14ac:dyDescent="0.25">
      <c r="B193" s="27"/>
      <c r="C193" s="18" t="s">
        <v>250</v>
      </c>
      <c r="D193" s="24">
        <v>726</v>
      </c>
      <c r="E193" s="31"/>
      <c r="F193" s="30"/>
      <c r="G193" s="30"/>
    </row>
    <row r="194" spans="2:7" s="1" customFormat="1" ht="15.75" customHeight="1" x14ac:dyDescent="0.25">
      <c r="B194" s="27"/>
      <c r="C194" s="18" t="s">
        <v>60</v>
      </c>
      <c r="D194" s="24">
        <v>2520</v>
      </c>
      <c r="E194" s="31"/>
      <c r="F194" s="30"/>
      <c r="G194" s="30"/>
    </row>
    <row r="195" spans="2:7" s="1" customFormat="1" ht="15.75" customHeight="1" x14ac:dyDescent="0.25">
      <c r="B195" s="27"/>
      <c r="C195" s="18" t="s">
        <v>52</v>
      </c>
      <c r="D195" s="24">
        <v>1963</v>
      </c>
      <c r="E195" s="31"/>
      <c r="F195" s="30"/>
      <c r="G195" s="30"/>
    </row>
    <row r="196" spans="2:7" s="1" customFormat="1" ht="15.75" customHeight="1" x14ac:dyDescent="0.25">
      <c r="B196" s="27"/>
      <c r="C196" s="18" t="s">
        <v>251</v>
      </c>
      <c r="D196" s="24">
        <v>836</v>
      </c>
      <c r="E196" s="31"/>
      <c r="F196" s="30"/>
      <c r="G196" s="30"/>
    </row>
    <row r="197" spans="2:7" s="1" customFormat="1" ht="15.75" customHeight="1" x14ac:dyDescent="0.25">
      <c r="B197" s="27"/>
      <c r="C197" s="18" t="s">
        <v>252</v>
      </c>
      <c r="D197" s="24">
        <v>990</v>
      </c>
      <c r="E197" s="31"/>
      <c r="F197" s="30"/>
      <c r="G197" s="30"/>
    </row>
    <row r="198" spans="2:7" s="1" customFormat="1" ht="15.75" customHeight="1" x14ac:dyDescent="0.25">
      <c r="B198" s="27"/>
      <c r="C198" s="18" t="s">
        <v>253</v>
      </c>
      <c r="D198" s="24">
        <v>5184</v>
      </c>
      <c r="E198" s="31"/>
      <c r="F198" s="30"/>
      <c r="G198" s="30"/>
    </row>
    <row r="199" spans="2:7" s="1" customFormat="1" ht="15.75" customHeight="1" x14ac:dyDescent="0.25">
      <c r="B199" s="27"/>
      <c r="C199" s="18" t="s">
        <v>254</v>
      </c>
      <c r="D199" s="24">
        <v>388</v>
      </c>
      <c r="E199" s="31"/>
      <c r="F199" s="30"/>
      <c r="G199" s="30"/>
    </row>
    <row r="200" spans="2:7" s="1" customFormat="1" ht="15.75" customHeight="1" x14ac:dyDescent="0.25">
      <c r="B200" s="27"/>
      <c r="C200" s="18" t="s">
        <v>19</v>
      </c>
      <c r="D200" s="24">
        <v>1559</v>
      </c>
      <c r="E200" s="31"/>
      <c r="F200" s="30"/>
      <c r="G200" s="30"/>
    </row>
    <row r="201" spans="2:7" s="1" customFormat="1" ht="15.75" customHeight="1" x14ac:dyDescent="0.25">
      <c r="B201" s="27"/>
      <c r="C201" s="18" t="s">
        <v>255</v>
      </c>
      <c r="D201" s="24">
        <v>2067</v>
      </c>
      <c r="E201" s="31"/>
      <c r="F201" s="30"/>
      <c r="G201" s="30"/>
    </row>
    <row r="202" spans="2:7" s="1" customFormat="1" ht="15.75" customHeight="1" x14ac:dyDescent="0.25">
      <c r="B202" s="27"/>
      <c r="C202" s="18" t="s">
        <v>256</v>
      </c>
      <c r="D202" s="24">
        <v>1522</v>
      </c>
      <c r="E202" s="31"/>
      <c r="F202" s="30"/>
      <c r="G202" s="30"/>
    </row>
    <row r="203" spans="2:7" s="1" customFormat="1" ht="15.75" customHeight="1" x14ac:dyDescent="0.25">
      <c r="B203" s="27"/>
      <c r="C203" s="34" t="s">
        <v>257</v>
      </c>
      <c r="D203" s="24">
        <v>1129</v>
      </c>
      <c r="E203" s="31"/>
      <c r="F203" s="30"/>
      <c r="G203" s="30"/>
    </row>
    <row r="204" spans="2:7" s="1" customFormat="1" ht="15.75" customHeight="1" x14ac:dyDescent="0.25">
      <c r="B204" s="27"/>
      <c r="C204" s="18" t="s">
        <v>258</v>
      </c>
      <c r="D204" s="24">
        <v>1504</v>
      </c>
      <c r="E204" s="31"/>
      <c r="F204" s="30"/>
      <c r="G204" s="30"/>
    </row>
    <row r="205" spans="2:7" s="1" customFormat="1" ht="15.75" customHeight="1" x14ac:dyDescent="0.25">
      <c r="B205" s="27"/>
      <c r="C205" s="18" t="s">
        <v>259</v>
      </c>
      <c r="D205" s="24">
        <v>6845</v>
      </c>
      <c r="E205" s="31"/>
      <c r="F205" s="30"/>
      <c r="G205" s="30"/>
    </row>
    <row r="206" spans="2:7" s="1" customFormat="1" ht="15.75" customHeight="1" x14ac:dyDescent="0.25">
      <c r="B206" s="27"/>
      <c r="C206" s="18" t="s">
        <v>260</v>
      </c>
      <c r="D206" s="24">
        <v>789</v>
      </c>
      <c r="E206" s="31"/>
      <c r="F206" s="30"/>
      <c r="G206" s="30"/>
    </row>
    <row r="207" spans="2:7" s="1" customFormat="1" ht="15.75" customHeight="1" x14ac:dyDescent="0.25">
      <c r="B207" s="27"/>
      <c r="C207" s="18" t="s">
        <v>261</v>
      </c>
      <c r="D207" s="24">
        <v>1236</v>
      </c>
      <c r="E207" s="31"/>
      <c r="F207" s="30"/>
      <c r="G207" s="30"/>
    </row>
    <row r="208" spans="2:7" s="1" customFormat="1" ht="15.75" customHeight="1" x14ac:dyDescent="0.25">
      <c r="B208" s="27"/>
      <c r="C208" s="18" t="s">
        <v>262</v>
      </c>
      <c r="D208" s="24">
        <v>2213</v>
      </c>
      <c r="E208" s="31"/>
      <c r="F208" s="30"/>
      <c r="G208" s="30"/>
    </row>
    <row r="209" spans="2:7" s="1" customFormat="1" ht="15.75" customHeight="1" x14ac:dyDescent="0.25">
      <c r="B209" s="27"/>
      <c r="C209" s="18" t="s">
        <v>57</v>
      </c>
      <c r="D209" s="24">
        <v>1310</v>
      </c>
      <c r="E209" s="31"/>
      <c r="F209" s="30"/>
      <c r="G209" s="30"/>
    </row>
    <row r="210" spans="2:7" s="1" customFormat="1" ht="15.75" customHeight="1" x14ac:dyDescent="0.25">
      <c r="B210" s="27"/>
      <c r="C210" s="18" t="s">
        <v>263</v>
      </c>
      <c r="D210" s="24">
        <v>2629</v>
      </c>
      <c r="E210" s="31"/>
      <c r="F210" s="30"/>
      <c r="G210" s="30"/>
    </row>
    <row r="211" spans="2:7" s="1" customFormat="1" ht="15.75" customHeight="1" x14ac:dyDescent="0.25">
      <c r="B211" s="27"/>
      <c r="C211" s="18" t="s">
        <v>2</v>
      </c>
      <c r="D211" s="24">
        <v>11072</v>
      </c>
      <c r="E211" s="31"/>
      <c r="F211" s="30"/>
      <c r="G211" s="30"/>
    </row>
    <row r="212" spans="2:7" s="1" customFormat="1" ht="15.75" customHeight="1" x14ac:dyDescent="0.25">
      <c r="B212" s="27"/>
      <c r="C212" s="18" t="s">
        <v>264</v>
      </c>
      <c r="D212" s="24">
        <v>1372</v>
      </c>
      <c r="E212" s="31"/>
      <c r="F212" s="30"/>
      <c r="G212" s="30"/>
    </row>
    <row r="213" spans="2:7" s="1" customFormat="1" ht="15.75" customHeight="1" x14ac:dyDescent="0.25">
      <c r="B213" s="27"/>
      <c r="C213" s="18" t="s">
        <v>265</v>
      </c>
      <c r="D213" s="24">
        <v>7827</v>
      </c>
      <c r="E213" s="31"/>
      <c r="F213" s="30"/>
      <c r="G213" s="30"/>
    </row>
    <row r="214" spans="2:7" s="1" customFormat="1" ht="15.75" customHeight="1" x14ac:dyDescent="0.25">
      <c r="B214" s="27"/>
      <c r="C214" s="18" t="s">
        <v>8</v>
      </c>
      <c r="D214" s="24">
        <v>6131</v>
      </c>
      <c r="E214" s="31"/>
      <c r="F214" s="30"/>
      <c r="G214" s="30"/>
    </row>
    <row r="215" spans="2:7" s="1" customFormat="1" ht="15.75" customHeight="1" x14ac:dyDescent="0.25">
      <c r="B215" s="27"/>
      <c r="C215" s="18" t="s">
        <v>266</v>
      </c>
      <c r="D215" s="24">
        <v>2289</v>
      </c>
      <c r="E215" s="31"/>
      <c r="F215" s="30"/>
      <c r="G215" s="30"/>
    </row>
    <row r="216" spans="2:7" s="1" customFormat="1" ht="15.75" customHeight="1" x14ac:dyDescent="0.25">
      <c r="B216" s="27"/>
      <c r="C216" s="18" t="s">
        <v>12</v>
      </c>
      <c r="D216" s="24">
        <v>1418</v>
      </c>
      <c r="E216" s="31"/>
      <c r="F216" s="30"/>
      <c r="G216" s="30"/>
    </row>
    <row r="217" spans="2:7" s="1" customFormat="1" ht="15.75" customHeight="1" x14ac:dyDescent="0.25">
      <c r="B217" s="27"/>
      <c r="C217" s="18" t="s">
        <v>267</v>
      </c>
      <c r="D217" s="24">
        <v>1624</v>
      </c>
      <c r="E217" s="31"/>
      <c r="F217" s="30"/>
      <c r="G217" s="30"/>
    </row>
    <row r="218" spans="2:7" s="1" customFormat="1" ht="15.75" customHeight="1" x14ac:dyDescent="0.25">
      <c r="B218" s="27"/>
      <c r="C218" s="18" t="s">
        <v>268</v>
      </c>
      <c r="D218" s="24">
        <v>2022</v>
      </c>
      <c r="E218" s="31"/>
      <c r="F218" s="30"/>
      <c r="G218" s="30"/>
    </row>
    <row r="219" spans="2:7" s="1" customFormat="1" ht="15.75" customHeight="1" x14ac:dyDescent="0.25">
      <c r="B219" s="27"/>
      <c r="C219" s="18" t="s">
        <v>269</v>
      </c>
      <c r="D219" s="24">
        <v>579</v>
      </c>
      <c r="E219" s="31"/>
      <c r="F219" s="30"/>
      <c r="G219" s="30"/>
    </row>
    <row r="220" spans="2:7" s="1" customFormat="1" ht="15.75" customHeight="1" x14ac:dyDescent="0.25">
      <c r="B220" s="27"/>
      <c r="C220" s="18" t="s">
        <v>270</v>
      </c>
      <c r="D220" s="24">
        <v>1983</v>
      </c>
      <c r="E220" s="31"/>
      <c r="F220" s="30"/>
      <c r="G220" s="30"/>
    </row>
    <row r="221" spans="2:7" s="1" customFormat="1" ht="15.75" customHeight="1" x14ac:dyDescent="0.25">
      <c r="B221" s="27"/>
      <c r="C221" s="18"/>
      <c r="D221" s="24"/>
      <c r="E221" s="31"/>
      <c r="F221" s="30"/>
      <c r="G221" s="30"/>
    </row>
    <row r="222" spans="2:7" s="1" customFormat="1" ht="15.75" customHeight="1" x14ac:dyDescent="0.25">
      <c r="B222" s="27"/>
      <c r="C222" s="18"/>
      <c r="D222" s="24"/>
      <c r="E222" s="31"/>
      <c r="F222" s="30"/>
      <c r="G222" s="30"/>
    </row>
    <row r="223" spans="2:7" s="1" customFormat="1" ht="15.75" customHeight="1" x14ac:dyDescent="0.25">
      <c r="B223" s="27"/>
      <c r="C223" s="17" t="s">
        <v>1131</v>
      </c>
      <c r="D223" s="23">
        <f>SUM(D224:D257)</f>
        <v>81355</v>
      </c>
      <c r="E223" s="31"/>
      <c r="F223" s="30"/>
      <c r="G223" s="30"/>
    </row>
    <row r="224" spans="2:7" s="1" customFormat="1" ht="15.75" customHeight="1" x14ac:dyDescent="0.25">
      <c r="B224" s="27"/>
      <c r="C224" s="18" t="s">
        <v>271</v>
      </c>
      <c r="D224" s="24">
        <v>2295</v>
      </c>
      <c r="E224" s="31"/>
      <c r="F224" s="30"/>
      <c r="G224" s="30"/>
    </row>
    <row r="225" spans="2:7" s="1" customFormat="1" ht="15.75" customHeight="1" x14ac:dyDescent="0.25">
      <c r="B225" s="27"/>
      <c r="C225" s="18" t="s">
        <v>272</v>
      </c>
      <c r="D225" s="24">
        <v>1191</v>
      </c>
      <c r="E225" s="31"/>
      <c r="F225" s="30"/>
      <c r="G225" s="30"/>
    </row>
    <row r="226" spans="2:7" s="1" customFormat="1" ht="15.75" customHeight="1" x14ac:dyDescent="0.25">
      <c r="B226" s="27"/>
      <c r="C226" s="18" t="s">
        <v>273</v>
      </c>
      <c r="D226" s="24">
        <v>1259</v>
      </c>
      <c r="E226" s="31"/>
      <c r="F226" s="30"/>
      <c r="G226" s="30"/>
    </row>
    <row r="227" spans="2:7" s="1" customFormat="1" ht="15.75" customHeight="1" x14ac:dyDescent="0.25">
      <c r="B227" s="27"/>
      <c r="C227" s="18" t="s">
        <v>23</v>
      </c>
      <c r="D227" s="24">
        <v>942</v>
      </c>
      <c r="E227" s="31"/>
      <c r="F227" s="30"/>
      <c r="G227" s="30"/>
    </row>
    <row r="228" spans="2:7" s="1" customFormat="1" ht="15.75" customHeight="1" x14ac:dyDescent="0.25">
      <c r="B228" s="27"/>
      <c r="C228" s="18" t="s">
        <v>274</v>
      </c>
      <c r="D228" s="24">
        <v>3385</v>
      </c>
      <c r="E228" s="31"/>
      <c r="F228" s="30"/>
      <c r="G228" s="30"/>
    </row>
    <row r="229" spans="2:7" s="1" customFormat="1" ht="15.75" customHeight="1" x14ac:dyDescent="0.25">
      <c r="B229" s="27"/>
      <c r="C229" s="18" t="s">
        <v>275</v>
      </c>
      <c r="D229" s="24">
        <v>3437</v>
      </c>
      <c r="E229" s="31"/>
      <c r="F229" s="30"/>
      <c r="G229" s="30"/>
    </row>
    <row r="230" spans="2:7" s="1" customFormat="1" ht="15.75" customHeight="1" x14ac:dyDescent="0.25">
      <c r="B230" s="27"/>
      <c r="C230" s="18" t="s">
        <v>276</v>
      </c>
      <c r="D230" s="24">
        <v>1759</v>
      </c>
      <c r="E230" s="31"/>
      <c r="F230" s="30"/>
      <c r="G230" s="30"/>
    </row>
    <row r="231" spans="2:7" s="1" customFormat="1" ht="15.75" customHeight="1" x14ac:dyDescent="0.25">
      <c r="B231" s="27"/>
      <c r="C231" s="18" t="s">
        <v>224</v>
      </c>
      <c r="D231" s="24">
        <v>955</v>
      </c>
      <c r="E231" s="31"/>
      <c r="F231" s="30"/>
      <c r="G231" s="30"/>
    </row>
    <row r="232" spans="2:7" s="1" customFormat="1" ht="15.75" customHeight="1" x14ac:dyDescent="0.25">
      <c r="B232" s="27"/>
      <c r="C232" s="18" t="s">
        <v>277</v>
      </c>
      <c r="D232" s="24">
        <v>2226</v>
      </c>
      <c r="E232" s="31"/>
      <c r="F232" s="30"/>
      <c r="G232" s="30"/>
    </row>
    <row r="233" spans="2:7" s="1" customFormat="1" ht="15.75" customHeight="1" x14ac:dyDescent="0.25">
      <c r="B233" s="27"/>
      <c r="C233" s="18" t="s">
        <v>278</v>
      </c>
      <c r="D233" s="24">
        <v>4185</v>
      </c>
      <c r="E233" s="31"/>
      <c r="F233" s="30"/>
      <c r="G233" s="30"/>
    </row>
    <row r="234" spans="2:7" s="1" customFormat="1" ht="15.75" customHeight="1" x14ac:dyDescent="0.25">
      <c r="B234" s="27"/>
      <c r="C234" s="18" t="s">
        <v>279</v>
      </c>
      <c r="D234" s="24">
        <v>1385</v>
      </c>
      <c r="E234" s="31"/>
      <c r="F234" s="30"/>
      <c r="G234" s="30"/>
    </row>
    <row r="235" spans="2:7" s="1" customFormat="1" ht="15.75" customHeight="1" x14ac:dyDescent="0.25">
      <c r="B235" s="27"/>
      <c r="C235" s="18" t="s">
        <v>280</v>
      </c>
      <c r="D235" s="24">
        <v>2091</v>
      </c>
      <c r="E235" s="31"/>
      <c r="F235" s="30"/>
      <c r="G235" s="30"/>
    </row>
    <row r="236" spans="2:7" s="1" customFormat="1" ht="15.75" customHeight="1" x14ac:dyDescent="0.25">
      <c r="B236" s="27"/>
      <c r="C236" s="18" t="s">
        <v>281</v>
      </c>
      <c r="D236" s="24">
        <v>5076</v>
      </c>
      <c r="E236" s="31"/>
      <c r="F236" s="30"/>
      <c r="G236" s="30"/>
    </row>
    <row r="237" spans="2:7" s="1" customFormat="1" ht="15.75" customHeight="1" x14ac:dyDescent="0.25">
      <c r="B237" s="27"/>
      <c r="C237" s="18" t="s">
        <v>282</v>
      </c>
      <c r="D237" s="24">
        <v>3290</v>
      </c>
      <c r="E237" s="31"/>
      <c r="F237" s="30"/>
      <c r="G237" s="30"/>
    </row>
    <row r="238" spans="2:7" s="1" customFormat="1" ht="15.75" customHeight="1" x14ac:dyDescent="0.25">
      <c r="B238" s="27"/>
      <c r="C238" s="18" t="s">
        <v>283</v>
      </c>
      <c r="D238" s="24">
        <v>2000</v>
      </c>
      <c r="E238" s="31"/>
      <c r="F238" s="30"/>
      <c r="G238" s="30"/>
    </row>
    <row r="239" spans="2:7" s="1" customFormat="1" ht="15.75" customHeight="1" x14ac:dyDescent="0.25">
      <c r="B239" s="27"/>
      <c r="C239" s="18" t="s">
        <v>284</v>
      </c>
      <c r="D239" s="24">
        <v>4612</v>
      </c>
      <c r="E239" s="31"/>
      <c r="F239" s="30"/>
      <c r="G239" s="30"/>
    </row>
    <row r="240" spans="2:7" s="1" customFormat="1" ht="15.75" customHeight="1" x14ac:dyDescent="0.25">
      <c r="B240" s="27"/>
      <c r="C240" s="18" t="s">
        <v>285</v>
      </c>
      <c r="D240" s="24">
        <v>1246</v>
      </c>
      <c r="E240" s="31"/>
      <c r="F240" s="30"/>
      <c r="G240" s="30"/>
    </row>
    <row r="241" spans="2:7" s="1" customFormat="1" ht="15.75" customHeight="1" x14ac:dyDescent="0.25">
      <c r="B241" s="27"/>
      <c r="C241" s="18" t="s">
        <v>286</v>
      </c>
      <c r="D241" s="24">
        <v>2771</v>
      </c>
      <c r="E241" s="31"/>
      <c r="F241" s="30"/>
      <c r="G241" s="30"/>
    </row>
    <row r="242" spans="2:7" s="1" customFormat="1" ht="15.75" customHeight="1" x14ac:dyDescent="0.25">
      <c r="B242" s="27"/>
      <c r="C242" s="18" t="s">
        <v>287</v>
      </c>
      <c r="D242" s="24">
        <v>1046</v>
      </c>
      <c r="E242" s="31"/>
      <c r="F242" s="30"/>
      <c r="G242" s="30"/>
    </row>
    <row r="243" spans="2:7" s="1" customFormat="1" ht="15.75" customHeight="1" x14ac:dyDescent="0.25">
      <c r="B243" s="27"/>
      <c r="C243" s="18" t="s">
        <v>288</v>
      </c>
      <c r="D243" s="24">
        <v>3589</v>
      </c>
      <c r="E243" s="31"/>
      <c r="F243" s="30"/>
      <c r="G243" s="30"/>
    </row>
    <row r="244" spans="2:7" s="1" customFormat="1" ht="15.75" customHeight="1" x14ac:dyDescent="0.25">
      <c r="B244" s="27"/>
      <c r="C244" s="18" t="s">
        <v>289</v>
      </c>
      <c r="D244" s="24">
        <v>2123</v>
      </c>
      <c r="E244" s="31"/>
      <c r="F244" s="30"/>
      <c r="G244" s="30"/>
    </row>
    <row r="245" spans="2:7" s="1" customFormat="1" ht="15.75" customHeight="1" x14ac:dyDescent="0.25">
      <c r="B245" s="27"/>
      <c r="C245" s="18" t="s">
        <v>290</v>
      </c>
      <c r="D245" s="24">
        <v>1810</v>
      </c>
      <c r="E245" s="31"/>
      <c r="F245" s="30"/>
      <c r="G245" s="30"/>
    </row>
    <row r="246" spans="2:7" s="1" customFormat="1" ht="15.75" customHeight="1" x14ac:dyDescent="0.25">
      <c r="B246" s="27"/>
      <c r="C246" s="18" t="s">
        <v>291</v>
      </c>
      <c r="D246" s="24">
        <v>2223</v>
      </c>
      <c r="E246" s="31"/>
      <c r="F246" s="30"/>
      <c r="G246" s="30"/>
    </row>
    <row r="247" spans="2:7" s="1" customFormat="1" ht="15.75" customHeight="1" x14ac:dyDescent="0.25">
      <c r="B247" s="27"/>
      <c r="C247" s="18" t="s">
        <v>292</v>
      </c>
      <c r="D247" s="24">
        <v>1823</v>
      </c>
      <c r="E247" s="31"/>
      <c r="F247" s="30"/>
      <c r="G247" s="30"/>
    </row>
    <row r="248" spans="2:7" s="1" customFormat="1" ht="15.75" customHeight="1" x14ac:dyDescent="0.25">
      <c r="B248" s="27"/>
      <c r="C248" s="18" t="s">
        <v>293</v>
      </c>
      <c r="D248" s="24">
        <v>1017</v>
      </c>
      <c r="E248" s="31"/>
      <c r="F248" s="30"/>
      <c r="G248" s="30"/>
    </row>
    <row r="249" spans="2:7" s="1" customFormat="1" ht="15.75" customHeight="1" x14ac:dyDescent="0.25">
      <c r="B249" s="27"/>
      <c r="C249" s="18" t="s">
        <v>2</v>
      </c>
      <c r="D249" s="24">
        <v>6819</v>
      </c>
      <c r="E249" s="31"/>
      <c r="F249" s="30"/>
      <c r="G249" s="30"/>
    </row>
    <row r="250" spans="2:7" s="1" customFormat="1" ht="15.75" customHeight="1" x14ac:dyDescent="0.25">
      <c r="B250" s="27"/>
      <c r="C250" s="18" t="s">
        <v>29</v>
      </c>
      <c r="D250" s="24">
        <v>1856</v>
      </c>
      <c r="E250" s="31"/>
      <c r="F250" s="30"/>
      <c r="G250" s="30"/>
    </row>
    <row r="251" spans="2:7" s="1" customFormat="1" ht="15.75" customHeight="1" x14ac:dyDescent="0.25">
      <c r="B251" s="27"/>
      <c r="C251" s="18" t="s">
        <v>38</v>
      </c>
      <c r="D251" s="24">
        <v>1814</v>
      </c>
      <c r="E251" s="31"/>
      <c r="F251" s="30"/>
      <c r="G251" s="30"/>
    </row>
    <row r="252" spans="2:7" s="1" customFormat="1" ht="15.75" customHeight="1" x14ac:dyDescent="0.25">
      <c r="B252" s="27"/>
      <c r="C252" s="18" t="s">
        <v>294</v>
      </c>
      <c r="D252" s="24">
        <v>3079</v>
      </c>
      <c r="E252" s="31"/>
      <c r="F252" s="30"/>
      <c r="G252" s="30"/>
    </row>
    <row r="253" spans="2:7" s="1" customFormat="1" ht="15.75" customHeight="1" x14ac:dyDescent="0.25">
      <c r="B253" s="27"/>
      <c r="C253" s="18" t="s">
        <v>295</v>
      </c>
      <c r="D253" s="24">
        <v>1057</v>
      </c>
      <c r="E253" s="31"/>
      <c r="F253" s="30"/>
      <c r="G253" s="30"/>
    </row>
    <row r="254" spans="2:7" s="1" customFormat="1" ht="15.75" customHeight="1" x14ac:dyDescent="0.25">
      <c r="B254" s="27"/>
      <c r="C254" s="18" t="s">
        <v>296</v>
      </c>
      <c r="D254" s="24">
        <v>4496</v>
      </c>
      <c r="E254" s="31"/>
      <c r="F254" s="30"/>
      <c r="G254" s="30"/>
    </row>
    <row r="255" spans="2:7" s="1" customFormat="1" ht="15.75" customHeight="1" x14ac:dyDescent="0.25">
      <c r="B255" s="27"/>
      <c r="C255" s="18" t="s">
        <v>297</v>
      </c>
      <c r="D255" s="24">
        <v>2182</v>
      </c>
      <c r="E255" s="31"/>
      <c r="F255" s="30"/>
      <c r="G255" s="30"/>
    </row>
    <row r="256" spans="2:7" s="1" customFormat="1" ht="15.75" customHeight="1" x14ac:dyDescent="0.25">
      <c r="B256" s="27"/>
      <c r="C256" s="18" t="s">
        <v>298</v>
      </c>
      <c r="D256" s="24">
        <v>1205</v>
      </c>
      <c r="E256" s="31"/>
      <c r="F256" s="30"/>
      <c r="G256" s="30"/>
    </row>
    <row r="257" spans="2:7" s="1" customFormat="1" ht="15.75" customHeight="1" x14ac:dyDescent="0.25">
      <c r="B257" s="2"/>
      <c r="C257" s="18" t="s">
        <v>299</v>
      </c>
      <c r="D257" s="24">
        <v>1111</v>
      </c>
      <c r="E257" s="31"/>
      <c r="F257" s="30"/>
      <c r="G257" s="30"/>
    </row>
    <row r="258" spans="2:7" s="1" customFormat="1" ht="15.75" customHeight="1" x14ac:dyDescent="0.25">
      <c r="B258" s="2"/>
      <c r="C258" s="18"/>
      <c r="D258" s="24"/>
      <c r="E258" s="31"/>
      <c r="F258" s="30"/>
      <c r="G258" s="30"/>
    </row>
    <row r="259" spans="2:7" s="1" customFormat="1" ht="15.75" customHeight="1" x14ac:dyDescent="0.25">
      <c r="B259" s="2"/>
      <c r="C259" s="17" t="s">
        <v>1132</v>
      </c>
      <c r="D259" s="23">
        <f>SUM(D260:D316)</f>
        <v>165376</v>
      </c>
      <c r="E259" s="31"/>
      <c r="F259" s="30"/>
      <c r="G259" s="30"/>
    </row>
    <row r="260" spans="2:7" s="1" customFormat="1" ht="15.75" customHeight="1" x14ac:dyDescent="0.25">
      <c r="B260" s="2"/>
      <c r="C260" s="18" t="s">
        <v>300</v>
      </c>
      <c r="D260" s="24">
        <v>2043</v>
      </c>
      <c r="E260" s="31"/>
      <c r="F260" s="30"/>
      <c r="G260" s="30"/>
    </row>
    <row r="261" spans="2:7" s="1" customFormat="1" ht="15.75" customHeight="1" x14ac:dyDescent="0.25">
      <c r="B261" s="2"/>
      <c r="C261" s="18" t="s">
        <v>43</v>
      </c>
      <c r="D261" s="24">
        <v>2553</v>
      </c>
      <c r="E261" s="31"/>
      <c r="F261" s="30"/>
      <c r="G261" s="30"/>
    </row>
    <row r="262" spans="2:7" s="1" customFormat="1" ht="15.75" customHeight="1" x14ac:dyDescent="0.25">
      <c r="B262" s="2"/>
      <c r="C262" s="34" t="s">
        <v>301</v>
      </c>
      <c r="D262" s="24">
        <v>2299</v>
      </c>
      <c r="E262" s="31"/>
      <c r="F262" s="30"/>
      <c r="G262" s="30"/>
    </row>
    <row r="263" spans="2:7" s="1" customFormat="1" ht="15.75" customHeight="1" x14ac:dyDescent="0.25">
      <c r="B263" s="2"/>
      <c r="C263" s="18" t="s">
        <v>302</v>
      </c>
      <c r="D263" s="24">
        <v>1462</v>
      </c>
      <c r="E263" s="31"/>
      <c r="F263" s="30"/>
      <c r="G263" s="30"/>
    </row>
    <row r="264" spans="2:7" s="1" customFormat="1" ht="15.75" customHeight="1" x14ac:dyDescent="0.25">
      <c r="B264" s="2"/>
      <c r="C264" s="34" t="s">
        <v>303</v>
      </c>
      <c r="D264" s="24">
        <v>1733</v>
      </c>
      <c r="E264" s="31"/>
      <c r="F264" s="30"/>
      <c r="G264" s="30"/>
    </row>
    <row r="265" spans="2:7" s="1" customFormat="1" ht="15.75" customHeight="1" x14ac:dyDescent="0.25">
      <c r="B265" s="2"/>
      <c r="C265" s="18" t="s">
        <v>304</v>
      </c>
      <c r="D265" s="24">
        <v>799</v>
      </c>
      <c r="E265" s="31"/>
      <c r="F265" s="30"/>
      <c r="G265" s="30"/>
    </row>
    <row r="266" spans="2:7" s="1" customFormat="1" ht="15.75" customHeight="1" x14ac:dyDescent="0.25">
      <c r="B266" s="2"/>
      <c r="C266" s="18" t="s">
        <v>305</v>
      </c>
      <c r="D266" s="24">
        <v>1610</v>
      </c>
      <c r="E266" s="31"/>
      <c r="F266" s="30"/>
      <c r="G266" s="30"/>
    </row>
    <row r="267" spans="2:7" s="1" customFormat="1" ht="15.75" customHeight="1" x14ac:dyDescent="0.25">
      <c r="B267" s="2"/>
      <c r="C267" s="18" t="s">
        <v>306</v>
      </c>
      <c r="D267" s="24">
        <v>1998</v>
      </c>
      <c r="E267" s="31"/>
      <c r="F267" s="30"/>
      <c r="G267" s="30"/>
    </row>
    <row r="268" spans="2:7" s="1" customFormat="1" ht="15.75" customHeight="1" x14ac:dyDescent="0.25">
      <c r="B268" s="2"/>
      <c r="C268" s="18" t="s">
        <v>307</v>
      </c>
      <c r="D268" s="24">
        <v>1847</v>
      </c>
      <c r="E268" s="31"/>
      <c r="F268" s="32"/>
      <c r="G268" s="32"/>
    </row>
    <row r="269" spans="2:7" s="1" customFormat="1" ht="15.75" customHeight="1" x14ac:dyDescent="0.25">
      <c r="B269" s="2"/>
      <c r="C269" s="18" t="s">
        <v>308</v>
      </c>
      <c r="D269" s="24">
        <v>4570</v>
      </c>
      <c r="E269" s="31"/>
      <c r="F269" s="32"/>
      <c r="G269" s="32"/>
    </row>
    <row r="270" spans="2:7" s="1" customFormat="1" ht="15.75" customHeight="1" x14ac:dyDescent="0.25">
      <c r="B270" s="2"/>
      <c r="C270" s="18" t="s">
        <v>309</v>
      </c>
      <c r="D270" s="24">
        <v>2502</v>
      </c>
      <c r="E270" s="31"/>
      <c r="F270" s="32"/>
      <c r="G270" s="32"/>
    </row>
    <row r="271" spans="2:7" s="1" customFormat="1" ht="15.75" customHeight="1" x14ac:dyDescent="0.25">
      <c r="B271" s="2"/>
      <c r="C271" s="18" t="s">
        <v>310</v>
      </c>
      <c r="D271" s="24">
        <v>1981</v>
      </c>
      <c r="E271" s="31"/>
      <c r="F271" s="32"/>
      <c r="G271" s="32"/>
    </row>
    <row r="272" spans="2:7" s="1" customFormat="1" ht="15.75" customHeight="1" x14ac:dyDescent="0.25">
      <c r="B272" s="2"/>
      <c r="C272" s="18" t="s">
        <v>311</v>
      </c>
      <c r="D272" s="24">
        <v>5441</v>
      </c>
      <c r="E272" s="31"/>
      <c r="F272" s="32"/>
      <c r="G272" s="32"/>
    </row>
    <row r="273" spans="2:7" s="1" customFormat="1" ht="15.75" customHeight="1" x14ac:dyDescent="0.25">
      <c r="B273" s="2"/>
      <c r="C273" s="18" t="s">
        <v>312</v>
      </c>
      <c r="D273" s="24">
        <v>2414</v>
      </c>
      <c r="E273" s="31"/>
      <c r="F273" s="32"/>
      <c r="G273" s="32"/>
    </row>
    <row r="274" spans="2:7" s="1" customFormat="1" ht="15.75" customHeight="1" x14ac:dyDescent="0.25">
      <c r="B274" s="2"/>
      <c r="C274" s="18" t="s">
        <v>313</v>
      </c>
      <c r="D274" s="24">
        <v>4593</v>
      </c>
      <c r="E274" s="31"/>
      <c r="F274" s="32"/>
      <c r="G274" s="32"/>
    </row>
    <row r="275" spans="2:7" s="1" customFormat="1" ht="15.75" customHeight="1" x14ac:dyDescent="0.25">
      <c r="B275" s="2"/>
      <c r="C275" s="18" t="s">
        <v>314</v>
      </c>
      <c r="D275" s="24">
        <v>2535</v>
      </c>
      <c r="E275" s="31"/>
      <c r="F275" s="32"/>
      <c r="G275" s="32"/>
    </row>
    <row r="276" spans="2:7" s="1" customFormat="1" ht="15.75" customHeight="1" x14ac:dyDescent="0.25">
      <c r="B276" s="2"/>
      <c r="C276" s="18" t="s">
        <v>315</v>
      </c>
      <c r="D276" s="24">
        <v>3601</v>
      </c>
      <c r="E276" s="31"/>
      <c r="F276" s="32"/>
      <c r="G276" s="32"/>
    </row>
    <row r="277" spans="2:7" s="1" customFormat="1" ht="15.75" customHeight="1" x14ac:dyDescent="0.25">
      <c r="B277" s="2"/>
      <c r="C277" s="18" t="s">
        <v>316</v>
      </c>
      <c r="D277" s="24">
        <v>3218</v>
      </c>
      <c r="E277" s="31"/>
      <c r="F277" s="32"/>
      <c r="G277" s="32"/>
    </row>
    <row r="278" spans="2:7" s="1" customFormat="1" ht="15.75" customHeight="1" x14ac:dyDescent="0.25">
      <c r="B278" s="2"/>
      <c r="C278" s="18" t="s">
        <v>317</v>
      </c>
      <c r="D278" s="24">
        <v>1997</v>
      </c>
      <c r="E278" s="31"/>
      <c r="F278" s="32"/>
      <c r="G278" s="32"/>
    </row>
    <row r="279" spans="2:7" s="1" customFormat="1" ht="15.75" customHeight="1" x14ac:dyDescent="0.25">
      <c r="B279" s="2"/>
      <c r="C279" s="18" t="s">
        <v>318</v>
      </c>
      <c r="D279" s="24">
        <v>1592</v>
      </c>
      <c r="E279" s="31"/>
      <c r="F279" s="32"/>
      <c r="G279" s="32"/>
    </row>
    <row r="280" spans="2:7" s="1" customFormat="1" ht="15.75" customHeight="1" x14ac:dyDescent="0.25">
      <c r="B280" s="2"/>
      <c r="C280" s="18" t="s">
        <v>319</v>
      </c>
      <c r="D280" s="24">
        <v>3183</v>
      </c>
      <c r="E280" s="31"/>
      <c r="F280" s="32"/>
      <c r="G280" s="32"/>
    </row>
    <row r="281" spans="2:7" s="1" customFormat="1" ht="15.75" customHeight="1" x14ac:dyDescent="0.25">
      <c r="B281" s="2"/>
      <c r="C281" s="18" t="s">
        <v>320</v>
      </c>
      <c r="D281" s="24">
        <v>2694</v>
      </c>
      <c r="E281" s="31"/>
      <c r="F281" s="32"/>
      <c r="G281" s="32"/>
    </row>
    <row r="282" spans="2:7" s="1" customFormat="1" ht="15.75" customHeight="1" x14ac:dyDescent="0.25">
      <c r="B282" s="2"/>
      <c r="C282" s="18" t="s">
        <v>321</v>
      </c>
      <c r="D282" s="24">
        <v>3298</v>
      </c>
      <c r="E282" s="31"/>
      <c r="F282" s="32"/>
      <c r="G282" s="32"/>
    </row>
    <row r="283" spans="2:7" s="1" customFormat="1" ht="15.75" customHeight="1" x14ac:dyDescent="0.25">
      <c r="B283" s="2"/>
      <c r="C283" s="18" t="s">
        <v>322</v>
      </c>
      <c r="D283" s="24">
        <v>5890</v>
      </c>
      <c r="E283" s="31"/>
      <c r="F283" s="32"/>
      <c r="G283" s="32"/>
    </row>
    <row r="284" spans="2:7" s="1" customFormat="1" ht="15.75" customHeight="1" x14ac:dyDescent="0.25">
      <c r="B284" s="2"/>
      <c r="C284" s="18" t="s">
        <v>155</v>
      </c>
      <c r="D284" s="24">
        <v>2276</v>
      </c>
      <c r="E284" s="31"/>
      <c r="F284" s="32"/>
      <c r="G284" s="32"/>
    </row>
    <row r="285" spans="2:7" s="1" customFormat="1" ht="15.75" customHeight="1" x14ac:dyDescent="0.25">
      <c r="B285" s="2"/>
      <c r="C285" s="18" t="s">
        <v>323</v>
      </c>
      <c r="D285" s="24">
        <v>4456</v>
      </c>
      <c r="E285" s="31"/>
      <c r="F285" s="32"/>
      <c r="G285" s="32"/>
    </row>
    <row r="286" spans="2:7" s="1" customFormat="1" ht="15.75" customHeight="1" x14ac:dyDescent="0.25">
      <c r="B286" s="2"/>
      <c r="C286" s="18" t="s">
        <v>324</v>
      </c>
      <c r="D286" s="24">
        <v>1004</v>
      </c>
      <c r="E286" s="31"/>
      <c r="F286" s="32"/>
      <c r="G286" s="32"/>
    </row>
    <row r="287" spans="2:7" s="1" customFormat="1" ht="15.75" customHeight="1" x14ac:dyDescent="0.25">
      <c r="B287" s="2"/>
      <c r="C287" s="18" t="s">
        <v>325</v>
      </c>
      <c r="D287" s="24">
        <v>2831</v>
      </c>
      <c r="E287" s="31"/>
      <c r="F287" s="32"/>
      <c r="G287" s="32"/>
    </row>
    <row r="288" spans="2:7" s="1" customFormat="1" ht="15.75" customHeight="1" x14ac:dyDescent="0.25">
      <c r="B288" s="2"/>
      <c r="C288" s="18" t="s">
        <v>326</v>
      </c>
      <c r="D288" s="24">
        <v>3093</v>
      </c>
      <c r="E288" s="31"/>
      <c r="F288" s="32"/>
      <c r="G288" s="32"/>
    </row>
    <row r="289" spans="2:7" s="1" customFormat="1" ht="15.75" customHeight="1" x14ac:dyDescent="0.25">
      <c r="B289" s="2"/>
      <c r="C289" s="18" t="s">
        <v>327</v>
      </c>
      <c r="D289" s="24">
        <v>3541</v>
      </c>
      <c r="E289" s="31"/>
      <c r="F289" s="32"/>
      <c r="G289" s="32"/>
    </row>
    <row r="290" spans="2:7" s="1" customFormat="1" ht="15.75" customHeight="1" x14ac:dyDescent="0.25">
      <c r="B290" s="2"/>
      <c r="C290" s="18" t="s">
        <v>328</v>
      </c>
      <c r="D290" s="24">
        <v>2085</v>
      </c>
      <c r="E290" s="31"/>
      <c r="F290" s="32"/>
      <c r="G290" s="32"/>
    </row>
    <row r="291" spans="2:7" s="1" customFormat="1" ht="15.75" customHeight="1" x14ac:dyDescent="0.25">
      <c r="B291" s="2"/>
      <c r="C291" s="18" t="s">
        <v>329</v>
      </c>
      <c r="D291" s="24">
        <v>3702</v>
      </c>
      <c r="E291" s="31"/>
      <c r="F291" s="32"/>
      <c r="G291" s="32"/>
    </row>
    <row r="292" spans="2:7" s="1" customFormat="1" ht="15.75" customHeight="1" x14ac:dyDescent="0.25">
      <c r="B292" s="2"/>
      <c r="C292" s="18" t="s">
        <v>330</v>
      </c>
      <c r="D292" s="24">
        <v>2173</v>
      </c>
      <c r="E292" s="31"/>
      <c r="F292" s="32"/>
      <c r="G292" s="32"/>
    </row>
    <row r="293" spans="2:7" s="1" customFormat="1" ht="15.75" customHeight="1" x14ac:dyDescent="0.25">
      <c r="B293" s="2"/>
      <c r="C293" s="18" t="s">
        <v>331</v>
      </c>
      <c r="D293" s="24">
        <v>2790</v>
      </c>
      <c r="E293" s="31"/>
      <c r="F293" s="32"/>
      <c r="G293" s="32"/>
    </row>
    <row r="294" spans="2:7" s="1" customFormat="1" ht="15.75" customHeight="1" x14ac:dyDescent="0.25">
      <c r="B294" s="2"/>
      <c r="C294" s="18" t="s">
        <v>332</v>
      </c>
      <c r="D294" s="24">
        <v>4799</v>
      </c>
      <c r="E294" s="31"/>
      <c r="F294" s="32"/>
      <c r="G294" s="32"/>
    </row>
    <row r="295" spans="2:7" s="1" customFormat="1" ht="15.75" customHeight="1" x14ac:dyDescent="0.25">
      <c r="B295" s="2"/>
      <c r="C295" s="18" t="s">
        <v>333</v>
      </c>
      <c r="D295" s="24">
        <v>3347</v>
      </c>
      <c r="E295" s="31"/>
      <c r="F295" s="32"/>
      <c r="G295" s="32"/>
    </row>
    <row r="296" spans="2:7" s="1" customFormat="1" ht="15.75" customHeight="1" x14ac:dyDescent="0.25">
      <c r="B296" s="2"/>
      <c r="C296" s="18" t="s">
        <v>334</v>
      </c>
      <c r="D296" s="24">
        <v>1295</v>
      </c>
      <c r="E296" s="31"/>
      <c r="F296" s="32"/>
      <c r="G296" s="32"/>
    </row>
    <row r="297" spans="2:7" s="1" customFormat="1" ht="15.75" customHeight="1" x14ac:dyDescent="0.25">
      <c r="B297" s="2"/>
      <c r="C297" s="18" t="s">
        <v>335</v>
      </c>
      <c r="D297" s="24">
        <v>2854</v>
      </c>
      <c r="E297" s="31"/>
      <c r="F297" s="32"/>
      <c r="G297" s="32"/>
    </row>
    <row r="298" spans="2:7" s="1" customFormat="1" ht="15.75" customHeight="1" x14ac:dyDescent="0.25">
      <c r="B298" s="2"/>
      <c r="C298" s="18" t="s">
        <v>336</v>
      </c>
      <c r="D298" s="24">
        <v>3695</v>
      </c>
      <c r="E298" s="31"/>
      <c r="F298" s="32"/>
      <c r="G298" s="32"/>
    </row>
    <row r="299" spans="2:7" s="1" customFormat="1" ht="15.75" customHeight="1" x14ac:dyDescent="0.25">
      <c r="B299" s="2"/>
      <c r="C299" s="18" t="s">
        <v>337</v>
      </c>
      <c r="D299" s="24">
        <v>2914</v>
      </c>
      <c r="E299" s="31"/>
      <c r="F299" s="32"/>
      <c r="G299" s="32"/>
    </row>
    <row r="300" spans="2:7" s="1" customFormat="1" ht="15.75" customHeight="1" x14ac:dyDescent="0.25">
      <c r="B300" s="2"/>
      <c r="C300" s="18" t="s">
        <v>338</v>
      </c>
      <c r="D300" s="24">
        <v>6729</v>
      </c>
      <c r="E300" s="31"/>
      <c r="F300" s="32"/>
      <c r="G300" s="32"/>
    </row>
    <row r="301" spans="2:7" s="1" customFormat="1" ht="15.75" customHeight="1" x14ac:dyDescent="0.25">
      <c r="B301" s="2"/>
      <c r="C301" s="18" t="s">
        <v>339</v>
      </c>
      <c r="D301" s="24">
        <v>1319</v>
      </c>
      <c r="E301" s="31"/>
      <c r="F301" s="32"/>
      <c r="G301" s="32"/>
    </row>
    <row r="302" spans="2:7" s="1" customFormat="1" ht="15.75" customHeight="1" x14ac:dyDescent="0.25">
      <c r="B302" s="2"/>
      <c r="C302" s="18" t="s">
        <v>340</v>
      </c>
      <c r="D302" s="24">
        <v>2646</v>
      </c>
      <c r="E302" s="31"/>
      <c r="F302" s="32"/>
      <c r="G302" s="32"/>
    </row>
    <row r="303" spans="2:7" s="1" customFormat="1" ht="15.75" customHeight="1" x14ac:dyDescent="0.25">
      <c r="B303" s="2"/>
      <c r="C303" s="18" t="s">
        <v>341</v>
      </c>
      <c r="D303" s="24">
        <v>6580</v>
      </c>
      <c r="E303" s="31"/>
      <c r="F303" s="32"/>
      <c r="G303" s="32"/>
    </row>
    <row r="304" spans="2:7" s="1" customFormat="1" ht="15.75" customHeight="1" x14ac:dyDescent="0.25">
      <c r="B304" s="2"/>
      <c r="C304" s="18" t="s">
        <v>342</v>
      </c>
      <c r="D304" s="24">
        <v>3450</v>
      </c>
      <c r="E304" s="31"/>
      <c r="F304" s="32"/>
      <c r="G304" s="32"/>
    </row>
    <row r="305" spans="2:7" s="1" customFormat="1" ht="15.75" customHeight="1" x14ac:dyDescent="0.25">
      <c r="B305" s="2"/>
      <c r="C305" s="18" t="s">
        <v>343</v>
      </c>
      <c r="D305" s="24">
        <v>3599</v>
      </c>
      <c r="E305" s="31"/>
      <c r="F305" s="32"/>
      <c r="G305" s="32"/>
    </row>
    <row r="306" spans="2:7" s="1" customFormat="1" ht="15.75" customHeight="1" x14ac:dyDescent="0.25">
      <c r="B306" s="2"/>
      <c r="C306" s="18" t="s">
        <v>5</v>
      </c>
      <c r="D306" s="24">
        <v>2283</v>
      </c>
      <c r="E306" s="31"/>
      <c r="F306" s="32"/>
      <c r="G306" s="32"/>
    </row>
    <row r="307" spans="2:7" s="1" customFormat="1" ht="15.75" customHeight="1" x14ac:dyDescent="0.25">
      <c r="B307" s="2"/>
      <c r="C307" s="18" t="s">
        <v>11</v>
      </c>
      <c r="D307" s="24">
        <v>904</v>
      </c>
      <c r="E307" s="31"/>
      <c r="F307" s="32"/>
      <c r="G307" s="32"/>
    </row>
    <row r="308" spans="2:7" s="1" customFormat="1" ht="15.75" customHeight="1" x14ac:dyDescent="0.25">
      <c r="B308" s="2"/>
      <c r="C308" s="18" t="s">
        <v>344</v>
      </c>
      <c r="D308" s="24">
        <v>4665</v>
      </c>
      <c r="E308" s="31"/>
      <c r="F308" s="32"/>
      <c r="G308" s="32"/>
    </row>
    <row r="309" spans="2:7" s="1" customFormat="1" ht="15.75" customHeight="1" x14ac:dyDescent="0.25">
      <c r="B309" s="2"/>
      <c r="C309" s="18" t="s">
        <v>345</v>
      </c>
      <c r="D309" s="24">
        <v>3432</v>
      </c>
      <c r="E309" s="31"/>
      <c r="F309" s="32"/>
      <c r="G309" s="32"/>
    </row>
    <row r="310" spans="2:7" s="1" customFormat="1" ht="15.75" customHeight="1" x14ac:dyDescent="0.25">
      <c r="B310" s="2"/>
      <c r="C310" s="18" t="s">
        <v>346</v>
      </c>
      <c r="D310" s="24">
        <v>2004</v>
      </c>
      <c r="E310" s="31"/>
      <c r="F310" s="32"/>
      <c r="G310" s="32"/>
    </row>
    <row r="311" spans="2:7" s="1" customFormat="1" ht="15.75" customHeight="1" x14ac:dyDescent="0.25">
      <c r="B311" s="2"/>
      <c r="C311" s="18" t="s">
        <v>347</v>
      </c>
      <c r="D311" s="24">
        <v>2965</v>
      </c>
      <c r="E311" s="31"/>
      <c r="F311" s="32"/>
      <c r="G311" s="32"/>
    </row>
    <row r="312" spans="2:7" s="1" customFormat="1" ht="15.75" customHeight="1" x14ac:dyDescent="0.25">
      <c r="B312" s="2"/>
      <c r="C312" s="18" t="s">
        <v>348</v>
      </c>
      <c r="D312" s="24">
        <v>1091</v>
      </c>
      <c r="E312" s="31"/>
      <c r="F312" s="32"/>
      <c r="G312" s="32"/>
    </row>
    <row r="313" spans="2:7" s="1" customFormat="1" ht="15.75" customHeight="1" x14ac:dyDescent="0.25">
      <c r="B313" s="2"/>
      <c r="C313" s="18" t="s">
        <v>349</v>
      </c>
      <c r="D313" s="24">
        <v>1867</v>
      </c>
      <c r="E313" s="31"/>
      <c r="F313" s="32"/>
      <c r="G313" s="32"/>
    </row>
    <row r="314" spans="2:7" s="1" customFormat="1" ht="15.75" customHeight="1" x14ac:dyDescent="0.25">
      <c r="B314" s="2"/>
      <c r="C314" s="18" t="s">
        <v>350</v>
      </c>
      <c r="D314" s="24">
        <v>4768</v>
      </c>
      <c r="E314" s="31"/>
      <c r="F314" s="32"/>
      <c r="G314" s="32"/>
    </row>
    <row r="315" spans="2:7" s="1" customFormat="1" ht="15.75" customHeight="1" x14ac:dyDescent="0.25">
      <c r="B315" s="2"/>
      <c r="C315" s="18" t="s">
        <v>351</v>
      </c>
      <c r="D315" s="24">
        <v>3261</v>
      </c>
      <c r="E315" s="31"/>
      <c r="F315" s="32"/>
      <c r="G315" s="32"/>
    </row>
    <row r="316" spans="2:7" s="1" customFormat="1" ht="15.75" customHeight="1" x14ac:dyDescent="0.25">
      <c r="B316" s="2"/>
      <c r="C316" s="18" t="s">
        <v>9</v>
      </c>
      <c r="D316" s="24">
        <v>1105</v>
      </c>
      <c r="E316" s="31"/>
      <c r="F316" s="32"/>
      <c r="G316" s="32"/>
    </row>
    <row r="317" spans="2:7" s="1" customFormat="1" ht="15.75" customHeight="1" x14ac:dyDescent="0.25">
      <c r="B317" s="2"/>
      <c r="C317" s="18"/>
      <c r="D317" s="24"/>
      <c r="E317" s="31"/>
      <c r="F317" s="32"/>
      <c r="G317" s="32"/>
    </row>
    <row r="318" spans="2:7" s="1" customFormat="1" ht="15.75" customHeight="1" x14ac:dyDescent="0.25">
      <c r="B318" s="2"/>
      <c r="C318" s="17" t="s">
        <v>1118</v>
      </c>
      <c r="D318" s="23">
        <f>SUM(D319:D355)</f>
        <v>98195</v>
      </c>
      <c r="E318" s="31"/>
      <c r="F318" s="32"/>
      <c r="G318" s="32"/>
    </row>
    <row r="319" spans="2:7" s="1" customFormat="1" ht="15.75" customHeight="1" x14ac:dyDescent="0.25">
      <c r="B319" s="2"/>
      <c r="C319" s="18" t="s">
        <v>352</v>
      </c>
      <c r="D319" s="24">
        <v>7121</v>
      </c>
      <c r="E319" s="31"/>
      <c r="F319" s="32"/>
      <c r="G319" s="32"/>
    </row>
    <row r="320" spans="2:7" s="1" customFormat="1" ht="15.75" customHeight="1" x14ac:dyDescent="0.25">
      <c r="B320" s="2"/>
      <c r="C320" s="18" t="s">
        <v>353</v>
      </c>
      <c r="D320" s="24">
        <v>4309</v>
      </c>
      <c r="E320" s="31"/>
      <c r="F320" s="32"/>
      <c r="G320" s="32"/>
    </row>
    <row r="321" spans="2:7" s="1" customFormat="1" ht="15.75" customHeight="1" x14ac:dyDescent="0.25">
      <c r="B321" s="2"/>
      <c r="C321" s="18" t="s">
        <v>354</v>
      </c>
      <c r="D321" s="24">
        <v>4798</v>
      </c>
      <c r="E321" s="31"/>
      <c r="F321" s="32"/>
      <c r="G321" s="32"/>
    </row>
    <row r="322" spans="2:7" s="1" customFormat="1" ht="15.75" customHeight="1" x14ac:dyDescent="0.25">
      <c r="B322" s="2"/>
      <c r="C322" s="18" t="s">
        <v>355</v>
      </c>
      <c r="D322" s="24">
        <v>1628</v>
      </c>
      <c r="E322" s="31"/>
      <c r="F322" s="32"/>
      <c r="G322" s="32"/>
    </row>
    <row r="323" spans="2:7" s="1" customFormat="1" ht="15.75" customHeight="1" x14ac:dyDescent="0.25">
      <c r="B323" s="2"/>
      <c r="C323" s="18" t="s">
        <v>356</v>
      </c>
      <c r="D323" s="24">
        <v>3294</v>
      </c>
      <c r="E323" s="31"/>
      <c r="F323" s="32"/>
      <c r="G323" s="32"/>
    </row>
    <row r="324" spans="2:7" s="1" customFormat="1" ht="15.75" customHeight="1" x14ac:dyDescent="0.25">
      <c r="B324" s="2"/>
      <c r="C324" s="18" t="s">
        <v>357</v>
      </c>
      <c r="D324" s="24">
        <v>4166</v>
      </c>
      <c r="E324" s="31"/>
      <c r="F324" s="32"/>
      <c r="G324" s="32"/>
    </row>
    <row r="325" spans="2:7" s="1" customFormat="1" ht="15.75" customHeight="1" x14ac:dyDescent="0.25">
      <c r="B325" s="2"/>
      <c r="C325" s="18" t="s">
        <v>358</v>
      </c>
      <c r="D325" s="24">
        <v>7658</v>
      </c>
      <c r="E325" s="31"/>
      <c r="F325" s="32"/>
      <c r="G325" s="32"/>
    </row>
    <row r="326" spans="2:7" s="1" customFormat="1" ht="15.75" customHeight="1" x14ac:dyDescent="0.25">
      <c r="B326" s="2"/>
      <c r="C326" s="18" t="s">
        <v>359</v>
      </c>
      <c r="D326" s="24">
        <v>2921</v>
      </c>
      <c r="E326" s="31"/>
      <c r="F326" s="32"/>
      <c r="G326" s="32"/>
    </row>
    <row r="327" spans="2:7" s="1" customFormat="1" ht="15.75" customHeight="1" x14ac:dyDescent="0.25">
      <c r="B327" s="2"/>
      <c r="C327" s="18" t="s">
        <v>360</v>
      </c>
      <c r="D327" s="24">
        <v>4267</v>
      </c>
      <c r="E327" s="31"/>
      <c r="F327" s="32"/>
      <c r="G327" s="32"/>
    </row>
    <row r="328" spans="2:7" s="1" customFormat="1" ht="15.75" customHeight="1" x14ac:dyDescent="0.25">
      <c r="B328" s="2"/>
      <c r="C328" s="18" t="s">
        <v>21</v>
      </c>
      <c r="D328" s="24">
        <v>1739</v>
      </c>
      <c r="E328" s="31"/>
      <c r="F328" s="32"/>
      <c r="G328" s="32"/>
    </row>
    <row r="329" spans="2:7" s="1" customFormat="1" ht="15.75" customHeight="1" x14ac:dyDescent="0.25">
      <c r="B329" s="2"/>
      <c r="C329" s="18" t="s">
        <v>361</v>
      </c>
      <c r="D329" s="24">
        <v>1157</v>
      </c>
      <c r="E329" s="31"/>
      <c r="F329" s="32"/>
      <c r="G329" s="32"/>
    </row>
    <row r="330" spans="2:7" s="1" customFormat="1" ht="15.75" customHeight="1" x14ac:dyDescent="0.25">
      <c r="B330" s="2"/>
      <c r="C330" s="18" t="s">
        <v>51</v>
      </c>
      <c r="D330" s="24">
        <v>705</v>
      </c>
      <c r="E330" s="31"/>
      <c r="F330" s="32"/>
      <c r="G330" s="32"/>
    </row>
    <row r="331" spans="2:7" s="1" customFormat="1" ht="15.75" customHeight="1" x14ac:dyDescent="0.25">
      <c r="B331" s="2"/>
      <c r="C331" s="18" t="s">
        <v>362</v>
      </c>
      <c r="D331" s="24">
        <v>1791</v>
      </c>
      <c r="E331" s="31"/>
      <c r="F331" s="32"/>
      <c r="G331" s="32"/>
    </row>
    <row r="332" spans="2:7" s="1" customFormat="1" ht="15.75" customHeight="1" x14ac:dyDescent="0.25">
      <c r="B332" s="2"/>
      <c r="C332" s="18" t="s">
        <v>363</v>
      </c>
      <c r="D332" s="24">
        <v>2827</v>
      </c>
      <c r="E332" s="31"/>
      <c r="F332" s="32"/>
      <c r="G332" s="32"/>
    </row>
    <row r="333" spans="2:7" s="1" customFormat="1" ht="15.75" customHeight="1" x14ac:dyDescent="0.25">
      <c r="B333" s="2"/>
      <c r="C333" s="18" t="s">
        <v>364</v>
      </c>
      <c r="D333" s="24">
        <v>1481</v>
      </c>
      <c r="E333" s="31"/>
      <c r="F333" s="32"/>
      <c r="G333" s="32"/>
    </row>
    <row r="334" spans="2:7" s="1" customFormat="1" ht="15.75" customHeight="1" x14ac:dyDescent="0.25">
      <c r="B334" s="2"/>
      <c r="C334" s="18" t="s">
        <v>365</v>
      </c>
      <c r="D334" s="24">
        <v>4846</v>
      </c>
      <c r="E334" s="31"/>
      <c r="F334" s="32"/>
      <c r="G334" s="32"/>
    </row>
    <row r="335" spans="2:7" s="1" customFormat="1" ht="15.75" customHeight="1" x14ac:dyDescent="0.25">
      <c r="B335" s="2"/>
      <c r="C335" s="18" t="s">
        <v>366</v>
      </c>
      <c r="D335" s="24">
        <v>1926</v>
      </c>
      <c r="E335" s="31"/>
      <c r="F335" s="32"/>
      <c r="G335" s="32"/>
    </row>
    <row r="336" spans="2:7" s="1" customFormat="1" ht="15.75" customHeight="1" x14ac:dyDescent="0.25">
      <c r="B336" s="2"/>
      <c r="C336" s="18" t="s">
        <v>367</v>
      </c>
      <c r="D336" s="24">
        <v>1320</v>
      </c>
      <c r="E336" s="31"/>
      <c r="F336" s="32"/>
      <c r="G336" s="32"/>
    </row>
    <row r="337" spans="2:7" s="1" customFormat="1" ht="15.75" customHeight="1" x14ac:dyDescent="0.25">
      <c r="B337" s="2"/>
      <c r="C337" s="18" t="s">
        <v>368</v>
      </c>
      <c r="D337" s="24">
        <v>944</v>
      </c>
      <c r="E337" s="31"/>
      <c r="F337" s="32"/>
      <c r="G337" s="32"/>
    </row>
    <row r="338" spans="2:7" s="1" customFormat="1" ht="15.75" customHeight="1" x14ac:dyDescent="0.25">
      <c r="B338" s="2"/>
      <c r="C338" s="18" t="s">
        <v>369</v>
      </c>
      <c r="D338" s="24">
        <v>3396</v>
      </c>
      <c r="E338" s="31"/>
      <c r="F338" s="32"/>
      <c r="G338" s="32"/>
    </row>
    <row r="339" spans="2:7" s="1" customFormat="1" ht="15.75" customHeight="1" x14ac:dyDescent="0.25">
      <c r="B339" s="2"/>
      <c r="C339" s="18" t="s">
        <v>370</v>
      </c>
      <c r="D339" s="24">
        <v>1563</v>
      </c>
      <c r="E339" s="31"/>
      <c r="F339" s="32"/>
      <c r="G339" s="32"/>
    </row>
    <row r="340" spans="2:7" s="1" customFormat="1" ht="15.75" customHeight="1" x14ac:dyDescent="0.25">
      <c r="B340" s="2"/>
      <c r="C340" s="18" t="s">
        <v>371</v>
      </c>
      <c r="D340" s="24">
        <v>948</v>
      </c>
      <c r="E340" s="31"/>
      <c r="F340" s="32"/>
      <c r="G340" s="32"/>
    </row>
    <row r="341" spans="2:7" s="1" customFormat="1" ht="15.75" customHeight="1" x14ac:dyDescent="0.25">
      <c r="B341" s="2"/>
      <c r="C341" s="18" t="s">
        <v>372</v>
      </c>
      <c r="D341" s="24">
        <v>1107</v>
      </c>
      <c r="E341" s="31"/>
      <c r="F341" s="32"/>
      <c r="G341" s="32"/>
    </row>
    <row r="342" spans="2:7" s="1" customFormat="1" ht="15.75" customHeight="1" x14ac:dyDescent="0.25">
      <c r="B342" s="2"/>
      <c r="C342" s="18" t="s">
        <v>373</v>
      </c>
      <c r="D342" s="24">
        <v>1091</v>
      </c>
      <c r="E342" s="31"/>
      <c r="F342" s="32"/>
      <c r="G342" s="32"/>
    </row>
    <row r="343" spans="2:7" s="1" customFormat="1" ht="15.75" customHeight="1" x14ac:dyDescent="0.25">
      <c r="B343" s="2"/>
      <c r="C343" s="18" t="s">
        <v>374</v>
      </c>
      <c r="D343" s="24">
        <v>2470</v>
      </c>
      <c r="E343" s="31"/>
      <c r="F343" s="32"/>
      <c r="G343" s="32"/>
    </row>
    <row r="344" spans="2:7" s="1" customFormat="1" ht="15.75" customHeight="1" x14ac:dyDescent="0.25">
      <c r="B344" s="2"/>
      <c r="C344" s="18" t="s">
        <v>375</v>
      </c>
      <c r="D344" s="24">
        <v>1884</v>
      </c>
      <c r="E344" s="31"/>
      <c r="F344" s="32"/>
      <c r="G344" s="32"/>
    </row>
    <row r="345" spans="2:7" s="1" customFormat="1" ht="15.75" customHeight="1" x14ac:dyDescent="0.25">
      <c r="B345" s="2"/>
      <c r="C345" s="18" t="s">
        <v>376</v>
      </c>
      <c r="D345" s="24">
        <v>2317</v>
      </c>
      <c r="E345" s="31"/>
      <c r="F345" s="32"/>
      <c r="G345" s="32"/>
    </row>
    <row r="346" spans="2:7" s="1" customFormat="1" ht="15.75" customHeight="1" x14ac:dyDescent="0.25">
      <c r="B346" s="2"/>
      <c r="C346" s="18" t="s">
        <v>377</v>
      </c>
      <c r="D346" s="24">
        <v>2315</v>
      </c>
      <c r="E346" s="31"/>
      <c r="F346" s="32"/>
      <c r="G346" s="32"/>
    </row>
    <row r="347" spans="2:7" s="1" customFormat="1" ht="15.75" customHeight="1" x14ac:dyDescent="0.25">
      <c r="B347" s="2"/>
      <c r="C347" s="18" t="s">
        <v>33</v>
      </c>
      <c r="D347" s="24">
        <v>2285</v>
      </c>
      <c r="E347" s="31"/>
      <c r="F347" s="32"/>
      <c r="G347" s="32"/>
    </row>
    <row r="348" spans="2:7" s="1" customFormat="1" ht="15.75" customHeight="1" x14ac:dyDescent="0.25">
      <c r="B348" s="2"/>
      <c r="C348" s="18" t="s">
        <v>2</v>
      </c>
      <c r="D348" s="24">
        <v>4913</v>
      </c>
      <c r="E348" s="31"/>
      <c r="F348" s="32"/>
      <c r="G348" s="32"/>
    </row>
    <row r="349" spans="2:7" s="1" customFormat="1" ht="15.75" customHeight="1" x14ac:dyDescent="0.25">
      <c r="B349" s="2"/>
      <c r="C349" s="18" t="s">
        <v>378</v>
      </c>
      <c r="D349" s="24">
        <v>1370</v>
      </c>
      <c r="E349" s="31"/>
      <c r="F349" s="32"/>
      <c r="G349" s="32"/>
    </row>
    <row r="350" spans="2:7" s="1" customFormat="1" ht="15.75" customHeight="1" x14ac:dyDescent="0.25">
      <c r="B350" s="2"/>
      <c r="C350" s="18" t="s">
        <v>379</v>
      </c>
      <c r="D350" s="24">
        <v>3201</v>
      </c>
      <c r="E350" s="31"/>
      <c r="F350" s="32"/>
      <c r="G350" s="32"/>
    </row>
    <row r="351" spans="2:7" s="1" customFormat="1" ht="15.75" customHeight="1" x14ac:dyDescent="0.25">
      <c r="B351" s="2"/>
      <c r="C351" s="18" t="s">
        <v>380</v>
      </c>
      <c r="D351" s="24">
        <v>1988</v>
      </c>
      <c r="E351" s="31"/>
      <c r="F351" s="32"/>
      <c r="G351" s="32"/>
    </row>
    <row r="352" spans="2:7" s="1" customFormat="1" ht="15.75" customHeight="1" x14ac:dyDescent="0.25">
      <c r="B352" s="2"/>
      <c r="C352" s="18" t="s">
        <v>381</v>
      </c>
      <c r="D352" s="24">
        <v>2589</v>
      </c>
      <c r="E352" s="31"/>
      <c r="F352" s="32"/>
      <c r="G352" s="32"/>
    </row>
    <row r="353" spans="2:7" s="1" customFormat="1" ht="15.75" customHeight="1" x14ac:dyDescent="0.25">
      <c r="B353" s="2"/>
      <c r="C353" s="18" t="s">
        <v>382</v>
      </c>
      <c r="D353" s="24">
        <v>714</v>
      </c>
      <c r="E353" s="31"/>
      <c r="F353" s="32"/>
      <c r="G353" s="32"/>
    </row>
    <row r="354" spans="2:7" s="1" customFormat="1" ht="15.75" customHeight="1" x14ac:dyDescent="0.25">
      <c r="B354" s="2"/>
      <c r="C354" s="18" t="s">
        <v>383</v>
      </c>
      <c r="D354" s="24">
        <v>1018</v>
      </c>
      <c r="E354" s="31"/>
      <c r="F354" s="32"/>
      <c r="G354" s="32"/>
    </row>
    <row r="355" spans="2:7" s="1" customFormat="1" ht="15.75" customHeight="1" x14ac:dyDescent="0.25">
      <c r="B355" s="2"/>
      <c r="C355" s="18" t="s">
        <v>384</v>
      </c>
      <c r="D355" s="24">
        <v>4128</v>
      </c>
      <c r="E355" s="31"/>
      <c r="F355" s="32"/>
      <c r="G355" s="32"/>
    </row>
    <row r="356" spans="2:7" s="1" customFormat="1" ht="15.75" customHeight="1" x14ac:dyDescent="0.25">
      <c r="B356" s="2"/>
      <c r="C356" s="18"/>
      <c r="D356" s="24"/>
      <c r="E356" s="31"/>
      <c r="F356" s="32"/>
      <c r="G356" s="32"/>
    </row>
    <row r="357" spans="2:7" s="1" customFormat="1" ht="15.75" customHeight="1" x14ac:dyDescent="0.25">
      <c r="B357" s="2"/>
      <c r="C357" s="17" t="s">
        <v>1133</v>
      </c>
      <c r="D357" s="23">
        <f>SUM(D358:D397)</f>
        <v>72371</v>
      </c>
      <c r="E357" s="31"/>
      <c r="F357" s="32"/>
      <c r="G357" s="32"/>
    </row>
    <row r="358" spans="2:7" s="1" customFormat="1" ht="15.75" customHeight="1" x14ac:dyDescent="0.25">
      <c r="B358" s="2"/>
      <c r="C358" s="18" t="s">
        <v>385</v>
      </c>
      <c r="D358" s="24">
        <v>1389</v>
      </c>
      <c r="E358" s="31"/>
      <c r="F358" s="32"/>
      <c r="G358" s="32"/>
    </row>
    <row r="359" spans="2:7" s="1" customFormat="1" ht="15.75" customHeight="1" x14ac:dyDescent="0.25">
      <c r="B359" s="2"/>
      <c r="C359" s="18" t="s">
        <v>386</v>
      </c>
      <c r="D359" s="24">
        <v>3631</v>
      </c>
      <c r="E359" s="31"/>
      <c r="F359" s="32"/>
      <c r="G359" s="32"/>
    </row>
    <row r="360" spans="2:7" s="1" customFormat="1" ht="15.75" customHeight="1" x14ac:dyDescent="0.25">
      <c r="B360" s="2"/>
      <c r="C360" s="18" t="s">
        <v>387</v>
      </c>
      <c r="D360" s="24">
        <v>1306</v>
      </c>
      <c r="E360" s="31"/>
      <c r="F360" s="32"/>
      <c r="G360" s="32"/>
    </row>
    <row r="361" spans="2:7" s="1" customFormat="1" ht="15.75" customHeight="1" x14ac:dyDescent="0.25">
      <c r="B361" s="2"/>
      <c r="C361" s="18" t="s">
        <v>388</v>
      </c>
      <c r="D361" s="24">
        <v>2528</v>
      </c>
      <c r="E361" s="31"/>
      <c r="F361" s="32"/>
      <c r="G361" s="32"/>
    </row>
    <row r="362" spans="2:7" s="1" customFormat="1" ht="15.75" customHeight="1" x14ac:dyDescent="0.25">
      <c r="B362" s="2"/>
      <c r="C362" s="18" t="s">
        <v>389</v>
      </c>
      <c r="D362" s="24">
        <v>1676</v>
      </c>
      <c r="E362" s="31"/>
      <c r="F362" s="32"/>
      <c r="G362" s="32"/>
    </row>
    <row r="363" spans="2:7" s="1" customFormat="1" ht="15.75" customHeight="1" x14ac:dyDescent="0.25">
      <c r="B363" s="2"/>
      <c r="C363" s="18" t="s">
        <v>390</v>
      </c>
      <c r="D363" s="24">
        <v>3259</v>
      </c>
      <c r="E363" s="31"/>
      <c r="F363" s="32"/>
      <c r="G363" s="32"/>
    </row>
    <row r="364" spans="2:7" s="1" customFormat="1" ht="15.75" customHeight="1" x14ac:dyDescent="0.25">
      <c r="B364" s="2"/>
      <c r="C364" s="18" t="s">
        <v>149</v>
      </c>
      <c r="D364" s="24">
        <v>1348</v>
      </c>
      <c r="E364" s="31"/>
      <c r="F364" s="32"/>
      <c r="G364" s="32"/>
    </row>
    <row r="365" spans="2:7" s="1" customFormat="1" ht="15.75" customHeight="1" x14ac:dyDescent="0.25">
      <c r="B365" s="2"/>
      <c r="C365" s="18" t="s">
        <v>391</v>
      </c>
      <c r="D365" s="24">
        <v>1626</v>
      </c>
      <c r="E365" s="31"/>
      <c r="F365" s="32"/>
      <c r="G365" s="32"/>
    </row>
    <row r="366" spans="2:7" s="1" customFormat="1" ht="15.75" customHeight="1" x14ac:dyDescent="0.25">
      <c r="B366" s="2"/>
      <c r="C366" s="18" t="s">
        <v>392</v>
      </c>
      <c r="D366" s="24">
        <v>3166</v>
      </c>
      <c r="E366" s="31"/>
      <c r="F366" s="32"/>
      <c r="G366" s="32"/>
    </row>
    <row r="367" spans="2:7" s="1" customFormat="1" ht="15.75" customHeight="1" x14ac:dyDescent="0.25">
      <c r="B367" s="2"/>
      <c r="C367" s="18" t="s">
        <v>393</v>
      </c>
      <c r="D367" s="24">
        <v>1183</v>
      </c>
      <c r="E367" s="31"/>
      <c r="F367" s="32"/>
      <c r="G367" s="32"/>
    </row>
    <row r="368" spans="2:7" s="1" customFormat="1" ht="15.75" customHeight="1" x14ac:dyDescent="0.25">
      <c r="B368" s="2"/>
      <c r="C368" s="18" t="s">
        <v>394</v>
      </c>
      <c r="D368" s="24">
        <v>1650</v>
      </c>
      <c r="E368" s="31"/>
      <c r="F368" s="32"/>
      <c r="G368" s="32"/>
    </row>
    <row r="369" spans="2:7" s="1" customFormat="1" ht="15.75" customHeight="1" x14ac:dyDescent="0.25">
      <c r="B369" s="2"/>
      <c r="C369" s="18" t="s">
        <v>395</v>
      </c>
      <c r="D369" s="24">
        <v>1220</v>
      </c>
      <c r="E369" s="31"/>
      <c r="F369" s="32"/>
      <c r="G369" s="32"/>
    </row>
    <row r="370" spans="2:7" s="1" customFormat="1" ht="15.75" customHeight="1" x14ac:dyDescent="0.25">
      <c r="B370" s="2"/>
      <c r="C370" s="18" t="s">
        <v>312</v>
      </c>
      <c r="D370" s="24">
        <v>1683</v>
      </c>
      <c r="E370" s="31"/>
      <c r="F370" s="32"/>
      <c r="G370" s="32"/>
    </row>
    <row r="371" spans="2:7" s="1" customFormat="1" ht="15.75" customHeight="1" x14ac:dyDescent="0.25">
      <c r="B371" s="2"/>
      <c r="C371" s="18" t="s">
        <v>396</v>
      </c>
      <c r="D371" s="24">
        <v>3031</v>
      </c>
      <c r="E371" s="31"/>
      <c r="F371" s="32"/>
      <c r="G371" s="32"/>
    </row>
    <row r="372" spans="2:7" s="1" customFormat="1" ht="15.75" customHeight="1" x14ac:dyDescent="0.25">
      <c r="B372" s="2"/>
      <c r="C372" s="18" t="s">
        <v>397</v>
      </c>
      <c r="D372" s="24">
        <v>2290</v>
      </c>
      <c r="E372" s="31"/>
      <c r="F372" s="32"/>
      <c r="G372" s="32"/>
    </row>
    <row r="373" spans="2:7" s="1" customFormat="1" ht="15.75" customHeight="1" x14ac:dyDescent="0.25">
      <c r="B373" s="2"/>
      <c r="C373" s="18" t="s">
        <v>398</v>
      </c>
      <c r="D373" s="24">
        <v>1208</v>
      </c>
      <c r="E373" s="31"/>
      <c r="F373" s="32"/>
      <c r="G373" s="32"/>
    </row>
    <row r="374" spans="2:7" s="1" customFormat="1" ht="15.75" customHeight="1" x14ac:dyDescent="0.25">
      <c r="B374" s="2"/>
      <c r="C374" s="18" t="s">
        <v>399</v>
      </c>
      <c r="D374" s="24">
        <v>1129</v>
      </c>
      <c r="E374" s="31"/>
      <c r="F374" s="32"/>
      <c r="G374" s="32"/>
    </row>
    <row r="375" spans="2:7" s="1" customFormat="1" ht="15.75" customHeight="1" x14ac:dyDescent="0.25">
      <c r="B375" s="2"/>
      <c r="C375" s="18" t="s">
        <v>400</v>
      </c>
      <c r="D375" s="24">
        <v>573</v>
      </c>
      <c r="E375" s="31"/>
      <c r="F375" s="32"/>
      <c r="G375" s="32"/>
    </row>
    <row r="376" spans="2:7" s="1" customFormat="1" ht="15.75" customHeight="1" x14ac:dyDescent="0.25">
      <c r="B376" s="2"/>
      <c r="C376" s="18" t="s">
        <v>401</v>
      </c>
      <c r="D376" s="24">
        <v>1757</v>
      </c>
      <c r="E376" s="31"/>
      <c r="F376" s="32"/>
      <c r="G376" s="32"/>
    </row>
    <row r="377" spans="2:7" s="1" customFormat="1" ht="15.75" customHeight="1" x14ac:dyDescent="0.25">
      <c r="B377" s="2"/>
      <c r="C377" s="18" t="s">
        <v>402</v>
      </c>
      <c r="D377" s="25">
        <v>2573</v>
      </c>
      <c r="E377" s="31"/>
      <c r="F377" s="32"/>
      <c r="G377" s="32"/>
    </row>
    <row r="378" spans="2:7" s="1" customFormat="1" ht="15.75" customHeight="1" x14ac:dyDescent="0.25">
      <c r="B378" s="2"/>
      <c r="C378" s="18" t="s">
        <v>403</v>
      </c>
      <c r="D378" s="25">
        <v>1817</v>
      </c>
      <c r="E378" s="31"/>
      <c r="F378" s="32"/>
      <c r="G378" s="32"/>
    </row>
    <row r="379" spans="2:7" s="1" customFormat="1" ht="15.75" customHeight="1" x14ac:dyDescent="0.25">
      <c r="B379" s="2"/>
      <c r="C379" s="18" t="s">
        <v>404</v>
      </c>
      <c r="D379" s="25">
        <v>2242</v>
      </c>
      <c r="E379" s="31"/>
      <c r="F379" s="32"/>
      <c r="G379" s="32"/>
    </row>
    <row r="380" spans="2:7" s="1" customFormat="1" ht="15.75" customHeight="1" x14ac:dyDescent="0.25">
      <c r="B380" s="2"/>
      <c r="C380" s="18" t="s">
        <v>405</v>
      </c>
      <c r="D380" s="25">
        <v>456</v>
      </c>
      <c r="E380" s="31"/>
      <c r="F380" s="32"/>
      <c r="G380" s="32"/>
    </row>
    <row r="381" spans="2:7" s="1" customFormat="1" ht="15.75" customHeight="1" x14ac:dyDescent="0.25">
      <c r="B381" s="2"/>
      <c r="C381" s="18" t="s">
        <v>406</v>
      </c>
      <c r="D381" s="25">
        <v>946</v>
      </c>
      <c r="E381" s="31"/>
      <c r="F381" s="32"/>
      <c r="G381" s="32"/>
    </row>
    <row r="382" spans="2:7" s="1" customFormat="1" ht="15.75" customHeight="1" x14ac:dyDescent="0.25">
      <c r="B382" s="2"/>
      <c r="C382" s="18" t="s">
        <v>407</v>
      </c>
      <c r="D382" s="25">
        <v>776</v>
      </c>
      <c r="E382" s="31"/>
      <c r="F382" s="32"/>
      <c r="G382" s="32"/>
    </row>
    <row r="383" spans="2:7" s="1" customFormat="1" ht="15.75" customHeight="1" x14ac:dyDescent="0.25">
      <c r="B383" s="2"/>
      <c r="C383" s="18" t="s">
        <v>36</v>
      </c>
      <c r="D383" s="25">
        <v>1136</v>
      </c>
      <c r="E383" s="31"/>
      <c r="F383" s="32"/>
      <c r="G383" s="32"/>
    </row>
    <row r="384" spans="2:7" s="1" customFormat="1" ht="15.75" customHeight="1" x14ac:dyDescent="0.25">
      <c r="B384" s="2"/>
      <c r="C384" s="18" t="s">
        <v>408</v>
      </c>
      <c r="D384" s="25">
        <v>905</v>
      </c>
      <c r="E384" s="31"/>
      <c r="F384" s="32"/>
      <c r="G384" s="32"/>
    </row>
    <row r="385" spans="2:7" s="1" customFormat="1" ht="15.75" customHeight="1" x14ac:dyDescent="0.25">
      <c r="B385" s="2"/>
      <c r="C385" s="18" t="s">
        <v>409</v>
      </c>
      <c r="D385" s="25">
        <v>2287</v>
      </c>
      <c r="E385" s="31"/>
      <c r="F385" s="32"/>
      <c r="G385" s="32"/>
    </row>
    <row r="386" spans="2:7" s="1" customFormat="1" ht="15.75" customHeight="1" x14ac:dyDescent="0.25">
      <c r="B386" s="2"/>
      <c r="C386" s="18" t="s">
        <v>410</v>
      </c>
      <c r="D386" s="25">
        <v>1363</v>
      </c>
      <c r="E386" s="31"/>
      <c r="F386" s="32"/>
      <c r="G386" s="32"/>
    </row>
    <row r="387" spans="2:7" s="1" customFormat="1" ht="15.75" customHeight="1" x14ac:dyDescent="0.25">
      <c r="B387" s="2"/>
      <c r="C387" s="18" t="s">
        <v>75</v>
      </c>
      <c r="D387" s="25">
        <v>2983</v>
      </c>
      <c r="E387" s="31"/>
      <c r="F387" s="32"/>
      <c r="G387" s="32"/>
    </row>
    <row r="388" spans="2:7" s="1" customFormat="1" ht="15.75" customHeight="1" x14ac:dyDescent="0.25">
      <c r="B388" s="2"/>
      <c r="C388" s="18" t="s">
        <v>76</v>
      </c>
      <c r="D388" s="25">
        <v>2264</v>
      </c>
      <c r="E388" s="31"/>
      <c r="F388" s="32"/>
      <c r="G388" s="32"/>
    </row>
    <row r="389" spans="2:7" s="1" customFormat="1" ht="15.75" customHeight="1" x14ac:dyDescent="0.25">
      <c r="B389" s="2"/>
      <c r="C389" s="18" t="s">
        <v>77</v>
      </c>
      <c r="D389" s="25">
        <v>3237</v>
      </c>
      <c r="E389" s="31"/>
      <c r="F389" s="32"/>
      <c r="G389" s="32"/>
    </row>
    <row r="390" spans="2:7" s="1" customFormat="1" ht="15.75" customHeight="1" x14ac:dyDescent="0.25">
      <c r="B390" s="2"/>
      <c r="C390" s="18" t="s">
        <v>411</v>
      </c>
      <c r="D390" s="25">
        <v>1176</v>
      </c>
      <c r="E390" s="31"/>
      <c r="F390" s="32"/>
      <c r="G390" s="32"/>
    </row>
    <row r="391" spans="2:7" s="1" customFormat="1" ht="15.75" customHeight="1" x14ac:dyDescent="0.25">
      <c r="B391" s="2"/>
      <c r="C391" s="18" t="s">
        <v>412</v>
      </c>
      <c r="D391" s="25">
        <v>1078</v>
      </c>
      <c r="E391" s="31"/>
      <c r="F391" s="32"/>
      <c r="G391" s="32"/>
    </row>
    <row r="392" spans="2:7" s="1" customFormat="1" ht="15.75" customHeight="1" x14ac:dyDescent="0.25">
      <c r="B392" s="2"/>
      <c r="C392" s="18" t="s">
        <v>413</v>
      </c>
      <c r="D392" s="25">
        <v>2506</v>
      </c>
      <c r="E392" s="31"/>
      <c r="F392" s="32"/>
      <c r="G392" s="32"/>
    </row>
    <row r="393" spans="2:7" s="1" customFormat="1" ht="15.75" customHeight="1" x14ac:dyDescent="0.25">
      <c r="B393" s="2"/>
      <c r="C393" s="18" t="s">
        <v>414</v>
      </c>
      <c r="D393" s="25">
        <v>2282</v>
      </c>
      <c r="E393" s="31"/>
      <c r="F393" s="32"/>
      <c r="G393" s="32"/>
    </row>
    <row r="394" spans="2:7" s="1" customFormat="1" ht="15.75" customHeight="1" x14ac:dyDescent="0.25">
      <c r="B394" s="2"/>
      <c r="C394" s="18" t="s">
        <v>415</v>
      </c>
      <c r="D394" s="25">
        <v>1552</v>
      </c>
      <c r="E394" s="31"/>
      <c r="F394" s="32"/>
      <c r="G394" s="32"/>
    </row>
    <row r="395" spans="2:7" s="1" customFormat="1" ht="15.75" customHeight="1" x14ac:dyDescent="0.25">
      <c r="B395" s="2"/>
      <c r="C395" s="18" t="s">
        <v>416</v>
      </c>
      <c r="D395" s="25">
        <v>2508</v>
      </c>
      <c r="E395" s="31"/>
      <c r="F395" s="32"/>
      <c r="G395" s="32"/>
    </row>
    <row r="396" spans="2:7" s="1" customFormat="1" ht="15.75" customHeight="1" x14ac:dyDescent="0.25">
      <c r="B396" s="2"/>
      <c r="C396" s="18" t="s">
        <v>417</v>
      </c>
      <c r="D396" s="25">
        <v>1371</v>
      </c>
      <c r="E396" s="31"/>
      <c r="F396" s="32"/>
      <c r="G396" s="32"/>
    </row>
    <row r="397" spans="2:7" s="1" customFormat="1" ht="15.75" customHeight="1" x14ac:dyDescent="0.25">
      <c r="B397" s="2"/>
      <c r="C397" s="18" t="s">
        <v>204</v>
      </c>
      <c r="D397" s="25">
        <v>1260</v>
      </c>
      <c r="E397" s="31"/>
      <c r="F397" s="32"/>
      <c r="G397" s="32"/>
    </row>
    <row r="398" spans="2:7" s="1" customFormat="1" ht="15.75" customHeight="1" x14ac:dyDescent="0.25">
      <c r="B398" s="2"/>
      <c r="C398" s="18"/>
      <c r="D398" s="25"/>
      <c r="E398" s="31"/>
      <c r="F398" s="32"/>
      <c r="G398" s="32"/>
    </row>
    <row r="399" spans="2:7" s="1" customFormat="1" ht="15.75" customHeight="1" x14ac:dyDescent="0.25">
      <c r="B399" s="2"/>
      <c r="C399" s="17" t="s">
        <v>418</v>
      </c>
      <c r="D399" s="21">
        <f>SUM(D400:D441)</f>
        <v>164646</v>
      </c>
      <c r="E399" s="31"/>
      <c r="F399" s="32"/>
      <c r="G399" s="32"/>
    </row>
    <row r="400" spans="2:7" s="1" customFormat="1" ht="15.75" customHeight="1" x14ac:dyDescent="0.25">
      <c r="B400" s="2"/>
      <c r="C400" s="34" t="s">
        <v>419</v>
      </c>
      <c r="D400" s="25">
        <v>3080</v>
      </c>
      <c r="E400" s="31"/>
      <c r="F400" s="32"/>
      <c r="G400" s="32"/>
    </row>
    <row r="401" spans="2:7" s="1" customFormat="1" ht="15.75" customHeight="1" x14ac:dyDescent="0.25">
      <c r="B401" s="2"/>
      <c r="C401" s="18" t="s">
        <v>420</v>
      </c>
      <c r="D401" s="25">
        <v>4514</v>
      </c>
      <c r="E401" s="31"/>
      <c r="F401" s="32"/>
      <c r="G401" s="32"/>
    </row>
    <row r="402" spans="2:7" s="1" customFormat="1" ht="15.75" customHeight="1" x14ac:dyDescent="0.25">
      <c r="B402" s="2"/>
      <c r="C402" s="18" t="s">
        <v>421</v>
      </c>
      <c r="D402" s="25">
        <v>2512</v>
      </c>
      <c r="E402" s="31"/>
      <c r="F402" s="32"/>
      <c r="G402" s="32"/>
    </row>
    <row r="403" spans="2:7" s="1" customFormat="1" ht="15.75" customHeight="1" x14ac:dyDescent="0.25">
      <c r="B403" s="2"/>
      <c r="C403" s="34" t="s">
        <v>422</v>
      </c>
      <c r="D403" s="25">
        <v>3573</v>
      </c>
      <c r="E403" s="31"/>
      <c r="F403" s="32"/>
      <c r="G403" s="32"/>
    </row>
    <row r="404" spans="2:7" s="1" customFormat="1" ht="15.75" customHeight="1" x14ac:dyDescent="0.25">
      <c r="B404" s="2"/>
      <c r="C404" s="18" t="s">
        <v>423</v>
      </c>
      <c r="D404" s="25">
        <v>4463</v>
      </c>
      <c r="E404" s="31"/>
      <c r="F404" s="32"/>
      <c r="G404" s="32"/>
    </row>
    <row r="405" spans="2:7" s="1" customFormat="1" ht="15.75" customHeight="1" x14ac:dyDescent="0.25">
      <c r="B405" s="2"/>
      <c r="C405" s="34" t="s">
        <v>424</v>
      </c>
      <c r="D405" s="25">
        <v>3367</v>
      </c>
      <c r="E405" s="31"/>
      <c r="F405" s="32"/>
      <c r="G405" s="32"/>
    </row>
    <row r="406" spans="2:7" s="1" customFormat="1" ht="15.75" customHeight="1" x14ac:dyDescent="0.25">
      <c r="B406" s="2"/>
      <c r="C406" s="18" t="s">
        <v>425</v>
      </c>
      <c r="D406" s="25">
        <v>6306</v>
      </c>
      <c r="E406" s="31"/>
      <c r="F406" s="32"/>
      <c r="G406" s="32"/>
    </row>
    <row r="407" spans="2:7" s="1" customFormat="1" ht="15.75" customHeight="1" x14ac:dyDescent="0.25">
      <c r="B407" s="2"/>
      <c r="C407" s="34" t="s">
        <v>426</v>
      </c>
      <c r="D407" s="25">
        <v>2177</v>
      </c>
      <c r="E407" s="31"/>
      <c r="F407" s="32"/>
      <c r="G407" s="32"/>
    </row>
    <row r="408" spans="2:7" s="1" customFormat="1" ht="15.75" customHeight="1" x14ac:dyDescent="0.25">
      <c r="B408" s="2"/>
      <c r="C408" s="18" t="s">
        <v>427</v>
      </c>
      <c r="D408" s="25">
        <v>4624</v>
      </c>
      <c r="E408" s="31"/>
      <c r="F408" s="32"/>
      <c r="G408" s="32"/>
    </row>
    <row r="409" spans="2:7" s="1" customFormat="1" ht="15.75" customHeight="1" x14ac:dyDescent="0.25">
      <c r="B409" s="2"/>
      <c r="C409" s="34" t="s">
        <v>428</v>
      </c>
      <c r="D409" s="25">
        <v>2108</v>
      </c>
      <c r="E409" s="31"/>
      <c r="F409" s="32"/>
      <c r="G409" s="32"/>
    </row>
    <row r="410" spans="2:7" s="1" customFormat="1" ht="15.75" customHeight="1" x14ac:dyDescent="0.25">
      <c r="B410" s="2"/>
      <c r="C410" s="18" t="s">
        <v>429</v>
      </c>
      <c r="D410" s="25">
        <v>5145</v>
      </c>
      <c r="E410" s="31"/>
      <c r="F410" s="32"/>
      <c r="G410" s="32"/>
    </row>
    <row r="411" spans="2:7" s="1" customFormat="1" ht="15.75" customHeight="1" x14ac:dyDescent="0.25">
      <c r="B411" s="2"/>
      <c r="C411" s="18" t="s">
        <v>430</v>
      </c>
      <c r="D411" s="25">
        <v>1071</v>
      </c>
      <c r="E411" s="31"/>
      <c r="F411" s="32"/>
      <c r="G411" s="32"/>
    </row>
    <row r="412" spans="2:7" s="1" customFormat="1" ht="15.75" customHeight="1" x14ac:dyDescent="0.25">
      <c r="B412" s="2"/>
      <c r="C412" s="18" t="s">
        <v>431</v>
      </c>
      <c r="D412" s="25">
        <v>3571</v>
      </c>
      <c r="E412" s="31"/>
      <c r="F412" s="32"/>
      <c r="G412" s="32"/>
    </row>
    <row r="413" spans="2:7" s="1" customFormat="1" ht="15.75" customHeight="1" x14ac:dyDescent="0.25">
      <c r="B413" s="2"/>
      <c r="C413" s="18" t="s">
        <v>432</v>
      </c>
      <c r="D413" s="25">
        <v>537</v>
      </c>
      <c r="E413" s="31"/>
      <c r="F413" s="32"/>
      <c r="G413" s="32"/>
    </row>
    <row r="414" spans="2:7" s="1" customFormat="1" ht="15.75" customHeight="1" x14ac:dyDescent="0.25">
      <c r="B414" s="2"/>
      <c r="C414" s="18" t="s">
        <v>433</v>
      </c>
      <c r="D414" s="25">
        <v>7476</v>
      </c>
      <c r="E414" s="31"/>
      <c r="F414" s="32"/>
      <c r="G414" s="32"/>
    </row>
    <row r="415" spans="2:7" s="1" customFormat="1" ht="15.75" customHeight="1" x14ac:dyDescent="0.25">
      <c r="B415" s="2"/>
      <c r="C415" s="18" t="s">
        <v>175</v>
      </c>
      <c r="D415" s="25">
        <v>1585</v>
      </c>
      <c r="E415" s="31"/>
      <c r="F415" s="32"/>
      <c r="G415" s="32"/>
    </row>
    <row r="416" spans="2:7" s="1" customFormat="1" ht="15.75" customHeight="1" x14ac:dyDescent="0.25">
      <c r="B416" s="2"/>
      <c r="C416" s="18" t="s">
        <v>434</v>
      </c>
      <c r="D416" s="25">
        <v>3861</v>
      </c>
      <c r="E416" s="31"/>
      <c r="F416" s="32"/>
      <c r="G416" s="32"/>
    </row>
    <row r="417" spans="2:7" s="1" customFormat="1" ht="15.75" customHeight="1" x14ac:dyDescent="0.25">
      <c r="B417" s="2"/>
      <c r="C417" s="34" t="s">
        <v>435</v>
      </c>
      <c r="D417" s="25">
        <v>5494</v>
      </c>
      <c r="E417" s="31"/>
      <c r="F417" s="32"/>
      <c r="G417" s="32"/>
    </row>
    <row r="418" spans="2:7" s="1" customFormat="1" ht="15.75" customHeight="1" x14ac:dyDescent="0.25">
      <c r="B418" s="2"/>
      <c r="C418" s="18" t="s">
        <v>436</v>
      </c>
      <c r="D418" s="25">
        <v>3994</v>
      </c>
      <c r="E418" s="31"/>
      <c r="F418" s="32"/>
      <c r="G418" s="32"/>
    </row>
    <row r="419" spans="2:7" s="1" customFormat="1" ht="15.75" customHeight="1" x14ac:dyDescent="0.25">
      <c r="B419" s="2"/>
      <c r="C419" s="18" t="s">
        <v>437</v>
      </c>
      <c r="D419" s="25">
        <v>7591</v>
      </c>
      <c r="E419" s="31"/>
      <c r="F419" s="32"/>
      <c r="G419" s="32"/>
    </row>
    <row r="420" spans="2:7" s="1" customFormat="1" ht="15.75" customHeight="1" x14ac:dyDescent="0.25">
      <c r="B420" s="2"/>
      <c r="C420" s="34" t="s">
        <v>438</v>
      </c>
      <c r="D420" s="25">
        <v>2448</v>
      </c>
      <c r="E420" s="31"/>
      <c r="F420" s="32"/>
      <c r="G420" s="32"/>
    </row>
    <row r="421" spans="2:7" s="1" customFormat="1" ht="15.75" customHeight="1" x14ac:dyDescent="0.25">
      <c r="B421" s="2"/>
      <c r="C421" s="34" t="s">
        <v>439</v>
      </c>
      <c r="D421" s="25">
        <v>3407</v>
      </c>
      <c r="E421" s="31"/>
      <c r="F421" s="32"/>
      <c r="G421" s="32"/>
    </row>
    <row r="422" spans="2:7" s="1" customFormat="1" ht="15.75" customHeight="1" x14ac:dyDescent="0.25">
      <c r="B422" s="2"/>
      <c r="C422" s="18" t="s">
        <v>440</v>
      </c>
      <c r="D422" s="25">
        <v>2203</v>
      </c>
      <c r="E422" s="31"/>
      <c r="F422" s="32"/>
      <c r="G422" s="32"/>
    </row>
    <row r="423" spans="2:7" s="1" customFormat="1" ht="15.75" customHeight="1" x14ac:dyDescent="0.25">
      <c r="B423" s="2"/>
      <c r="C423" s="18" t="s">
        <v>441</v>
      </c>
      <c r="D423" s="25">
        <v>2763</v>
      </c>
      <c r="E423" s="31"/>
      <c r="F423" s="32"/>
      <c r="G423" s="32"/>
    </row>
    <row r="424" spans="2:7" s="1" customFormat="1" ht="15.75" customHeight="1" x14ac:dyDescent="0.25">
      <c r="B424" s="2"/>
      <c r="C424" s="18" t="s">
        <v>442</v>
      </c>
      <c r="D424" s="25">
        <v>5332</v>
      </c>
      <c r="E424" s="31"/>
      <c r="F424" s="32"/>
      <c r="G424" s="32"/>
    </row>
    <row r="425" spans="2:7" s="1" customFormat="1" ht="15.75" customHeight="1" x14ac:dyDescent="0.25">
      <c r="B425" s="2"/>
      <c r="C425" s="18" t="s">
        <v>443</v>
      </c>
      <c r="D425" s="25">
        <v>2748</v>
      </c>
      <c r="E425" s="31"/>
      <c r="F425" s="32"/>
      <c r="G425" s="32"/>
    </row>
    <row r="426" spans="2:7" s="1" customFormat="1" ht="15.75" customHeight="1" x14ac:dyDescent="0.25">
      <c r="B426" s="2"/>
      <c r="C426" s="18" t="s">
        <v>444</v>
      </c>
      <c r="D426" s="25">
        <v>4557</v>
      </c>
      <c r="E426" s="31"/>
      <c r="F426" s="32"/>
      <c r="G426" s="32"/>
    </row>
    <row r="427" spans="2:7" s="1" customFormat="1" ht="15.75" customHeight="1" x14ac:dyDescent="0.25">
      <c r="B427" s="2"/>
      <c r="C427" s="34" t="s">
        <v>322</v>
      </c>
      <c r="D427" s="25">
        <v>2516</v>
      </c>
      <c r="E427" s="31"/>
      <c r="F427" s="32"/>
      <c r="G427" s="32"/>
    </row>
    <row r="428" spans="2:7" s="1" customFormat="1" ht="15.75" customHeight="1" x14ac:dyDescent="0.25">
      <c r="B428" s="2"/>
      <c r="C428" s="18" t="s">
        <v>445</v>
      </c>
      <c r="D428" s="25">
        <v>7632</v>
      </c>
      <c r="E428" s="31"/>
      <c r="F428" s="32"/>
      <c r="G428" s="32"/>
    </row>
    <row r="429" spans="2:7" s="1" customFormat="1" ht="15.75" customHeight="1" x14ac:dyDescent="0.25">
      <c r="B429" s="2"/>
      <c r="C429" s="34" t="s">
        <v>446</v>
      </c>
      <c r="D429" s="25">
        <v>4996</v>
      </c>
      <c r="E429" s="31"/>
      <c r="F429" s="32"/>
      <c r="G429" s="32"/>
    </row>
    <row r="430" spans="2:7" s="1" customFormat="1" ht="15.75" customHeight="1" x14ac:dyDescent="0.25">
      <c r="B430" s="2"/>
      <c r="C430" s="18" t="s">
        <v>447</v>
      </c>
      <c r="D430" s="25">
        <v>2323</v>
      </c>
      <c r="E430" s="31"/>
      <c r="F430" s="32"/>
      <c r="G430" s="32"/>
    </row>
    <row r="431" spans="2:7" s="1" customFormat="1" ht="15.75" customHeight="1" x14ac:dyDescent="0.25">
      <c r="B431" s="2"/>
      <c r="C431" s="34" t="s">
        <v>448</v>
      </c>
      <c r="D431" s="25">
        <v>5380</v>
      </c>
      <c r="E431" s="31"/>
      <c r="F431" s="32"/>
      <c r="G431" s="32"/>
    </row>
    <row r="432" spans="2:7" s="1" customFormat="1" ht="15.75" customHeight="1" x14ac:dyDescent="0.25">
      <c r="B432" s="2"/>
      <c r="C432" s="18" t="s">
        <v>449</v>
      </c>
      <c r="D432" s="25">
        <v>4729</v>
      </c>
      <c r="E432" s="31"/>
      <c r="F432" s="32"/>
      <c r="G432" s="32"/>
    </row>
    <row r="433" spans="2:7" s="1" customFormat="1" ht="15.75" customHeight="1" x14ac:dyDescent="0.25">
      <c r="B433" s="2"/>
      <c r="C433" s="18" t="s">
        <v>450</v>
      </c>
      <c r="D433" s="25">
        <v>2357</v>
      </c>
      <c r="E433" s="31"/>
      <c r="F433" s="32"/>
      <c r="G433" s="32"/>
    </row>
    <row r="434" spans="2:7" s="1" customFormat="1" ht="15.75" customHeight="1" x14ac:dyDescent="0.25">
      <c r="B434" s="2"/>
      <c r="C434" s="18" t="s">
        <v>2</v>
      </c>
      <c r="D434" s="25">
        <v>9902</v>
      </c>
      <c r="E434" s="31"/>
      <c r="F434" s="32"/>
      <c r="G434" s="32"/>
    </row>
    <row r="435" spans="2:7" s="1" customFormat="1" ht="15.75" customHeight="1" x14ac:dyDescent="0.25">
      <c r="B435" s="2"/>
      <c r="C435" s="18" t="s">
        <v>451</v>
      </c>
      <c r="D435" s="25">
        <v>5561</v>
      </c>
      <c r="E435" s="31"/>
      <c r="F435" s="32"/>
      <c r="G435" s="32"/>
    </row>
    <row r="436" spans="2:7" s="1" customFormat="1" ht="15.75" customHeight="1" x14ac:dyDescent="0.25">
      <c r="B436" s="2"/>
      <c r="C436" s="18" t="s">
        <v>452</v>
      </c>
      <c r="D436" s="25">
        <v>2116</v>
      </c>
      <c r="E436" s="31"/>
      <c r="F436" s="32"/>
      <c r="G436" s="32"/>
    </row>
    <row r="437" spans="2:7" s="1" customFormat="1" ht="15.75" customHeight="1" x14ac:dyDescent="0.25">
      <c r="B437" s="2"/>
      <c r="C437" s="18" t="s">
        <v>453</v>
      </c>
      <c r="D437" s="25">
        <v>1671</v>
      </c>
      <c r="E437" s="31"/>
      <c r="F437" s="32"/>
      <c r="G437" s="32"/>
    </row>
    <row r="438" spans="2:7" s="1" customFormat="1" ht="15.75" customHeight="1" x14ac:dyDescent="0.25">
      <c r="B438" s="2"/>
      <c r="C438" s="18" t="s">
        <v>454</v>
      </c>
      <c r="D438" s="25">
        <v>3003</v>
      </c>
      <c r="E438" s="31"/>
      <c r="F438" s="32"/>
      <c r="G438" s="32"/>
    </row>
    <row r="439" spans="2:7" s="1" customFormat="1" ht="15.75" customHeight="1" x14ac:dyDescent="0.25">
      <c r="B439" s="2"/>
      <c r="C439" s="34" t="s">
        <v>455</v>
      </c>
      <c r="D439" s="25">
        <v>2491</v>
      </c>
      <c r="E439" s="31"/>
      <c r="F439" s="32"/>
      <c r="G439" s="32"/>
    </row>
    <row r="440" spans="2:7" s="1" customFormat="1" ht="15.75" customHeight="1" x14ac:dyDescent="0.25">
      <c r="B440" s="2"/>
      <c r="C440" s="18" t="s">
        <v>456</v>
      </c>
      <c r="D440" s="25">
        <v>6206</v>
      </c>
      <c r="E440" s="31"/>
      <c r="F440" s="32"/>
      <c r="G440" s="32"/>
    </row>
    <row r="441" spans="2:7" s="1" customFormat="1" ht="15.75" customHeight="1" x14ac:dyDescent="0.25">
      <c r="B441" s="2"/>
      <c r="C441" s="18" t="s">
        <v>457</v>
      </c>
      <c r="D441" s="25">
        <v>3256</v>
      </c>
      <c r="E441" s="31"/>
      <c r="F441" s="32"/>
      <c r="G441" s="32"/>
    </row>
    <row r="442" spans="2:7" s="1" customFormat="1" ht="15.75" customHeight="1" x14ac:dyDescent="0.25">
      <c r="B442" s="2"/>
      <c r="C442" s="18"/>
      <c r="D442" s="25"/>
      <c r="E442" s="31"/>
      <c r="F442" s="32"/>
      <c r="G442" s="32"/>
    </row>
    <row r="443" spans="2:7" s="1" customFormat="1" ht="15.75" customHeight="1" x14ac:dyDescent="0.25">
      <c r="B443" s="2"/>
      <c r="C443" s="17" t="s">
        <v>1134</v>
      </c>
      <c r="D443" s="21">
        <f>SUM(D444:D468)</f>
        <v>52512</v>
      </c>
      <c r="E443" s="31"/>
      <c r="F443" s="32"/>
      <c r="G443" s="32"/>
    </row>
    <row r="444" spans="2:7" s="1" customFormat="1" ht="15.75" customHeight="1" x14ac:dyDescent="0.25">
      <c r="B444" s="2"/>
      <c r="C444" s="18" t="s">
        <v>20</v>
      </c>
      <c r="D444" s="25">
        <v>1456</v>
      </c>
      <c r="E444" s="31"/>
      <c r="F444" s="32"/>
      <c r="G444" s="32"/>
    </row>
    <row r="445" spans="2:7" s="1" customFormat="1" ht="15.75" customHeight="1" x14ac:dyDescent="0.25">
      <c r="B445" s="2"/>
      <c r="C445" s="34" t="s">
        <v>458</v>
      </c>
      <c r="D445" s="25">
        <v>1094</v>
      </c>
      <c r="E445" s="31"/>
      <c r="F445" s="32"/>
      <c r="G445" s="32"/>
    </row>
    <row r="446" spans="2:7" s="1" customFormat="1" ht="15.75" customHeight="1" x14ac:dyDescent="0.25">
      <c r="B446" s="2"/>
      <c r="C446" s="18" t="s">
        <v>459</v>
      </c>
      <c r="D446" s="25">
        <v>3303</v>
      </c>
      <c r="E446" s="31"/>
      <c r="F446" s="32"/>
      <c r="G446" s="32"/>
    </row>
    <row r="447" spans="2:7" s="1" customFormat="1" ht="15.75" customHeight="1" x14ac:dyDescent="0.25">
      <c r="B447" s="2"/>
      <c r="C447" s="18" t="s">
        <v>460</v>
      </c>
      <c r="D447" s="25">
        <v>755</v>
      </c>
      <c r="E447" s="31"/>
      <c r="F447" s="32"/>
      <c r="G447" s="32"/>
    </row>
    <row r="448" spans="2:7" s="1" customFormat="1" ht="15.75" customHeight="1" x14ac:dyDescent="0.25">
      <c r="B448" s="2"/>
      <c r="C448" s="18" t="s">
        <v>461</v>
      </c>
      <c r="D448" s="25">
        <v>1558</v>
      </c>
      <c r="E448" s="31"/>
      <c r="F448" s="32"/>
      <c r="G448" s="32"/>
    </row>
    <row r="449" spans="2:7" s="1" customFormat="1" ht="15.75" customHeight="1" x14ac:dyDescent="0.25">
      <c r="B449" s="2"/>
      <c r="C449" s="18" t="s">
        <v>462</v>
      </c>
      <c r="D449" s="25">
        <v>1524</v>
      </c>
      <c r="E449" s="31"/>
      <c r="F449" s="32"/>
      <c r="G449" s="32"/>
    </row>
    <row r="450" spans="2:7" s="1" customFormat="1" ht="15.75" customHeight="1" x14ac:dyDescent="0.25">
      <c r="B450" s="2"/>
      <c r="C450" s="18" t="s">
        <v>463</v>
      </c>
      <c r="D450" s="25">
        <v>1462</v>
      </c>
      <c r="E450" s="31"/>
      <c r="F450" s="32"/>
      <c r="G450" s="32"/>
    </row>
    <row r="451" spans="2:7" s="1" customFormat="1" ht="15.75" customHeight="1" x14ac:dyDescent="0.25">
      <c r="B451" s="2"/>
      <c r="C451" s="18" t="s">
        <v>464</v>
      </c>
      <c r="D451" s="25">
        <v>1114</v>
      </c>
      <c r="E451" s="31"/>
      <c r="F451" s="32"/>
      <c r="G451" s="32"/>
    </row>
    <row r="452" spans="2:7" s="1" customFormat="1" ht="15.75" customHeight="1" x14ac:dyDescent="0.25">
      <c r="B452" s="2"/>
      <c r="C452" s="18" t="s">
        <v>465</v>
      </c>
      <c r="D452" s="25">
        <v>2360</v>
      </c>
      <c r="E452" s="31"/>
      <c r="F452" s="32"/>
      <c r="G452" s="32"/>
    </row>
    <row r="453" spans="2:7" s="1" customFormat="1" ht="15.75" customHeight="1" x14ac:dyDescent="0.25">
      <c r="B453" s="2"/>
      <c r="C453" s="34" t="s">
        <v>466</v>
      </c>
      <c r="D453" s="25">
        <v>423</v>
      </c>
      <c r="E453" s="31"/>
      <c r="F453" s="32"/>
      <c r="G453" s="32"/>
    </row>
    <row r="454" spans="2:7" s="1" customFormat="1" ht="15.75" customHeight="1" x14ac:dyDescent="0.25">
      <c r="B454" s="2"/>
      <c r="C454" s="18" t="s">
        <v>467</v>
      </c>
      <c r="D454" s="25">
        <v>3704</v>
      </c>
      <c r="E454" s="31"/>
      <c r="F454" s="32"/>
      <c r="G454" s="32"/>
    </row>
    <row r="455" spans="2:7" s="1" customFormat="1" ht="15.75" customHeight="1" x14ac:dyDescent="0.25">
      <c r="B455" s="2"/>
      <c r="C455" s="18" t="s">
        <v>468</v>
      </c>
      <c r="D455" s="25">
        <v>1541</v>
      </c>
      <c r="E455" s="31"/>
      <c r="F455" s="32"/>
      <c r="G455" s="32"/>
    </row>
    <row r="456" spans="2:7" s="1" customFormat="1" ht="15.75" customHeight="1" x14ac:dyDescent="0.25">
      <c r="B456" s="2"/>
      <c r="C456" s="18" t="s">
        <v>469</v>
      </c>
      <c r="D456" s="25">
        <v>992</v>
      </c>
      <c r="E456" s="31"/>
      <c r="F456" s="32"/>
      <c r="G456" s="32"/>
    </row>
    <row r="457" spans="2:7" s="1" customFormat="1" ht="15.75" customHeight="1" x14ac:dyDescent="0.25">
      <c r="B457" s="2"/>
      <c r="C457" s="18" t="s">
        <v>57</v>
      </c>
      <c r="D457" s="25">
        <v>3583</v>
      </c>
      <c r="E457" s="31"/>
      <c r="F457" s="32"/>
      <c r="G457" s="32"/>
    </row>
    <row r="458" spans="2:7" s="1" customFormat="1" ht="15.75" customHeight="1" x14ac:dyDescent="0.25">
      <c r="B458" s="2"/>
      <c r="C458" s="18" t="s">
        <v>2</v>
      </c>
      <c r="D458" s="25">
        <v>8193</v>
      </c>
      <c r="E458" s="31"/>
      <c r="F458" s="32"/>
      <c r="G458" s="32"/>
    </row>
    <row r="459" spans="2:7" s="1" customFormat="1" ht="15.75" customHeight="1" x14ac:dyDescent="0.25">
      <c r="B459" s="2"/>
      <c r="C459" s="18" t="s">
        <v>470</v>
      </c>
      <c r="D459" s="25">
        <v>1290</v>
      </c>
      <c r="E459" s="31"/>
      <c r="F459" s="32"/>
      <c r="G459" s="32"/>
    </row>
    <row r="460" spans="2:7" s="1" customFormat="1" ht="15.75" customHeight="1" x14ac:dyDescent="0.25">
      <c r="B460" s="2"/>
      <c r="C460" s="18" t="s">
        <v>471</v>
      </c>
      <c r="D460" s="25">
        <v>1834</v>
      </c>
      <c r="E460" s="31"/>
      <c r="F460" s="32"/>
      <c r="G460" s="32"/>
    </row>
    <row r="461" spans="2:7" s="1" customFormat="1" ht="15.75" customHeight="1" x14ac:dyDescent="0.25">
      <c r="B461" s="2"/>
      <c r="C461" s="18" t="s">
        <v>294</v>
      </c>
      <c r="D461" s="25">
        <v>1778</v>
      </c>
      <c r="E461" s="31"/>
      <c r="F461" s="32"/>
      <c r="G461" s="32"/>
    </row>
    <row r="462" spans="2:7" s="1" customFormat="1" ht="15.75" customHeight="1" x14ac:dyDescent="0.25">
      <c r="B462" s="2"/>
      <c r="C462" s="18" t="s">
        <v>472</v>
      </c>
      <c r="D462" s="25">
        <v>7925</v>
      </c>
      <c r="E462" s="31"/>
      <c r="F462" s="32"/>
      <c r="G462" s="32"/>
    </row>
    <row r="463" spans="2:7" s="1" customFormat="1" ht="15.75" customHeight="1" x14ac:dyDescent="0.25">
      <c r="B463" s="2"/>
      <c r="C463" s="18" t="s">
        <v>473</v>
      </c>
      <c r="D463" s="25">
        <v>1571</v>
      </c>
      <c r="E463" s="31"/>
      <c r="F463" s="32"/>
      <c r="G463" s="32"/>
    </row>
    <row r="464" spans="2:7" s="1" customFormat="1" ht="15.75" customHeight="1" x14ac:dyDescent="0.25">
      <c r="B464" s="2"/>
      <c r="C464" s="18" t="s">
        <v>474</v>
      </c>
      <c r="D464" s="25">
        <v>1002</v>
      </c>
      <c r="E464" s="31"/>
      <c r="F464" s="32"/>
      <c r="G464" s="32"/>
    </row>
    <row r="465" spans="2:7" s="1" customFormat="1" ht="15.75" customHeight="1" x14ac:dyDescent="0.25">
      <c r="B465" s="2"/>
      <c r="C465" s="18" t="s">
        <v>475</v>
      </c>
      <c r="D465" s="25">
        <v>958</v>
      </c>
      <c r="E465" s="31"/>
      <c r="F465" s="32"/>
      <c r="G465" s="32"/>
    </row>
    <row r="466" spans="2:7" s="1" customFormat="1" ht="15.75" customHeight="1" x14ac:dyDescent="0.25">
      <c r="B466" s="2"/>
      <c r="C466" s="34" t="s">
        <v>476</v>
      </c>
      <c r="D466" s="25">
        <v>1087</v>
      </c>
      <c r="E466" s="31"/>
      <c r="F466" s="32"/>
      <c r="G466" s="32"/>
    </row>
    <row r="467" spans="2:7" s="1" customFormat="1" ht="15.75" customHeight="1" x14ac:dyDescent="0.25">
      <c r="B467" s="2"/>
      <c r="C467" s="18" t="s">
        <v>477</v>
      </c>
      <c r="D467" s="25">
        <v>543</v>
      </c>
      <c r="E467" s="31"/>
      <c r="F467" s="32"/>
      <c r="G467" s="32"/>
    </row>
    <row r="468" spans="2:7" s="1" customFormat="1" ht="15.75" customHeight="1" x14ac:dyDescent="0.25">
      <c r="B468" s="2"/>
      <c r="C468" s="18" t="s">
        <v>27</v>
      </c>
      <c r="D468" s="25">
        <v>1462</v>
      </c>
      <c r="E468" s="31"/>
      <c r="F468" s="32"/>
      <c r="G468" s="32"/>
    </row>
    <row r="469" spans="2:7" s="1" customFormat="1" ht="15.75" customHeight="1" x14ac:dyDescent="0.25">
      <c r="B469" s="2"/>
      <c r="C469" s="18"/>
      <c r="D469" s="25"/>
      <c r="E469" s="31"/>
      <c r="F469" s="32"/>
      <c r="G469" s="32"/>
    </row>
    <row r="470" spans="2:7" s="1" customFormat="1" ht="15.75" customHeight="1" x14ac:dyDescent="0.25">
      <c r="B470" s="2"/>
      <c r="C470" s="17" t="s">
        <v>1135</v>
      </c>
      <c r="D470" s="21">
        <f>SUM(D471:D499)</f>
        <v>60978</v>
      </c>
      <c r="E470" s="31"/>
      <c r="F470" s="32"/>
      <c r="G470" s="32"/>
    </row>
    <row r="471" spans="2:7" s="1" customFormat="1" ht="15.75" customHeight="1" x14ac:dyDescent="0.25">
      <c r="B471" s="2"/>
      <c r="C471" s="18" t="s">
        <v>46</v>
      </c>
      <c r="D471" s="25">
        <v>2297</v>
      </c>
      <c r="E471" s="31"/>
      <c r="F471" s="32"/>
      <c r="G471" s="32"/>
    </row>
    <row r="472" spans="2:7" s="1" customFormat="1" ht="15.75" customHeight="1" x14ac:dyDescent="0.25">
      <c r="B472" s="2"/>
      <c r="C472" s="18" t="s">
        <v>478</v>
      </c>
      <c r="D472" s="25">
        <v>1816</v>
      </c>
      <c r="E472" s="31"/>
      <c r="F472" s="32"/>
      <c r="G472" s="32"/>
    </row>
    <row r="473" spans="2:7" s="1" customFormat="1" ht="15.75" customHeight="1" x14ac:dyDescent="0.25">
      <c r="B473" s="2"/>
      <c r="C473" s="18" t="s">
        <v>479</v>
      </c>
      <c r="D473" s="25">
        <v>523</v>
      </c>
      <c r="E473" s="31"/>
      <c r="F473" s="32"/>
      <c r="G473" s="32"/>
    </row>
    <row r="474" spans="2:7" s="1" customFormat="1" ht="15.75" customHeight="1" x14ac:dyDescent="0.25">
      <c r="B474" s="2"/>
      <c r="C474" s="18" t="s">
        <v>480</v>
      </c>
      <c r="D474" s="25">
        <v>879</v>
      </c>
      <c r="E474" s="31"/>
      <c r="F474" s="32"/>
      <c r="G474" s="32"/>
    </row>
    <row r="475" spans="2:7" s="1" customFormat="1" ht="15.75" customHeight="1" x14ac:dyDescent="0.25">
      <c r="B475" s="2"/>
      <c r="C475" s="18" t="s">
        <v>481</v>
      </c>
      <c r="D475" s="25">
        <v>6114</v>
      </c>
      <c r="E475" s="31"/>
      <c r="F475" s="32"/>
      <c r="G475" s="32"/>
    </row>
    <row r="476" spans="2:7" s="1" customFormat="1" ht="15.75" customHeight="1" x14ac:dyDescent="0.25">
      <c r="B476" s="2"/>
      <c r="C476" s="18" t="s">
        <v>482</v>
      </c>
      <c r="D476" s="25">
        <v>1589</v>
      </c>
      <c r="E476" s="31"/>
      <c r="F476" s="32"/>
      <c r="G476" s="32"/>
    </row>
    <row r="477" spans="2:7" s="1" customFormat="1" ht="15.75" customHeight="1" x14ac:dyDescent="0.25">
      <c r="B477" s="2"/>
      <c r="C477" s="18" t="s">
        <v>483</v>
      </c>
      <c r="D477" s="25">
        <v>2654</v>
      </c>
      <c r="E477" s="31"/>
      <c r="F477" s="32"/>
      <c r="G477" s="32"/>
    </row>
    <row r="478" spans="2:7" s="1" customFormat="1" ht="15.75" customHeight="1" x14ac:dyDescent="0.25">
      <c r="B478" s="2"/>
      <c r="C478" s="18" t="s">
        <v>484</v>
      </c>
      <c r="D478" s="25">
        <v>3471</v>
      </c>
      <c r="E478" s="31"/>
      <c r="F478" s="32"/>
      <c r="G478" s="32"/>
    </row>
    <row r="479" spans="2:7" s="1" customFormat="1" ht="15.75" customHeight="1" x14ac:dyDescent="0.25">
      <c r="B479" s="2"/>
      <c r="C479" s="18" t="s">
        <v>485</v>
      </c>
      <c r="D479" s="25">
        <v>1750</v>
      </c>
      <c r="E479" s="31"/>
      <c r="F479" s="32"/>
      <c r="G479" s="32"/>
    </row>
    <row r="480" spans="2:7" s="1" customFormat="1" ht="15.75" customHeight="1" x14ac:dyDescent="0.25">
      <c r="B480" s="2"/>
      <c r="C480" s="18" t="s">
        <v>466</v>
      </c>
      <c r="D480" s="25">
        <v>4251</v>
      </c>
      <c r="E480" s="31"/>
      <c r="F480" s="32"/>
      <c r="G480" s="32"/>
    </row>
    <row r="481" spans="2:7" s="1" customFormat="1" ht="15.75" customHeight="1" x14ac:dyDescent="0.25">
      <c r="B481" s="2"/>
      <c r="C481" s="18" t="s">
        <v>486</v>
      </c>
      <c r="D481" s="25">
        <v>1250</v>
      </c>
      <c r="E481" s="31"/>
      <c r="F481" s="32"/>
      <c r="G481" s="32"/>
    </row>
    <row r="482" spans="2:7" s="1" customFormat="1" ht="15.75" customHeight="1" x14ac:dyDescent="0.25">
      <c r="B482" s="2"/>
      <c r="C482" s="18" t="s">
        <v>487</v>
      </c>
      <c r="D482" s="25">
        <v>680</v>
      </c>
      <c r="E482" s="31"/>
      <c r="F482" s="32"/>
      <c r="G482" s="32"/>
    </row>
    <row r="483" spans="2:7" s="1" customFormat="1" ht="15.75" customHeight="1" x14ac:dyDescent="0.25">
      <c r="B483" s="2"/>
      <c r="C483" s="18" t="s">
        <v>488</v>
      </c>
      <c r="D483" s="25">
        <v>705</v>
      </c>
      <c r="E483" s="31"/>
      <c r="F483" s="32"/>
      <c r="G483" s="32"/>
    </row>
    <row r="484" spans="2:7" s="1" customFormat="1" ht="15.75" customHeight="1" x14ac:dyDescent="0.25">
      <c r="B484" s="2"/>
      <c r="C484" s="18" t="s">
        <v>489</v>
      </c>
      <c r="D484" s="25">
        <v>1688</v>
      </c>
      <c r="E484" s="31"/>
      <c r="F484" s="32"/>
      <c r="G484" s="32"/>
    </row>
    <row r="485" spans="2:7" s="1" customFormat="1" ht="15.75" customHeight="1" x14ac:dyDescent="0.25">
      <c r="B485" s="2"/>
      <c r="C485" s="18" t="s">
        <v>490</v>
      </c>
      <c r="D485" s="25">
        <v>3304</v>
      </c>
      <c r="E485" s="31"/>
      <c r="F485" s="32"/>
      <c r="G485" s="32"/>
    </row>
    <row r="486" spans="2:7" s="1" customFormat="1" ht="15.75" customHeight="1" x14ac:dyDescent="0.25">
      <c r="B486" s="2"/>
      <c r="C486" s="18" t="s">
        <v>491</v>
      </c>
      <c r="D486" s="25">
        <v>1069</v>
      </c>
      <c r="E486" s="31"/>
      <c r="F486" s="32"/>
      <c r="G486" s="32"/>
    </row>
    <row r="487" spans="2:7" s="1" customFormat="1" ht="15.75" customHeight="1" x14ac:dyDescent="0.25">
      <c r="B487" s="2"/>
      <c r="C487" s="18" t="s">
        <v>406</v>
      </c>
      <c r="D487" s="25">
        <v>1890</v>
      </c>
      <c r="E487" s="31"/>
      <c r="F487" s="32"/>
      <c r="G487" s="32"/>
    </row>
    <row r="488" spans="2:7" s="1" customFormat="1" ht="15.75" customHeight="1" x14ac:dyDescent="0.25">
      <c r="B488" s="2"/>
      <c r="C488" s="18" t="s">
        <v>36</v>
      </c>
      <c r="D488" s="25">
        <v>1766</v>
      </c>
      <c r="E488" s="31"/>
      <c r="F488" s="32"/>
      <c r="G488" s="32"/>
    </row>
    <row r="489" spans="2:7" s="1" customFormat="1" ht="15.75" customHeight="1" x14ac:dyDescent="0.25">
      <c r="B489" s="2"/>
      <c r="C489" s="18" t="s">
        <v>492</v>
      </c>
      <c r="D489" s="25">
        <v>703</v>
      </c>
      <c r="E489" s="31"/>
      <c r="F489" s="32"/>
      <c r="G489" s="32"/>
    </row>
    <row r="490" spans="2:7" s="1" customFormat="1" ht="15.75" customHeight="1" x14ac:dyDescent="0.25">
      <c r="B490" s="2"/>
      <c r="C490" s="18" t="s">
        <v>2</v>
      </c>
      <c r="D490" s="25">
        <v>7005</v>
      </c>
      <c r="E490" s="31"/>
      <c r="F490" s="32"/>
      <c r="G490" s="32"/>
    </row>
    <row r="491" spans="2:7" s="1" customFormat="1" ht="15.75" customHeight="1" x14ac:dyDescent="0.25">
      <c r="B491" s="2"/>
      <c r="C491" s="18" t="s">
        <v>493</v>
      </c>
      <c r="D491" s="25">
        <v>1313</v>
      </c>
      <c r="E491" s="31"/>
      <c r="F491" s="32"/>
      <c r="G491" s="32"/>
    </row>
    <row r="492" spans="2:7" s="1" customFormat="1" ht="15.75" customHeight="1" x14ac:dyDescent="0.25">
      <c r="B492" s="2"/>
      <c r="C492" s="18" t="s">
        <v>494</v>
      </c>
      <c r="D492" s="25">
        <v>4377</v>
      </c>
      <c r="E492" s="31"/>
      <c r="F492" s="32"/>
      <c r="G492" s="32"/>
    </row>
    <row r="493" spans="2:7" s="1" customFormat="1" ht="15.75" customHeight="1" x14ac:dyDescent="0.25">
      <c r="B493" s="2"/>
      <c r="C493" s="18" t="s">
        <v>495</v>
      </c>
      <c r="D493" s="25">
        <v>1226</v>
      </c>
      <c r="E493" s="31"/>
      <c r="F493" s="32"/>
      <c r="G493" s="32"/>
    </row>
    <row r="494" spans="2:7" s="1" customFormat="1" ht="15.75" customHeight="1" x14ac:dyDescent="0.25">
      <c r="B494" s="2"/>
      <c r="C494" s="18" t="s">
        <v>496</v>
      </c>
      <c r="D494" s="25">
        <v>1018</v>
      </c>
      <c r="E494" s="31"/>
      <c r="F494" s="32"/>
      <c r="G494" s="32"/>
    </row>
    <row r="495" spans="2:7" s="1" customFormat="1" ht="15.75" customHeight="1" x14ac:dyDescent="0.25">
      <c r="B495" s="2"/>
      <c r="C495" s="18" t="s">
        <v>497</v>
      </c>
      <c r="D495" s="25">
        <v>1516</v>
      </c>
      <c r="E495" s="31"/>
      <c r="F495" s="32"/>
      <c r="G495" s="32"/>
    </row>
    <row r="496" spans="2:7" s="1" customFormat="1" ht="15.75" customHeight="1" x14ac:dyDescent="0.25">
      <c r="B496" s="2"/>
      <c r="C496" s="18" t="s">
        <v>498</v>
      </c>
      <c r="D496" s="25">
        <v>3047</v>
      </c>
      <c r="E496" s="31"/>
      <c r="F496" s="32"/>
      <c r="G496" s="32"/>
    </row>
    <row r="497" spans="2:7" s="1" customFormat="1" ht="15.75" customHeight="1" x14ac:dyDescent="0.25">
      <c r="B497" s="2"/>
      <c r="C497" s="18" t="s">
        <v>499</v>
      </c>
      <c r="D497" s="25">
        <v>1742</v>
      </c>
      <c r="E497" s="31"/>
      <c r="F497" s="32"/>
      <c r="G497" s="32"/>
    </row>
    <row r="498" spans="2:7" s="1" customFormat="1" ht="15.75" customHeight="1" x14ac:dyDescent="0.25">
      <c r="B498" s="2"/>
      <c r="C498" s="18" t="s">
        <v>500</v>
      </c>
      <c r="D498" s="25">
        <v>299</v>
      </c>
      <c r="E498" s="31"/>
      <c r="F498" s="32"/>
      <c r="G498" s="32"/>
    </row>
    <row r="499" spans="2:7" s="1" customFormat="1" ht="15.75" customHeight="1" x14ac:dyDescent="0.25">
      <c r="B499" s="2"/>
      <c r="C499" s="18" t="s">
        <v>501</v>
      </c>
      <c r="D499" s="25">
        <v>1036</v>
      </c>
      <c r="E499" s="31"/>
      <c r="F499" s="32"/>
      <c r="G499" s="32"/>
    </row>
    <row r="500" spans="2:7" s="1" customFormat="1" ht="15.75" customHeight="1" x14ac:dyDescent="0.25">
      <c r="B500" s="2"/>
      <c r="C500" s="18"/>
      <c r="D500" s="25"/>
      <c r="E500" s="31"/>
      <c r="F500" s="32"/>
      <c r="G500" s="32"/>
    </row>
    <row r="501" spans="2:7" s="1" customFormat="1" ht="15.75" customHeight="1" x14ac:dyDescent="0.25">
      <c r="B501" s="2"/>
      <c r="C501" s="17" t="s">
        <v>502</v>
      </c>
      <c r="D501" s="21">
        <f>SUM(D502:D514)</f>
        <v>26817</v>
      </c>
      <c r="E501" s="31"/>
      <c r="F501" s="32"/>
      <c r="G501" s="32"/>
    </row>
    <row r="502" spans="2:7" s="1" customFormat="1" ht="15.75" customHeight="1" x14ac:dyDescent="0.25">
      <c r="B502" s="2"/>
      <c r="C502" s="18" t="s">
        <v>503</v>
      </c>
      <c r="D502" s="25">
        <v>2009</v>
      </c>
      <c r="E502" s="31"/>
      <c r="F502" s="32"/>
      <c r="G502" s="32"/>
    </row>
    <row r="503" spans="2:7" s="1" customFormat="1" ht="15.75" customHeight="1" x14ac:dyDescent="0.25">
      <c r="B503" s="2"/>
      <c r="C503" s="18" t="s">
        <v>504</v>
      </c>
      <c r="D503" s="25">
        <v>892</v>
      </c>
      <c r="E503" s="31"/>
      <c r="F503" s="32"/>
      <c r="G503" s="32"/>
    </row>
    <row r="504" spans="2:7" s="1" customFormat="1" ht="15.75" customHeight="1" x14ac:dyDescent="0.25">
      <c r="B504" s="2"/>
      <c r="C504" s="18" t="s">
        <v>505</v>
      </c>
      <c r="D504" s="25">
        <v>1011</v>
      </c>
      <c r="E504" s="31"/>
      <c r="F504" s="32"/>
      <c r="G504" s="32"/>
    </row>
    <row r="505" spans="2:7" s="1" customFormat="1" ht="15.75" customHeight="1" x14ac:dyDescent="0.25">
      <c r="B505" s="2"/>
      <c r="C505" s="18" t="s">
        <v>506</v>
      </c>
      <c r="D505" s="25">
        <v>2453</v>
      </c>
      <c r="E505" s="31"/>
      <c r="F505" s="32"/>
      <c r="G505" s="32"/>
    </row>
    <row r="506" spans="2:7" s="1" customFormat="1" ht="15.75" customHeight="1" x14ac:dyDescent="0.25">
      <c r="B506" s="2"/>
      <c r="C506" s="18" t="s">
        <v>507</v>
      </c>
      <c r="D506" s="25">
        <v>1970</v>
      </c>
      <c r="E506" s="31"/>
      <c r="F506" s="32"/>
      <c r="G506" s="32"/>
    </row>
    <row r="507" spans="2:7" s="1" customFormat="1" ht="15.75" customHeight="1" x14ac:dyDescent="0.25">
      <c r="B507" s="2"/>
      <c r="C507" s="18" t="s">
        <v>10</v>
      </c>
      <c r="D507" s="25">
        <v>1615</v>
      </c>
      <c r="E507" s="31"/>
      <c r="F507" s="32"/>
      <c r="G507" s="32"/>
    </row>
    <row r="508" spans="2:7" s="1" customFormat="1" ht="15.75" customHeight="1" x14ac:dyDescent="0.25">
      <c r="B508" s="2"/>
      <c r="C508" s="18" t="s">
        <v>508</v>
      </c>
      <c r="D508" s="25">
        <v>1098</v>
      </c>
      <c r="E508" s="31"/>
      <c r="F508" s="32"/>
      <c r="G508" s="32"/>
    </row>
    <row r="509" spans="2:7" s="1" customFormat="1" ht="15.75" customHeight="1" x14ac:dyDescent="0.25">
      <c r="B509" s="2"/>
      <c r="C509" s="18" t="s">
        <v>509</v>
      </c>
      <c r="D509" s="25">
        <v>3391</v>
      </c>
      <c r="E509" s="31"/>
      <c r="F509" s="32"/>
      <c r="G509" s="32"/>
    </row>
    <row r="510" spans="2:7" s="1" customFormat="1" ht="15.75" customHeight="1" x14ac:dyDescent="0.25">
      <c r="B510" s="2"/>
      <c r="C510" s="18" t="s">
        <v>510</v>
      </c>
      <c r="D510" s="25">
        <v>1694</v>
      </c>
      <c r="E510" s="31"/>
      <c r="F510" s="32"/>
      <c r="G510" s="32"/>
    </row>
    <row r="511" spans="2:7" s="1" customFormat="1" ht="15.75" customHeight="1" x14ac:dyDescent="0.25">
      <c r="B511" s="2"/>
      <c r="C511" s="18" t="s">
        <v>511</v>
      </c>
      <c r="D511" s="25">
        <v>1357</v>
      </c>
      <c r="E511" s="31"/>
      <c r="F511" s="32"/>
      <c r="G511" s="32"/>
    </row>
    <row r="512" spans="2:7" s="1" customFormat="1" ht="15.75" customHeight="1" x14ac:dyDescent="0.25">
      <c r="B512" s="2"/>
      <c r="C512" s="18" t="s">
        <v>2</v>
      </c>
      <c r="D512" s="25">
        <v>7423</v>
      </c>
      <c r="E512" s="31"/>
      <c r="F512" s="32"/>
      <c r="G512" s="32"/>
    </row>
    <row r="513" spans="2:7" s="1" customFormat="1" ht="15.75" customHeight="1" x14ac:dyDescent="0.25">
      <c r="B513" s="2"/>
      <c r="C513" s="18" t="s">
        <v>512</v>
      </c>
      <c r="D513" s="25">
        <v>1036</v>
      </c>
      <c r="E513" s="31"/>
      <c r="F513" s="32"/>
      <c r="G513" s="32"/>
    </row>
    <row r="514" spans="2:7" s="1" customFormat="1" ht="15.75" customHeight="1" x14ac:dyDescent="0.25">
      <c r="B514" s="2"/>
      <c r="C514" s="18" t="s">
        <v>513</v>
      </c>
      <c r="D514" s="25">
        <v>868</v>
      </c>
      <c r="E514" s="31"/>
      <c r="F514" s="32"/>
      <c r="G514" s="32"/>
    </row>
    <row r="515" spans="2:7" s="1" customFormat="1" ht="15.75" customHeight="1" x14ac:dyDescent="0.25">
      <c r="B515" s="2"/>
      <c r="C515" s="18"/>
      <c r="D515" s="25"/>
      <c r="E515" s="31"/>
      <c r="F515" s="32"/>
      <c r="G515" s="32"/>
    </row>
    <row r="516" spans="2:7" s="1" customFormat="1" ht="15.75" customHeight="1" x14ac:dyDescent="0.25">
      <c r="B516" s="2"/>
      <c r="C516" s="17" t="s">
        <v>1136</v>
      </c>
      <c r="D516" s="21">
        <f>SUM(D517:D536)</f>
        <v>46995</v>
      </c>
      <c r="E516" s="31"/>
      <c r="F516" s="32"/>
      <c r="G516" s="32"/>
    </row>
    <row r="517" spans="2:7" s="1" customFormat="1" ht="15.75" customHeight="1" x14ac:dyDescent="0.25">
      <c r="B517" s="2"/>
      <c r="C517" s="18" t="s">
        <v>514</v>
      </c>
      <c r="D517" s="25">
        <v>5554</v>
      </c>
      <c r="E517" s="31"/>
      <c r="F517" s="32"/>
      <c r="G517" s="32"/>
    </row>
    <row r="518" spans="2:7" s="1" customFormat="1" ht="15.75" customHeight="1" x14ac:dyDescent="0.25">
      <c r="B518" s="2"/>
      <c r="C518" s="18" t="s">
        <v>44</v>
      </c>
      <c r="D518" s="25">
        <v>2517</v>
      </c>
      <c r="E518" s="31"/>
      <c r="F518" s="32"/>
      <c r="G518" s="32"/>
    </row>
    <row r="519" spans="2:7" s="1" customFormat="1" ht="15.75" customHeight="1" x14ac:dyDescent="0.25">
      <c r="B519" s="2"/>
      <c r="C519" s="18" t="s">
        <v>515</v>
      </c>
      <c r="D519" s="25">
        <v>1434</v>
      </c>
      <c r="E519" s="31"/>
      <c r="F519" s="32"/>
      <c r="G519" s="32"/>
    </row>
    <row r="520" spans="2:7" s="1" customFormat="1" ht="15.75" customHeight="1" x14ac:dyDescent="0.25">
      <c r="B520" s="2"/>
      <c r="C520" s="18" t="s">
        <v>516</v>
      </c>
      <c r="D520" s="25">
        <v>1089</v>
      </c>
      <c r="E520" s="31"/>
      <c r="F520" s="32"/>
      <c r="G520" s="32"/>
    </row>
    <row r="521" spans="2:7" s="1" customFormat="1" ht="15.75" customHeight="1" x14ac:dyDescent="0.25">
      <c r="B521" s="2"/>
      <c r="C521" s="18" t="s">
        <v>517</v>
      </c>
      <c r="D521" s="25">
        <v>2199</v>
      </c>
      <c r="E521" s="31"/>
      <c r="F521" s="32"/>
      <c r="G521" s="32"/>
    </row>
    <row r="522" spans="2:7" s="1" customFormat="1" ht="15.75" customHeight="1" x14ac:dyDescent="0.25">
      <c r="B522" s="2"/>
      <c r="C522" s="18" t="s">
        <v>518</v>
      </c>
      <c r="D522" s="25">
        <v>716</v>
      </c>
      <c r="E522" s="31"/>
      <c r="F522" s="32"/>
      <c r="G522" s="32"/>
    </row>
    <row r="523" spans="2:7" s="1" customFormat="1" ht="15.75" customHeight="1" x14ac:dyDescent="0.25">
      <c r="B523" s="2"/>
      <c r="C523" s="18" t="s">
        <v>519</v>
      </c>
      <c r="D523" s="25">
        <v>2176</v>
      </c>
      <c r="E523" s="31"/>
      <c r="F523" s="32"/>
      <c r="G523" s="32"/>
    </row>
    <row r="524" spans="2:7" s="1" customFormat="1" ht="15.75" customHeight="1" x14ac:dyDescent="0.25">
      <c r="B524" s="2"/>
      <c r="C524" s="18" t="s">
        <v>520</v>
      </c>
      <c r="D524" s="25">
        <v>3053</v>
      </c>
      <c r="E524" s="31"/>
      <c r="F524" s="32"/>
      <c r="G524" s="32"/>
    </row>
    <row r="525" spans="2:7" s="1" customFormat="1" ht="15.75" customHeight="1" x14ac:dyDescent="0.25">
      <c r="B525" s="2"/>
      <c r="C525" s="18" t="s">
        <v>26</v>
      </c>
      <c r="D525" s="25">
        <v>4650</v>
      </c>
      <c r="E525" s="31"/>
      <c r="F525" s="32"/>
      <c r="G525" s="32"/>
    </row>
    <row r="526" spans="2:7" s="1" customFormat="1" ht="15.75" customHeight="1" x14ac:dyDescent="0.25">
      <c r="B526" s="2"/>
      <c r="C526" s="18" t="s">
        <v>521</v>
      </c>
      <c r="D526" s="25">
        <v>1087</v>
      </c>
      <c r="E526" s="31"/>
      <c r="F526" s="32"/>
      <c r="G526" s="32"/>
    </row>
    <row r="527" spans="2:7" s="1" customFormat="1" ht="15.75" customHeight="1" x14ac:dyDescent="0.25">
      <c r="B527" s="2"/>
      <c r="C527" s="18" t="s">
        <v>522</v>
      </c>
      <c r="D527" s="25">
        <v>1439</v>
      </c>
      <c r="E527" s="31"/>
      <c r="F527" s="32"/>
      <c r="G527" s="32"/>
    </row>
    <row r="528" spans="2:7" s="1" customFormat="1" ht="15.75" customHeight="1" x14ac:dyDescent="0.25">
      <c r="B528" s="2"/>
      <c r="C528" s="18" t="s">
        <v>523</v>
      </c>
      <c r="D528" s="25">
        <v>2295</v>
      </c>
      <c r="E528" s="31"/>
      <c r="F528" s="32"/>
      <c r="G528" s="32"/>
    </row>
    <row r="529" spans="2:7" s="1" customFormat="1" ht="15.75" customHeight="1" x14ac:dyDescent="0.25">
      <c r="B529" s="2"/>
      <c r="C529" s="18" t="s">
        <v>524</v>
      </c>
      <c r="D529" s="25">
        <v>1894</v>
      </c>
      <c r="E529" s="31"/>
      <c r="F529" s="32"/>
      <c r="G529" s="32"/>
    </row>
    <row r="530" spans="2:7" s="1" customFormat="1" ht="15.75" customHeight="1" x14ac:dyDescent="0.25">
      <c r="B530" s="2"/>
      <c r="C530" s="18" t="s">
        <v>76</v>
      </c>
      <c r="D530" s="25">
        <v>3360</v>
      </c>
      <c r="E530" s="31"/>
      <c r="F530" s="32"/>
      <c r="G530" s="32"/>
    </row>
    <row r="531" spans="2:7" s="1" customFormat="1" ht="15.75" customHeight="1" x14ac:dyDescent="0.25">
      <c r="B531" s="2"/>
      <c r="C531" s="18" t="s">
        <v>525</v>
      </c>
      <c r="D531" s="25">
        <v>1231</v>
      </c>
      <c r="E531" s="31"/>
      <c r="F531" s="32"/>
      <c r="G531" s="32"/>
    </row>
    <row r="532" spans="2:7" s="1" customFormat="1" ht="15.75" customHeight="1" x14ac:dyDescent="0.25">
      <c r="B532" s="2"/>
      <c r="C532" s="18" t="s">
        <v>526</v>
      </c>
      <c r="D532" s="25">
        <v>4794</v>
      </c>
      <c r="E532" s="31"/>
      <c r="F532" s="32"/>
      <c r="G532" s="32"/>
    </row>
    <row r="533" spans="2:7" s="1" customFormat="1" ht="15.75" customHeight="1" x14ac:dyDescent="0.25">
      <c r="B533" s="2"/>
      <c r="C533" s="18" t="s">
        <v>527</v>
      </c>
      <c r="D533" s="25">
        <v>1991</v>
      </c>
      <c r="E533" s="31"/>
      <c r="F533" s="32"/>
      <c r="G533" s="32"/>
    </row>
    <row r="534" spans="2:7" s="1" customFormat="1" ht="15.75" customHeight="1" x14ac:dyDescent="0.25">
      <c r="B534" s="2"/>
      <c r="C534" s="18" t="s">
        <v>528</v>
      </c>
      <c r="D534" s="25">
        <v>1852</v>
      </c>
      <c r="E534" s="31"/>
      <c r="F534" s="32"/>
      <c r="G534" s="32"/>
    </row>
    <row r="535" spans="2:7" s="1" customFormat="1" ht="15.75" customHeight="1" x14ac:dyDescent="0.25">
      <c r="B535" s="2"/>
      <c r="C535" s="18" t="s">
        <v>529</v>
      </c>
      <c r="D535" s="25">
        <v>836</v>
      </c>
      <c r="E535" s="31"/>
      <c r="F535" s="32"/>
      <c r="G535" s="32"/>
    </row>
    <row r="536" spans="2:7" s="1" customFormat="1" ht="15.75" customHeight="1" x14ac:dyDescent="0.25">
      <c r="B536" s="2"/>
      <c r="C536" s="18" t="s">
        <v>530</v>
      </c>
      <c r="D536" s="25">
        <v>2828</v>
      </c>
      <c r="E536" s="31"/>
      <c r="F536" s="32"/>
      <c r="G536" s="32"/>
    </row>
    <row r="537" spans="2:7" s="1" customFormat="1" ht="15.75" customHeight="1" x14ac:dyDescent="0.25">
      <c r="B537" s="2"/>
      <c r="C537" s="18"/>
      <c r="D537" s="25"/>
      <c r="E537" s="31"/>
      <c r="F537" s="32"/>
      <c r="G537" s="32"/>
    </row>
    <row r="538" spans="2:7" s="1" customFormat="1" ht="15.75" customHeight="1" x14ac:dyDescent="0.25">
      <c r="B538" s="2"/>
      <c r="C538" s="17" t="s">
        <v>531</v>
      </c>
      <c r="D538" s="21">
        <f>SUM(D539:D557)</f>
        <v>41944</v>
      </c>
      <c r="E538" s="31"/>
      <c r="F538" s="32"/>
      <c r="G538" s="32"/>
    </row>
    <row r="539" spans="2:7" s="1" customFormat="1" ht="15.75" customHeight="1" x14ac:dyDescent="0.25">
      <c r="B539" s="2"/>
      <c r="C539" s="18" t="s">
        <v>532</v>
      </c>
      <c r="D539" s="25">
        <v>1402</v>
      </c>
      <c r="E539" s="31"/>
      <c r="F539" s="32"/>
      <c r="G539" s="32"/>
    </row>
    <row r="540" spans="2:7" s="1" customFormat="1" ht="15.75" customHeight="1" x14ac:dyDescent="0.25">
      <c r="B540" s="2"/>
      <c r="C540" s="18" t="s">
        <v>533</v>
      </c>
      <c r="D540" s="25">
        <v>1362</v>
      </c>
      <c r="E540" s="31"/>
      <c r="F540" s="32"/>
      <c r="G540" s="32"/>
    </row>
    <row r="541" spans="2:7" s="1" customFormat="1" ht="15.75" customHeight="1" x14ac:dyDescent="0.25">
      <c r="B541" s="2"/>
      <c r="C541" s="18" t="s">
        <v>534</v>
      </c>
      <c r="D541" s="25">
        <v>3412</v>
      </c>
      <c r="E541" s="31"/>
      <c r="F541" s="32"/>
      <c r="G541" s="32"/>
    </row>
    <row r="542" spans="2:7" s="1" customFormat="1" ht="15.75" customHeight="1" x14ac:dyDescent="0.25">
      <c r="B542" s="2"/>
      <c r="C542" s="18" t="s">
        <v>535</v>
      </c>
      <c r="D542" s="25">
        <v>3285</v>
      </c>
      <c r="E542" s="31"/>
      <c r="F542" s="32"/>
      <c r="G542" s="32"/>
    </row>
    <row r="543" spans="2:7" s="1" customFormat="1" ht="15.75" customHeight="1" x14ac:dyDescent="0.25">
      <c r="B543" s="2"/>
      <c r="C543" s="18" t="s">
        <v>536</v>
      </c>
      <c r="D543" s="25">
        <v>1309</v>
      </c>
      <c r="E543" s="31"/>
      <c r="F543" s="32"/>
      <c r="G543" s="32"/>
    </row>
    <row r="544" spans="2:7" s="1" customFormat="1" ht="15.75" customHeight="1" x14ac:dyDescent="0.25">
      <c r="B544" s="2"/>
      <c r="C544" s="34" t="s">
        <v>537</v>
      </c>
      <c r="D544" s="25">
        <v>2185</v>
      </c>
      <c r="E544" s="31"/>
      <c r="F544" s="32"/>
      <c r="G544" s="32"/>
    </row>
    <row r="545" spans="2:7" s="1" customFormat="1" ht="15.75" customHeight="1" x14ac:dyDescent="0.25">
      <c r="B545" s="2"/>
      <c r="C545" s="18" t="s">
        <v>538</v>
      </c>
      <c r="D545" s="25">
        <v>1476</v>
      </c>
      <c r="E545" s="31"/>
      <c r="F545" s="32"/>
      <c r="G545" s="32"/>
    </row>
    <row r="546" spans="2:7" s="1" customFormat="1" ht="15.75" customHeight="1" x14ac:dyDescent="0.25">
      <c r="B546" s="2"/>
      <c r="C546" s="18" t="s">
        <v>539</v>
      </c>
      <c r="D546" s="25">
        <v>1548</v>
      </c>
      <c r="E546" s="31"/>
      <c r="F546" s="32"/>
      <c r="G546" s="32"/>
    </row>
    <row r="547" spans="2:7" s="1" customFormat="1" ht="15.75" customHeight="1" x14ac:dyDescent="0.25">
      <c r="B547" s="2"/>
      <c r="C547" s="18" t="s">
        <v>540</v>
      </c>
      <c r="D547" s="25">
        <v>1435</v>
      </c>
      <c r="E547" s="31"/>
      <c r="F547" s="32"/>
      <c r="G547" s="32"/>
    </row>
    <row r="548" spans="2:7" s="1" customFormat="1" ht="15.75" customHeight="1" x14ac:dyDescent="0.25">
      <c r="B548" s="2"/>
      <c r="C548" s="18" t="s">
        <v>541</v>
      </c>
      <c r="D548" s="25">
        <v>2294</v>
      </c>
      <c r="E548" s="31"/>
      <c r="F548" s="32"/>
      <c r="G548" s="32"/>
    </row>
    <row r="549" spans="2:7" s="1" customFormat="1" ht="15.75" customHeight="1" x14ac:dyDescent="0.25">
      <c r="B549" s="2"/>
      <c r="C549" s="18" t="s">
        <v>36</v>
      </c>
      <c r="D549" s="25">
        <v>2673</v>
      </c>
      <c r="E549" s="31"/>
      <c r="F549" s="32"/>
      <c r="G549" s="32"/>
    </row>
    <row r="550" spans="2:7" s="1" customFormat="1" ht="15.75" customHeight="1" x14ac:dyDescent="0.25">
      <c r="B550" s="2"/>
      <c r="C550" s="18" t="s">
        <v>542</v>
      </c>
      <c r="D550" s="25">
        <v>3326</v>
      </c>
      <c r="E550" s="31"/>
      <c r="F550" s="32"/>
      <c r="G550" s="32"/>
    </row>
    <row r="551" spans="2:7" s="1" customFormat="1" ht="15.75" customHeight="1" x14ac:dyDescent="0.25">
      <c r="B551" s="2"/>
      <c r="C551" s="18" t="s">
        <v>543</v>
      </c>
      <c r="D551" s="25">
        <v>990</v>
      </c>
      <c r="E551" s="31"/>
      <c r="F551" s="32"/>
      <c r="G551" s="32"/>
    </row>
    <row r="552" spans="2:7" s="1" customFormat="1" ht="15.75" customHeight="1" x14ac:dyDescent="0.25">
      <c r="B552" s="2"/>
      <c r="C552" s="18" t="s">
        <v>544</v>
      </c>
      <c r="D552" s="25">
        <v>1027</v>
      </c>
      <c r="E552" s="31"/>
      <c r="F552" s="32"/>
      <c r="G552" s="32"/>
    </row>
    <row r="553" spans="2:7" s="1" customFormat="1" ht="15.75" customHeight="1" x14ac:dyDescent="0.25">
      <c r="B553" s="2"/>
      <c r="C553" s="18" t="s">
        <v>545</v>
      </c>
      <c r="D553" s="25">
        <v>5632</v>
      </c>
      <c r="E553" s="31"/>
      <c r="F553" s="32"/>
      <c r="G553" s="32"/>
    </row>
    <row r="554" spans="2:7" s="1" customFormat="1" ht="15.75" customHeight="1" x14ac:dyDescent="0.25">
      <c r="B554" s="2"/>
      <c r="C554" s="18" t="s">
        <v>11</v>
      </c>
      <c r="D554" s="25">
        <v>1500</v>
      </c>
      <c r="E554" s="31"/>
      <c r="F554" s="32"/>
      <c r="G554" s="32"/>
    </row>
    <row r="555" spans="2:7" s="1" customFormat="1" ht="15.75" customHeight="1" x14ac:dyDescent="0.25">
      <c r="B555" s="2"/>
      <c r="C555" s="18" t="s">
        <v>546</v>
      </c>
      <c r="D555" s="25">
        <v>1767</v>
      </c>
      <c r="E555" s="31"/>
      <c r="F555" s="32"/>
      <c r="G555" s="32"/>
    </row>
    <row r="556" spans="2:7" s="1" customFormat="1" ht="15.75" customHeight="1" x14ac:dyDescent="0.25">
      <c r="B556" s="2"/>
      <c r="C556" s="18" t="s">
        <v>547</v>
      </c>
      <c r="D556" s="25">
        <v>2934</v>
      </c>
      <c r="E556" s="31"/>
      <c r="F556" s="32"/>
      <c r="G556" s="32"/>
    </row>
    <row r="557" spans="2:7" s="1" customFormat="1" ht="15.75" customHeight="1" x14ac:dyDescent="0.25">
      <c r="B557" s="2"/>
      <c r="C557" s="18" t="s">
        <v>548</v>
      </c>
      <c r="D557" s="25">
        <v>2387</v>
      </c>
      <c r="E557" s="31"/>
      <c r="F557" s="32"/>
      <c r="G557" s="32"/>
    </row>
    <row r="558" spans="2:7" s="1" customFormat="1" ht="15.75" customHeight="1" x14ac:dyDescent="0.25">
      <c r="B558" s="2"/>
      <c r="C558" s="18"/>
      <c r="D558" s="25"/>
      <c r="E558" s="31"/>
      <c r="F558" s="32"/>
      <c r="G558" s="32"/>
    </row>
    <row r="559" spans="2:7" s="1" customFormat="1" ht="15.75" customHeight="1" x14ac:dyDescent="0.25">
      <c r="B559" s="2"/>
      <c r="C559" s="17" t="s">
        <v>549</v>
      </c>
      <c r="D559" s="21">
        <f>SUM(D560:D587)</f>
        <v>50558</v>
      </c>
      <c r="E559" s="31"/>
      <c r="F559" s="32"/>
      <c r="G559" s="32"/>
    </row>
    <row r="560" spans="2:7" s="1" customFormat="1" ht="15.75" customHeight="1" x14ac:dyDescent="0.25">
      <c r="B560" s="2"/>
      <c r="C560" s="18" t="s">
        <v>550</v>
      </c>
      <c r="D560" s="25">
        <v>787</v>
      </c>
      <c r="E560" s="31"/>
      <c r="F560" s="32"/>
      <c r="G560" s="32"/>
    </row>
    <row r="561" spans="2:7" s="1" customFormat="1" ht="15.75" customHeight="1" x14ac:dyDescent="0.25">
      <c r="B561" s="2"/>
      <c r="C561" s="18" t="s">
        <v>551</v>
      </c>
      <c r="D561" s="25">
        <v>852</v>
      </c>
      <c r="E561" s="31"/>
      <c r="F561" s="32"/>
      <c r="G561" s="32"/>
    </row>
    <row r="562" spans="2:7" s="1" customFormat="1" ht="15.75" customHeight="1" x14ac:dyDescent="0.25">
      <c r="B562" s="2"/>
      <c r="C562" s="18" t="s">
        <v>552</v>
      </c>
      <c r="D562" s="25">
        <v>2092</v>
      </c>
      <c r="E562" s="31"/>
      <c r="F562" s="32"/>
      <c r="G562" s="32"/>
    </row>
    <row r="563" spans="2:7" s="1" customFormat="1" ht="15.75" customHeight="1" x14ac:dyDescent="0.25">
      <c r="B563" s="2"/>
      <c r="C563" s="18" t="s">
        <v>553</v>
      </c>
      <c r="D563" s="25">
        <v>1156</v>
      </c>
      <c r="E563" s="31"/>
      <c r="F563" s="32"/>
      <c r="G563" s="32"/>
    </row>
    <row r="564" spans="2:7" s="1" customFormat="1" ht="15.75" customHeight="1" x14ac:dyDescent="0.25">
      <c r="B564" s="2"/>
      <c r="C564" s="18" t="s">
        <v>554</v>
      </c>
      <c r="D564" s="25">
        <v>1601</v>
      </c>
      <c r="E564" s="31"/>
      <c r="F564" s="32"/>
      <c r="G564" s="32"/>
    </row>
    <row r="565" spans="2:7" s="1" customFormat="1" ht="15.75" customHeight="1" x14ac:dyDescent="0.25">
      <c r="B565" s="2"/>
      <c r="C565" s="18" t="s">
        <v>555</v>
      </c>
      <c r="D565" s="25">
        <v>1331</v>
      </c>
      <c r="E565" s="31"/>
      <c r="F565" s="32"/>
      <c r="G565" s="32"/>
    </row>
    <row r="566" spans="2:7" s="1" customFormat="1" ht="15.75" customHeight="1" x14ac:dyDescent="0.25">
      <c r="B566" s="2"/>
      <c r="C566" s="18" t="s">
        <v>556</v>
      </c>
      <c r="D566" s="25">
        <v>765</v>
      </c>
      <c r="E566" s="31"/>
      <c r="F566" s="32"/>
      <c r="G566" s="32"/>
    </row>
    <row r="567" spans="2:7" s="1" customFormat="1" ht="15.75" customHeight="1" x14ac:dyDescent="0.25">
      <c r="B567" s="2"/>
      <c r="C567" s="18" t="s">
        <v>557</v>
      </c>
      <c r="D567" s="25">
        <v>4077</v>
      </c>
      <c r="E567" s="31"/>
      <c r="F567" s="32"/>
      <c r="G567" s="32"/>
    </row>
    <row r="568" spans="2:7" s="1" customFormat="1" ht="15.75" customHeight="1" x14ac:dyDescent="0.25">
      <c r="B568" s="2"/>
      <c r="C568" s="18" t="s">
        <v>558</v>
      </c>
      <c r="D568" s="25">
        <v>800</v>
      </c>
      <c r="E568" s="31"/>
      <c r="F568" s="32"/>
      <c r="G568" s="32"/>
    </row>
    <row r="569" spans="2:7" s="1" customFormat="1" ht="15.75" customHeight="1" x14ac:dyDescent="0.25">
      <c r="B569" s="2"/>
      <c r="C569" s="18" t="s">
        <v>559</v>
      </c>
      <c r="D569" s="25">
        <v>2995</v>
      </c>
      <c r="E569" s="31"/>
      <c r="F569" s="32"/>
      <c r="G569" s="32"/>
    </row>
    <row r="570" spans="2:7" s="1" customFormat="1" ht="15.75" customHeight="1" x14ac:dyDescent="0.25">
      <c r="B570" s="2"/>
      <c r="C570" s="18" t="s">
        <v>560</v>
      </c>
      <c r="D570" s="25">
        <v>5944</v>
      </c>
      <c r="E570" s="31"/>
      <c r="F570" s="32"/>
      <c r="G570" s="32"/>
    </row>
    <row r="571" spans="2:7" s="1" customFormat="1" ht="15.75" customHeight="1" x14ac:dyDescent="0.25">
      <c r="B571" s="2"/>
      <c r="C571" s="18" t="s">
        <v>561</v>
      </c>
      <c r="D571" s="25">
        <v>3354</v>
      </c>
      <c r="E571" s="31"/>
      <c r="F571" s="32"/>
      <c r="G571" s="32"/>
    </row>
    <row r="572" spans="2:7" s="1" customFormat="1" ht="15.75" customHeight="1" x14ac:dyDescent="0.25">
      <c r="B572" s="2"/>
      <c r="C572" s="18" t="s">
        <v>21</v>
      </c>
      <c r="D572" s="25">
        <v>737</v>
      </c>
      <c r="E572" s="31"/>
      <c r="F572" s="32"/>
      <c r="G572" s="32"/>
    </row>
    <row r="573" spans="2:7" s="1" customFormat="1" ht="15.75" customHeight="1" x14ac:dyDescent="0.25">
      <c r="B573" s="2"/>
      <c r="C573" s="18" t="s">
        <v>562</v>
      </c>
      <c r="D573" s="25">
        <v>1161</v>
      </c>
      <c r="E573" s="31"/>
      <c r="F573" s="32"/>
      <c r="G573" s="32"/>
    </row>
    <row r="574" spans="2:7" s="1" customFormat="1" ht="15.75" customHeight="1" x14ac:dyDescent="0.25">
      <c r="B574" s="2"/>
      <c r="C574" s="18" t="s">
        <v>563</v>
      </c>
      <c r="D574" s="25">
        <v>1086</v>
      </c>
      <c r="E574" s="31"/>
      <c r="F574" s="32"/>
      <c r="G574" s="32"/>
    </row>
    <row r="575" spans="2:7" s="1" customFormat="1" ht="15.75" customHeight="1" x14ac:dyDescent="0.25">
      <c r="B575" s="2"/>
      <c r="C575" s="18" t="s">
        <v>564</v>
      </c>
      <c r="D575" s="25">
        <v>1905</v>
      </c>
      <c r="E575" s="31"/>
      <c r="F575" s="32"/>
      <c r="G575" s="32"/>
    </row>
    <row r="576" spans="2:7" s="1" customFormat="1" ht="15.75" customHeight="1" x14ac:dyDescent="0.25">
      <c r="B576" s="2"/>
      <c r="C576" s="18" t="s">
        <v>19</v>
      </c>
      <c r="D576" s="25">
        <v>1347</v>
      </c>
      <c r="E576" s="31"/>
      <c r="F576" s="32"/>
      <c r="G576" s="32"/>
    </row>
    <row r="577" spans="1:16" s="1" customFormat="1" ht="15.75" customHeight="1" x14ac:dyDescent="0.25">
      <c r="B577" s="2"/>
      <c r="C577" s="18" t="s">
        <v>565</v>
      </c>
      <c r="D577" s="25">
        <v>1710</v>
      </c>
      <c r="E577" s="31"/>
      <c r="F577" s="32"/>
      <c r="G577" s="32"/>
    </row>
    <row r="578" spans="1:16" s="1" customFormat="1" ht="15.75" customHeight="1" x14ac:dyDescent="0.25">
      <c r="B578" s="2"/>
      <c r="C578" s="18" t="s">
        <v>566</v>
      </c>
      <c r="D578" s="25">
        <v>3529</v>
      </c>
      <c r="E578" s="31"/>
      <c r="F578" s="32"/>
      <c r="G578" s="32"/>
    </row>
    <row r="579" spans="1:16" s="1" customFormat="1" ht="15.75" customHeight="1" x14ac:dyDescent="0.25">
      <c r="B579" s="2"/>
      <c r="C579" s="18" t="s">
        <v>567</v>
      </c>
      <c r="D579" s="25">
        <v>805</v>
      </c>
      <c r="E579" s="31"/>
      <c r="F579" s="32"/>
      <c r="G579" s="32"/>
    </row>
    <row r="580" spans="1:16" s="1" customFormat="1" ht="15.75" customHeight="1" x14ac:dyDescent="0.25">
      <c r="B580" s="2"/>
      <c r="C580" s="18" t="s">
        <v>568</v>
      </c>
      <c r="D580" s="25">
        <v>3420</v>
      </c>
      <c r="E580" s="31"/>
      <c r="F580" s="32"/>
      <c r="G580" s="32"/>
    </row>
    <row r="581" spans="1:16" s="1" customFormat="1" ht="15.75" customHeight="1" x14ac:dyDescent="0.25">
      <c r="B581" s="2"/>
      <c r="C581" s="18" t="s">
        <v>569</v>
      </c>
      <c r="D581" s="25">
        <v>1335</v>
      </c>
      <c r="E581" s="31"/>
      <c r="F581" s="32"/>
      <c r="G581" s="32"/>
    </row>
    <row r="582" spans="1:16" s="1" customFormat="1" ht="15.75" customHeight="1" x14ac:dyDescent="0.25">
      <c r="B582" s="2"/>
      <c r="C582" s="18" t="s">
        <v>570</v>
      </c>
      <c r="D582" s="25">
        <v>1299</v>
      </c>
      <c r="E582" s="31"/>
      <c r="F582" s="32"/>
      <c r="G582" s="32"/>
    </row>
    <row r="583" spans="1:16" s="1" customFormat="1" ht="15.75" customHeight="1" x14ac:dyDescent="0.25">
      <c r="B583" s="2"/>
      <c r="C583" s="18" t="s">
        <v>571</v>
      </c>
      <c r="D583" s="25">
        <v>1525</v>
      </c>
      <c r="E583" s="31"/>
      <c r="F583" s="32"/>
      <c r="G583" s="32"/>
    </row>
    <row r="584" spans="1:16" s="1" customFormat="1" ht="15.75" customHeight="1" x14ac:dyDescent="0.25">
      <c r="B584" s="2"/>
      <c r="C584" s="34" t="s">
        <v>4</v>
      </c>
      <c r="D584" s="25">
        <v>1072</v>
      </c>
      <c r="E584" s="31"/>
      <c r="F584" s="32"/>
      <c r="G584" s="32"/>
    </row>
    <row r="585" spans="1:16" s="1" customFormat="1" ht="15.75" customHeight="1" x14ac:dyDescent="0.25">
      <c r="B585" s="2"/>
      <c r="C585" s="18" t="s">
        <v>12</v>
      </c>
      <c r="D585" s="25">
        <v>1662</v>
      </c>
      <c r="E585" s="31"/>
      <c r="F585" s="32"/>
      <c r="G585" s="32"/>
    </row>
    <row r="586" spans="1:16" s="1" customFormat="1" ht="15.75" customHeight="1" x14ac:dyDescent="0.25">
      <c r="B586" s="2"/>
      <c r="C586" s="18" t="s">
        <v>572</v>
      </c>
      <c r="D586" s="25">
        <v>732</v>
      </c>
      <c r="E586" s="31"/>
      <c r="F586" s="32"/>
      <c r="G586" s="32"/>
    </row>
    <row r="587" spans="1:16" s="1" customFormat="1" ht="15.75" customHeight="1" x14ac:dyDescent="0.25">
      <c r="B587" s="2"/>
      <c r="C587" s="34" t="s">
        <v>573</v>
      </c>
      <c r="D587" s="25">
        <v>1479</v>
      </c>
      <c r="E587" s="31"/>
      <c r="F587" s="32"/>
      <c r="G587" s="32"/>
    </row>
    <row r="588" spans="1:16" s="1" customFormat="1" ht="15.75" customHeight="1" x14ac:dyDescent="0.25">
      <c r="A588" s="2"/>
      <c r="B588" s="2"/>
      <c r="C588" s="7"/>
      <c r="D588" s="8"/>
      <c r="E588" s="2"/>
      <c r="F588" s="32"/>
      <c r="G588" s="32"/>
    </row>
    <row r="589" spans="1:16" ht="15.75" customHeight="1" x14ac:dyDescent="0.25">
      <c r="I589" s="1"/>
      <c r="J589" s="1"/>
      <c r="K589" s="1"/>
      <c r="L589" s="1"/>
      <c r="M589" s="1"/>
      <c r="N589" s="1"/>
      <c r="O589" s="1"/>
      <c r="P589" s="1"/>
    </row>
    <row r="590" spans="1:16" ht="15.75" customHeight="1" x14ac:dyDescent="0.25">
      <c r="C590" s="9" t="s">
        <v>1145</v>
      </c>
      <c r="I590" s="1"/>
      <c r="J590" s="1"/>
      <c r="K590" s="1"/>
      <c r="L590" s="1"/>
      <c r="M590" s="1"/>
      <c r="O590" s="1"/>
      <c r="P590" s="1"/>
    </row>
    <row r="591" spans="1:16" ht="15.75" customHeight="1" x14ac:dyDescent="0.25">
      <c r="C591" s="11" t="s">
        <v>1149</v>
      </c>
      <c r="I591" s="1"/>
      <c r="J591" s="1"/>
      <c r="K591" s="1"/>
      <c r="L591" s="1"/>
      <c r="M591" s="1"/>
      <c r="O591" s="1"/>
      <c r="P591" s="1"/>
    </row>
    <row r="592" spans="1:16" ht="15.75" customHeight="1" x14ac:dyDescent="0.25">
      <c r="I592" s="1"/>
      <c r="J592" s="1"/>
      <c r="K592" s="1"/>
      <c r="L592" s="1"/>
      <c r="M592" s="1"/>
      <c r="O592" s="1"/>
      <c r="P592" s="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" orientation="portrait" useFirstPageNumber="1" r:id="rId1"/>
  <headerFooter differentOddEven="1">
    <oddHeader>&amp;L&amp;"Arial,Bold Italic"&amp;10 2020 Census of Population and Housing&amp;R&amp;"Arial,Bold Italic"&amp;10Cotabato (North Cotabato)</oddHeader>
    <oddFooter>&amp;L&amp;"Arial,Bold Italic"&amp;10Philippine Statistics Authority&amp;R&amp;"Arial,Bold"&amp;10&amp;P</oddFooter>
    <evenHeader>&amp;L&amp;"Arial,Bold Italic"&amp;10Cotabato (North Cotabato)&amp;R&amp;"Arial,Bold Italic"&amp;10 2020 Census of Population and Housing</evenHeader>
    <evenFooter>&amp;L&amp;"Arial,Bold"&amp;10&amp;P&amp;R&amp;"Arial,Bold Italic"&amp;10Philippine Statistics Authority</evenFooter>
  </headerFooter>
  <rowBreaks count="3" manualBreakCount="3">
    <brk id="78" min="2" max="3" man="1"/>
    <brk id="294" min="2" max="3" man="1"/>
    <brk id="510" min="2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view="pageBreakPreview" topLeftCell="A147" zoomScaleSheetLayoutView="100" workbookViewId="0">
      <selection activeCell="V10" sqref="V10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2"/>
    <col min="6" max="6" width="25.5703125" style="32" bestFit="1" customWidth="1"/>
    <col min="7" max="7" width="9.140625" style="32"/>
    <col min="8" max="11" width="9.140625" style="2"/>
    <col min="12" max="12" width="14.5703125" style="2" customWidth="1"/>
    <col min="13" max="16384" width="9.140625" style="2"/>
  </cols>
  <sheetData>
    <row r="1" spans="2:14" s="1" customFormat="1" ht="15.75" customHeight="1" x14ac:dyDescent="0.25">
      <c r="C1" s="49" t="s">
        <v>1150</v>
      </c>
      <c r="D1" s="49"/>
      <c r="G1" s="30"/>
    </row>
    <row r="2" spans="2:14" s="1" customFormat="1" ht="15.75" customHeight="1" x14ac:dyDescent="0.25">
      <c r="C2" s="49" t="s">
        <v>1151</v>
      </c>
      <c r="D2" s="49"/>
      <c r="F2" s="30"/>
      <c r="G2" s="30"/>
    </row>
    <row r="3" spans="2:14" s="1" customFormat="1" ht="15.75" customHeight="1" thickBot="1" x14ac:dyDescent="0.3">
      <c r="F3" s="30"/>
      <c r="G3" s="30"/>
    </row>
    <row r="4" spans="2:14" s="1" customFormat="1" ht="15.75" customHeight="1" thickTop="1" x14ac:dyDescent="0.25">
      <c r="B4" s="27"/>
      <c r="C4" s="28" t="s">
        <v>1142</v>
      </c>
      <c r="D4" s="46" t="s">
        <v>1148</v>
      </c>
      <c r="F4" s="30"/>
      <c r="G4" s="30"/>
    </row>
    <row r="5" spans="2:14" s="1" customFormat="1" ht="15.75" customHeight="1" thickBot="1" x14ac:dyDescent="0.3">
      <c r="B5" s="27"/>
      <c r="C5" s="29" t="s">
        <v>0</v>
      </c>
      <c r="D5" s="47" t="s">
        <v>1</v>
      </c>
      <c r="F5" s="30"/>
      <c r="G5" s="30"/>
    </row>
    <row r="6" spans="2:14" s="1" customFormat="1" ht="15.75" customHeight="1" thickTop="1" x14ac:dyDescent="0.25">
      <c r="B6" s="27"/>
      <c r="F6" s="30"/>
      <c r="G6" s="30"/>
    </row>
    <row r="7" spans="2:14" s="1" customFormat="1" ht="15.75" customHeight="1" x14ac:dyDescent="0.25">
      <c r="B7" s="27"/>
      <c r="C7" s="35" t="s">
        <v>58</v>
      </c>
      <c r="D7" s="23">
        <f>D9+D24+D57+D79+D97+D118+D132</f>
        <v>558946</v>
      </c>
      <c r="E7" s="31"/>
      <c r="F7" s="30"/>
      <c r="G7" s="30"/>
      <c r="N7" s="23"/>
    </row>
    <row r="8" spans="2:14" s="1" customFormat="1" ht="15.75" customHeight="1" x14ac:dyDescent="0.25">
      <c r="B8" s="27"/>
      <c r="C8" s="35"/>
      <c r="D8" s="24"/>
      <c r="E8" s="31"/>
      <c r="F8" s="30"/>
      <c r="G8" s="30"/>
      <c r="N8" s="24"/>
    </row>
    <row r="9" spans="2:14" s="1" customFormat="1" ht="15.75" customHeight="1" x14ac:dyDescent="0.25">
      <c r="B9" s="27"/>
      <c r="C9" s="35" t="s">
        <v>574</v>
      </c>
      <c r="D9" s="23">
        <f>SUM(D10:D22)</f>
        <v>88294</v>
      </c>
      <c r="E9" s="31"/>
      <c r="F9" s="30"/>
      <c r="G9" s="30"/>
      <c r="N9" s="23"/>
    </row>
    <row r="10" spans="2:14" s="1" customFormat="1" ht="15.75" customHeight="1" x14ac:dyDescent="0.25">
      <c r="B10" s="27"/>
      <c r="C10" s="20" t="s">
        <v>20</v>
      </c>
      <c r="D10" s="24">
        <v>8899</v>
      </c>
      <c r="E10" s="31"/>
      <c r="F10" s="30"/>
      <c r="G10" s="30"/>
      <c r="N10" s="24"/>
    </row>
    <row r="11" spans="2:14" s="1" customFormat="1" ht="15.75" customHeight="1" x14ac:dyDescent="0.25">
      <c r="B11" s="27"/>
      <c r="C11" s="20" t="s">
        <v>575</v>
      </c>
      <c r="D11" s="24">
        <v>4647</v>
      </c>
      <c r="E11" s="31"/>
      <c r="F11" s="30"/>
      <c r="G11" s="30"/>
      <c r="N11" s="24"/>
    </row>
    <row r="12" spans="2:14" s="1" customFormat="1" ht="15.75" customHeight="1" x14ac:dyDescent="0.25">
      <c r="B12" s="27"/>
      <c r="C12" s="20" t="s">
        <v>576</v>
      </c>
      <c r="D12" s="24">
        <v>4736</v>
      </c>
      <c r="E12" s="31"/>
      <c r="F12" s="30"/>
      <c r="G12" s="30"/>
      <c r="N12" s="24"/>
    </row>
    <row r="13" spans="2:14" s="1" customFormat="1" ht="15.75" customHeight="1" x14ac:dyDescent="0.25">
      <c r="B13" s="27"/>
      <c r="C13" s="20" t="s">
        <v>577</v>
      </c>
      <c r="D13" s="24">
        <v>6083</v>
      </c>
      <c r="E13" s="31"/>
      <c r="F13" s="30"/>
      <c r="G13" s="30"/>
      <c r="N13" s="24"/>
    </row>
    <row r="14" spans="2:14" s="1" customFormat="1" ht="15.75" customHeight="1" x14ac:dyDescent="0.25">
      <c r="B14" s="27"/>
      <c r="C14" s="20" t="s">
        <v>578</v>
      </c>
      <c r="D14" s="24">
        <v>5432</v>
      </c>
      <c r="E14" s="31"/>
      <c r="F14" s="30"/>
      <c r="G14" s="30"/>
      <c r="N14" s="24"/>
    </row>
    <row r="15" spans="2:14" s="1" customFormat="1" ht="15.75" customHeight="1" x14ac:dyDescent="0.25">
      <c r="B15" s="27"/>
      <c r="C15" s="20" t="s">
        <v>579</v>
      </c>
      <c r="D15" s="24">
        <v>7009</v>
      </c>
      <c r="E15" s="31"/>
      <c r="F15" s="30"/>
      <c r="G15" s="30"/>
      <c r="N15" s="24"/>
    </row>
    <row r="16" spans="2:14" s="1" customFormat="1" ht="15.75" customHeight="1" x14ac:dyDescent="0.25">
      <c r="B16" s="27"/>
      <c r="C16" s="20" t="s">
        <v>580</v>
      </c>
      <c r="D16" s="24">
        <v>7299</v>
      </c>
      <c r="E16" s="31"/>
      <c r="F16" s="30"/>
      <c r="G16" s="30"/>
      <c r="N16" s="24"/>
    </row>
    <row r="17" spans="2:14" s="1" customFormat="1" ht="15.75" customHeight="1" x14ac:dyDescent="0.25">
      <c r="B17" s="27"/>
      <c r="C17" s="20" t="s">
        <v>581</v>
      </c>
      <c r="D17" s="24">
        <v>8463</v>
      </c>
      <c r="E17" s="31"/>
      <c r="F17" s="30"/>
      <c r="G17" s="30"/>
      <c r="N17" s="24"/>
    </row>
    <row r="18" spans="2:14" s="1" customFormat="1" ht="15.75" customHeight="1" x14ac:dyDescent="0.25">
      <c r="B18" s="27"/>
      <c r="C18" s="20" t="s">
        <v>492</v>
      </c>
      <c r="D18" s="24">
        <v>2139</v>
      </c>
      <c r="E18" s="31"/>
      <c r="F18" s="30"/>
      <c r="G18" s="30"/>
      <c r="N18" s="24"/>
    </row>
    <row r="19" spans="2:14" s="1" customFormat="1" ht="15.75" customHeight="1" x14ac:dyDescent="0.25">
      <c r="B19" s="27"/>
      <c r="C19" s="20" t="s">
        <v>582</v>
      </c>
      <c r="D19" s="24">
        <v>19440</v>
      </c>
      <c r="E19" s="31"/>
      <c r="F19" s="30"/>
      <c r="G19" s="30"/>
      <c r="N19" s="24"/>
    </row>
    <row r="20" spans="2:14" s="1" customFormat="1" ht="15.75" customHeight="1" x14ac:dyDescent="0.25">
      <c r="B20" s="27"/>
      <c r="C20" s="20" t="s">
        <v>583</v>
      </c>
      <c r="D20" s="24">
        <v>5635</v>
      </c>
      <c r="E20" s="31"/>
      <c r="F20" s="30"/>
      <c r="G20" s="30"/>
      <c r="N20" s="24"/>
    </row>
    <row r="21" spans="2:14" s="1" customFormat="1" ht="15.75" customHeight="1" x14ac:dyDescent="0.25">
      <c r="B21" s="27"/>
      <c r="C21" s="20" t="s">
        <v>584</v>
      </c>
      <c r="D21" s="24">
        <v>3398</v>
      </c>
      <c r="E21" s="31"/>
      <c r="F21" s="30"/>
      <c r="G21" s="30"/>
      <c r="N21" s="24"/>
    </row>
    <row r="22" spans="2:14" s="1" customFormat="1" ht="15.75" customHeight="1" x14ac:dyDescent="0.25">
      <c r="B22" s="27"/>
      <c r="C22" s="20" t="s">
        <v>1201</v>
      </c>
      <c r="D22" s="24">
        <v>5114</v>
      </c>
      <c r="E22" s="31"/>
      <c r="F22" s="30"/>
      <c r="G22" s="30"/>
      <c r="N22" s="24"/>
    </row>
    <row r="23" spans="2:14" s="1" customFormat="1" ht="15.75" customHeight="1" x14ac:dyDescent="0.25">
      <c r="B23" s="27"/>
      <c r="C23" s="20"/>
      <c r="D23" s="24"/>
      <c r="E23" s="31"/>
      <c r="F23" s="30"/>
      <c r="G23" s="30"/>
      <c r="N23" s="24"/>
    </row>
    <row r="24" spans="2:14" s="1" customFormat="1" ht="15.75" customHeight="1" x14ac:dyDescent="0.25">
      <c r="B24" s="27"/>
      <c r="C24" s="35" t="s">
        <v>585</v>
      </c>
      <c r="D24" s="23">
        <f>SUM(D25:D55)</f>
        <v>109547</v>
      </c>
      <c r="E24" s="31"/>
      <c r="F24" s="30"/>
      <c r="G24" s="30"/>
      <c r="N24" s="23"/>
    </row>
    <row r="25" spans="2:14" s="1" customFormat="1" ht="15.75" customHeight="1" x14ac:dyDescent="0.25">
      <c r="B25" s="27"/>
      <c r="C25" s="20" t="s">
        <v>586</v>
      </c>
      <c r="D25" s="24">
        <v>6108</v>
      </c>
      <c r="E25" s="31"/>
      <c r="F25" s="30"/>
      <c r="G25" s="30"/>
      <c r="N25" s="24"/>
    </row>
    <row r="26" spans="2:14" s="1" customFormat="1" ht="15.75" customHeight="1" x14ac:dyDescent="0.25">
      <c r="B26" s="27"/>
      <c r="C26" s="20" t="s">
        <v>587</v>
      </c>
      <c r="D26" s="24">
        <v>1041</v>
      </c>
      <c r="E26" s="31"/>
      <c r="F26" s="30"/>
      <c r="G26" s="30"/>
      <c r="N26" s="24"/>
    </row>
    <row r="27" spans="2:14" s="1" customFormat="1" ht="15.75" customHeight="1" x14ac:dyDescent="0.25">
      <c r="B27" s="27"/>
      <c r="C27" s="20" t="s">
        <v>588</v>
      </c>
      <c r="D27" s="24">
        <v>1995</v>
      </c>
      <c r="E27" s="31"/>
      <c r="F27" s="30"/>
      <c r="G27" s="30"/>
      <c r="N27" s="24"/>
    </row>
    <row r="28" spans="2:14" s="1" customFormat="1" ht="15.75" customHeight="1" x14ac:dyDescent="0.25">
      <c r="B28" s="27"/>
      <c r="C28" s="20" t="s">
        <v>589</v>
      </c>
      <c r="D28" s="24">
        <v>4732</v>
      </c>
      <c r="E28" s="31"/>
      <c r="F28" s="30"/>
      <c r="G28" s="30"/>
      <c r="N28" s="24"/>
    </row>
    <row r="29" spans="2:14" s="1" customFormat="1" ht="15.75" customHeight="1" x14ac:dyDescent="0.25">
      <c r="B29" s="27"/>
      <c r="C29" s="20" t="s">
        <v>590</v>
      </c>
      <c r="D29" s="24">
        <v>2965</v>
      </c>
      <c r="E29" s="31"/>
      <c r="F29" s="30"/>
      <c r="G29" s="30"/>
      <c r="N29" s="24"/>
    </row>
    <row r="30" spans="2:14" s="1" customFormat="1" ht="15.75" customHeight="1" x14ac:dyDescent="0.25">
      <c r="B30" s="27"/>
      <c r="C30" s="20" t="s">
        <v>591</v>
      </c>
      <c r="D30" s="24">
        <v>3234</v>
      </c>
      <c r="E30" s="31"/>
      <c r="F30" s="30"/>
      <c r="G30" s="30"/>
      <c r="N30" s="24"/>
    </row>
    <row r="31" spans="2:14" s="1" customFormat="1" ht="15.75" customHeight="1" x14ac:dyDescent="0.25">
      <c r="B31" s="27"/>
      <c r="C31" s="20" t="s">
        <v>592</v>
      </c>
      <c r="D31" s="24">
        <v>6010</v>
      </c>
      <c r="E31" s="31"/>
      <c r="F31" s="30"/>
      <c r="G31" s="30"/>
      <c r="N31" s="24"/>
    </row>
    <row r="32" spans="2:14" s="1" customFormat="1" ht="15.75" customHeight="1" x14ac:dyDescent="0.25">
      <c r="B32" s="27"/>
      <c r="C32" s="20" t="s">
        <v>593</v>
      </c>
      <c r="D32" s="24">
        <v>1896</v>
      </c>
      <c r="E32" s="31"/>
      <c r="F32" s="30"/>
      <c r="G32" s="30"/>
      <c r="N32" s="24"/>
    </row>
    <row r="33" spans="2:14" s="1" customFormat="1" ht="15.75" customHeight="1" x14ac:dyDescent="0.25">
      <c r="B33" s="27"/>
      <c r="C33" s="20" t="s">
        <v>594</v>
      </c>
      <c r="D33" s="24">
        <v>2346</v>
      </c>
      <c r="E33" s="31"/>
      <c r="F33" s="30"/>
      <c r="G33" s="30"/>
      <c r="N33" s="24"/>
    </row>
    <row r="34" spans="2:14" s="1" customFormat="1" ht="15.75" customHeight="1" x14ac:dyDescent="0.25">
      <c r="B34" s="27"/>
      <c r="C34" s="20" t="s">
        <v>595</v>
      </c>
      <c r="D34" s="24">
        <v>2190</v>
      </c>
      <c r="E34" s="31"/>
      <c r="F34" s="30"/>
      <c r="G34" s="30"/>
      <c r="N34" s="24"/>
    </row>
    <row r="35" spans="2:14" s="1" customFormat="1" ht="15.75" customHeight="1" x14ac:dyDescent="0.25">
      <c r="B35" s="27"/>
      <c r="C35" s="20" t="s">
        <v>596</v>
      </c>
      <c r="D35" s="24">
        <v>6069</v>
      </c>
      <c r="E35" s="31"/>
      <c r="F35" s="30"/>
      <c r="G35" s="30"/>
      <c r="N35" s="24"/>
    </row>
    <row r="36" spans="2:14" s="1" customFormat="1" ht="15.75" customHeight="1" x14ac:dyDescent="0.25">
      <c r="B36" s="27"/>
      <c r="C36" s="20" t="s">
        <v>597</v>
      </c>
      <c r="D36" s="24">
        <v>4065</v>
      </c>
      <c r="E36" s="31"/>
      <c r="F36" s="30"/>
      <c r="G36" s="30"/>
      <c r="N36" s="24"/>
    </row>
    <row r="37" spans="2:14" s="1" customFormat="1" ht="15.75" customHeight="1" x14ac:dyDescent="0.25">
      <c r="B37" s="27"/>
      <c r="C37" s="20" t="s">
        <v>598</v>
      </c>
      <c r="D37" s="25">
        <v>4674</v>
      </c>
      <c r="E37" s="31"/>
      <c r="F37" s="30"/>
      <c r="G37" s="30"/>
      <c r="N37" s="25"/>
    </row>
    <row r="38" spans="2:14" s="1" customFormat="1" ht="15.75" customHeight="1" x14ac:dyDescent="0.25">
      <c r="B38" s="27"/>
      <c r="C38" s="20" t="s">
        <v>599</v>
      </c>
      <c r="D38" s="25">
        <v>3392</v>
      </c>
      <c r="E38" s="31"/>
      <c r="F38" s="30"/>
      <c r="G38" s="30"/>
      <c r="N38" s="25"/>
    </row>
    <row r="39" spans="2:14" s="1" customFormat="1" ht="15.75" customHeight="1" x14ac:dyDescent="0.25">
      <c r="B39" s="27"/>
      <c r="C39" s="20" t="s">
        <v>600</v>
      </c>
      <c r="D39" s="25">
        <v>4566</v>
      </c>
      <c r="E39" s="31"/>
      <c r="F39" s="30"/>
      <c r="G39" s="30"/>
      <c r="N39" s="25"/>
    </row>
    <row r="40" spans="2:14" s="1" customFormat="1" ht="15.75" customHeight="1" x14ac:dyDescent="0.25">
      <c r="B40" s="27"/>
      <c r="C40" s="20" t="s">
        <v>601</v>
      </c>
      <c r="D40" s="25">
        <v>2320</v>
      </c>
      <c r="E40" s="31"/>
      <c r="F40" s="30"/>
      <c r="G40" s="30"/>
      <c r="N40" s="25"/>
    </row>
    <row r="41" spans="2:14" s="1" customFormat="1" ht="15.75" customHeight="1" x14ac:dyDescent="0.25">
      <c r="B41" s="27"/>
      <c r="C41" s="20" t="s">
        <v>602</v>
      </c>
      <c r="D41" s="25">
        <v>3481</v>
      </c>
      <c r="E41" s="31"/>
      <c r="F41" s="30"/>
      <c r="G41" s="30"/>
      <c r="N41" s="25"/>
    </row>
    <row r="42" spans="2:14" s="1" customFormat="1" ht="15.75" customHeight="1" x14ac:dyDescent="0.25">
      <c r="B42" s="27"/>
      <c r="C42" s="20" t="s">
        <v>603</v>
      </c>
      <c r="D42" s="25">
        <v>1873</v>
      </c>
      <c r="E42" s="31"/>
      <c r="F42" s="30"/>
      <c r="G42" s="30"/>
      <c r="N42" s="25"/>
    </row>
    <row r="43" spans="2:14" s="1" customFormat="1" ht="15.75" customHeight="1" x14ac:dyDescent="0.25">
      <c r="B43" s="27"/>
      <c r="C43" s="20" t="s">
        <v>604</v>
      </c>
      <c r="D43" s="25">
        <v>3485</v>
      </c>
      <c r="E43" s="31"/>
      <c r="F43" s="30"/>
      <c r="G43" s="30"/>
      <c r="N43" s="25"/>
    </row>
    <row r="44" spans="2:14" s="1" customFormat="1" ht="15.75" customHeight="1" x14ac:dyDescent="0.25">
      <c r="B44" s="27"/>
      <c r="C44" s="20" t="s">
        <v>605</v>
      </c>
      <c r="D44" s="25">
        <v>2369</v>
      </c>
      <c r="E44" s="31"/>
      <c r="F44" s="30"/>
      <c r="G44" s="30"/>
      <c r="N44" s="25"/>
    </row>
    <row r="45" spans="2:14" s="1" customFormat="1" ht="15.75" customHeight="1" x14ac:dyDescent="0.25">
      <c r="B45" s="27"/>
      <c r="C45" s="20" t="s">
        <v>606</v>
      </c>
      <c r="D45" s="25">
        <v>1811</v>
      </c>
      <c r="E45" s="31"/>
      <c r="F45" s="30"/>
      <c r="G45" s="30"/>
      <c r="N45" s="25"/>
    </row>
    <row r="46" spans="2:14" s="1" customFormat="1" ht="15.75" customHeight="1" x14ac:dyDescent="0.25">
      <c r="B46" s="27"/>
      <c r="C46" s="20" t="s">
        <v>61</v>
      </c>
      <c r="D46" s="25">
        <v>6858</v>
      </c>
      <c r="E46" s="31"/>
      <c r="F46" s="30"/>
      <c r="G46" s="30"/>
      <c r="N46" s="25"/>
    </row>
    <row r="47" spans="2:14" s="1" customFormat="1" ht="15.75" customHeight="1" x14ac:dyDescent="0.25">
      <c r="B47" s="27"/>
      <c r="C47" s="20" t="s">
        <v>2</v>
      </c>
      <c r="D47" s="25">
        <v>7582</v>
      </c>
      <c r="E47" s="31"/>
      <c r="F47" s="30"/>
      <c r="G47" s="30"/>
      <c r="N47" s="25"/>
    </row>
    <row r="48" spans="2:14" s="1" customFormat="1" ht="15.75" customHeight="1" x14ac:dyDescent="0.25">
      <c r="B48" s="27"/>
      <c r="C48" s="20" t="s">
        <v>607</v>
      </c>
      <c r="D48" s="25">
        <v>1491</v>
      </c>
      <c r="E48" s="31"/>
      <c r="F48" s="30"/>
      <c r="G48" s="30"/>
      <c r="N48" s="25"/>
    </row>
    <row r="49" spans="2:14" s="1" customFormat="1" ht="15.75" customHeight="1" x14ac:dyDescent="0.25">
      <c r="B49" s="27"/>
      <c r="C49" s="20" t="s">
        <v>6</v>
      </c>
      <c r="D49" s="25">
        <v>1664</v>
      </c>
      <c r="E49" s="31"/>
      <c r="F49" s="30"/>
      <c r="G49" s="30"/>
      <c r="N49" s="25"/>
    </row>
    <row r="50" spans="2:14" s="1" customFormat="1" ht="15.75" customHeight="1" x14ac:dyDescent="0.25">
      <c r="B50" s="27"/>
      <c r="C50" s="20" t="s">
        <v>8</v>
      </c>
      <c r="D50" s="25">
        <v>3213</v>
      </c>
      <c r="E50" s="31"/>
      <c r="F50" s="30"/>
      <c r="G50" s="30"/>
      <c r="N50" s="25"/>
    </row>
    <row r="51" spans="2:14" s="1" customFormat="1" ht="15.75" customHeight="1" x14ac:dyDescent="0.25">
      <c r="B51" s="27"/>
      <c r="C51" s="20" t="s">
        <v>608</v>
      </c>
      <c r="D51" s="25">
        <v>3434</v>
      </c>
      <c r="E51" s="31"/>
      <c r="F51" s="30"/>
      <c r="G51" s="30"/>
      <c r="N51" s="25"/>
    </row>
    <row r="52" spans="2:14" s="1" customFormat="1" ht="15.75" customHeight="1" x14ac:dyDescent="0.25">
      <c r="B52" s="27"/>
      <c r="C52" s="20" t="s">
        <v>609</v>
      </c>
      <c r="D52" s="25">
        <v>2484</v>
      </c>
      <c r="E52" s="31"/>
      <c r="F52" s="30"/>
      <c r="G52" s="30"/>
      <c r="N52" s="25"/>
    </row>
    <row r="53" spans="2:14" s="1" customFormat="1" ht="15.75" customHeight="1" x14ac:dyDescent="0.25">
      <c r="B53" s="27"/>
      <c r="C53" s="20" t="s">
        <v>610</v>
      </c>
      <c r="D53" s="25">
        <v>6583</v>
      </c>
      <c r="E53" s="31"/>
      <c r="F53" s="30"/>
      <c r="G53" s="30"/>
      <c r="N53" s="25"/>
    </row>
    <row r="54" spans="2:14" s="1" customFormat="1" ht="15.75" customHeight="1" x14ac:dyDescent="0.25">
      <c r="B54" s="27"/>
      <c r="C54" s="20" t="s">
        <v>611</v>
      </c>
      <c r="D54" s="25">
        <v>2481</v>
      </c>
      <c r="E54" s="31"/>
      <c r="F54" s="30"/>
      <c r="G54" s="30"/>
      <c r="N54" s="25"/>
    </row>
    <row r="55" spans="2:14" s="1" customFormat="1" ht="15.75" customHeight="1" x14ac:dyDescent="0.25">
      <c r="B55" s="27"/>
      <c r="C55" s="20" t="s">
        <v>612</v>
      </c>
      <c r="D55" s="25">
        <v>3135</v>
      </c>
      <c r="E55" s="31"/>
      <c r="F55" s="30"/>
      <c r="G55" s="30"/>
      <c r="N55" s="25"/>
    </row>
    <row r="56" spans="2:14" s="1" customFormat="1" ht="15.75" customHeight="1" x14ac:dyDescent="0.25">
      <c r="B56" s="27"/>
      <c r="C56" s="20"/>
      <c r="D56" s="25"/>
      <c r="E56" s="31"/>
      <c r="F56" s="30"/>
      <c r="G56" s="30"/>
      <c r="N56" s="25"/>
    </row>
    <row r="57" spans="2:14" s="1" customFormat="1" ht="15.75" customHeight="1" x14ac:dyDescent="0.25">
      <c r="B57" s="27"/>
      <c r="C57" s="35" t="s">
        <v>613</v>
      </c>
      <c r="D57" s="21">
        <f>SUM(D58:D76)</f>
        <v>65774</v>
      </c>
      <c r="E57" s="31"/>
      <c r="F57" s="30"/>
      <c r="G57" s="30"/>
      <c r="N57" s="21"/>
    </row>
    <row r="58" spans="2:14" s="1" customFormat="1" ht="15.75" customHeight="1" x14ac:dyDescent="0.25">
      <c r="B58" s="27"/>
      <c r="C58" s="20" t="s">
        <v>614</v>
      </c>
      <c r="D58" s="25">
        <v>2993</v>
      </c>
      <c r="E58" s="31"/>
      <c r="F58" s="30"/>
      <c r="G58" s="30"/>
      <c r="N58" s="25"/>
    </row>
    <row r="59" spans="2:14" s="1" customFormat="1" ht="15.75" customHeight="1" x14ac:dyDescent="0.25">
      <c r="B59" s="27"/>
      <c r="C59" s="20" t="s">
        <v>615</v>
      </c>
      <c r="D59" s="25">
        <v>2640</v>
      </c>
      <c r="E59" s="31"/>
      <c r="F59" s="30"/>
      <c r="G59" s="30"/>
      <c r="N59" s="25"/>
    </row>
    <row r="60" spans="2:14" s="1" customFormat="1" ht="15.75" customHeight="1" x14ac:dyDescent="0.25">
      <c r="B60" s="27"/>
      <c r="C60" s="20" t="s">
        <v>616</v>
      </c>
      <c r="D60" s="25">
        <v>1789</v>
      </c>
      <c r="E60" s="31"/>
      <c r="F60" s="30"/>
      <c r="G60" s="30"/>
      <c r="N60" s="25"/>
    </row>
    <row r="61" spans="2:14" s="1" customFormat="1" ht="15.75" customHeight="1" x14ac:dyDescent="0.25">
      <c r="B61" s="27"/>
      <c r="C61" s="20" t="s">
        <v>617</v>
      </c>
      <c r="D61" s="25">
        <v>2163</v>
      </c>
      <c r="E61" s="31"/>
      <c r="F61" s="30"/>
      <c r="G61" s="30"/>
      <c r="N61" s="25"/>
    </row>
    <row r="62" spans="2:14" s="1" customFormat="1" ht="15.75" customHeight="1" x14ac:dyDescent="0.25">
      <c r="B62" s="27"/>
      <c r="C62" s="20" t="s">
        <v>618</v>
      </c>
      <c r="D62" s="25">
        <v>5606</v>
      </c>
      <c r="E62" s="31"/>
      <c r="F62" s="30"/>
      <c r="G62" s="30"/>
      <c r="N62" s="25"/>
    </row>
    <row r="63" spans="2:14" s="1" customFormat="1" ht="15.75" customHeight="1" x14ac:dyDescent="0.25">
      <c r="B63" s="27"/>
      <c r="C63" s="20" t="s">
        <v>619</v>
      </c>
      <c r="D63" s="25">
        <v>4778</v>
      </c>
      <c r="E63" s="31"/>
      <c r="F63" s="30"/>
      <c r="G63" s="30"/>
      <c r="N63" s="25"/>
    </row>
    <row r="64" spans="2:14" s="1" customFormat="1" ht="15.75" customHeight="1" x14ac:dyDescent="0.25">
      <c r="B64" s="27"/>
      <c r="C64" s="20" t="s">
        <v>620</v>
      </c>
      <c r="D64" s="25">
        <v>591</v>
      </c>
      <c r="E64" s="31"/>
      <c r="F64" s="30"/>
      <c r="G64" s="30"/>
      <c r="N64" s="25"/>
    </row>
    <row r="65" spans="2:14" s="1" customFormat="1" ht="15.75" customHeight="1" x14ac:dyDescent="0.25">
      <c r="B65" s="27"/>
      <c r="C65" s="20" t="s">
        <v>621</v>
      </c>
      <c r="D65" s="25">
        <v>2474</v>
      </c>
      <c r="E65" s="31"/>
      <c r="F65" s="30"/>
      <c r="G65" s="30"/>
      <c r="N65" s="25"/>
    </row>
    <row r="66" spans="2:14" s="1" customFormat="1" ht="15.75" customHeight="1" x14ac:dyDescent="0.25">
      <c r="B66" s="27"/>
      <c r="C66" s="20" t="s">
        <v>622</v>
      </c>
      <c r="D66" s="25">
        <v>1025</v>
      </c>
      <c r="E66" s="31"/>
      <c r="F66" s="30"/>
      <c r="G66" s="30"/>
      <c r="N66" s="25"/>
    </row>
    <row r="67" spans="2:14" s="1" customFormat="1" ht="15.75" customHeight="1" x14ac:dyDescent="0.25">
      <c r="B67" s="27"/>
      <c r="C67" s="20" t="s">
        <v>623</v>
      </c>
      <c r="D67" s="25">
        <v>5555</v>
      </c>
      <c r="E67" s="31"/>
      <c r="F67" s="30"/>
      <c r="G67" s="30"/>
      <c r="N67" s="25"/>
    </row>
    <row r="68" spans="2:14" s="1" customFormat="1" ht="15.75" customHeight="1" x14ac:dyDescent="0.25">
      <c r="B68" s="27"/>
      <c r="C68" s="20" t="s">
        <v>624</v>
      </c>
      <c r="D68" s="25">
        <v>1486</v>
      </c>
      <c r="E68" s="31"/>
      <c r="F68" s="30"/>
      <c r="G68" s="30"/>
      <c r="N68" s="25"/>
    </row>
    <row r="69" spans="2:14" s="1" customFormat="1" ht="15.75" customHeight="1" x14ac:dyDescent="0.25">
      <c r="B69" s="27"/>
      <c r="C69" s="20" t="s">
        <v>625</v>
      </c>
      <c r="D69" s="25">
        <v>2485</v>
      </c>
      <c r="E69" s="31"/>
      <c r="F69" s="30"/>
      <c r="G69" s="30"/>
      <c r="N69" s="25"/>
    </row>
    <row r="70" spans="2:14" s="1" customFormat="1" ht="15.75" customHeight="1" x14ac:dyDescent="0.25">
      <c r="B70" s="27"/>
      <c r="C70" s="20" t="s">
        <v>626</v>
      </c>
      <c r="D70" s="25">
        <v>5038</v>
      </c>
      <c r="E70" s="31"/>
      <c r="F70" s="30"/>
      <c r="G70" s="30"/>
      <c r="N70" s="25"/>
    </row>
    <row r="71" spans="2:14" s="1" customFormat="1" ht="15.75" customHeight="1" x14ac:dyDescent="0.25">
      <c r="B71" s="27"/>
      <c r="C71" s="20" t="s">
        <v>2</v>
      </c>
      <c r="D71" s="25">
        <v>12714</v>
      </c>
      <c r="E71" s="31"/>
      <c r="F71" s="30"/>
      <c r="G71" s="30"/>
      <c r="N71" s="25"/>
    </row>
    <row r="72" spans="2:14" s="1" customFormat="1" ht="15.75" customHeight="1" x14ac:dyDescent="0.25">
      <c r="B72" s="27"/>
      <c r="C72" s="20" t="s">
        <v>627</v>
      </c>
      <c r="D72" s="25">
        <v>2156</v>
      </c>
      <c r="E72" s="31"/>
      <c r="F72" s="30"/>
      <c r="G72" s="30"/>
      <c r="N72" s="25"/>
    </row>
    <row r="73" spans="2:14" s="1" customFormat="1" ht="15.75" customHeight="1" x14ac:dyDescent="0.25">
      <c r="B73" s="27"/>
      <c r="C73" s="20" t="s">
        <v>628</v>
      </c>
      <c r="D73" s="25">
        <v>2690</v>
      </c>
      <c r="E73" s="31"/>
      <c r="F73" s="30"/>
      <c r="G73" s="30"/>
      <c r="N73" s="25"/>
    </row>
    <row r="74" spans="2:14" s="1" customFormat="1" ht="15.75" customHeight="1" x14ac:dyDescent="0.25">
      <c r="B74" s="27"/>
      <c r="C74" s="20" t="s">
        <v>629</v>
      </c>
      <c r="D74" s="25">
        <v>1398</v>
      </c>
      <c r="E74" s="31"/>
      <c r="F74" s="30"/>
      <c r="G74" s="30"/>
      <c r="N74" s="25"/>
    </row>
    <row r="75" spans="2:14" s="1" customFormat="1" ht="15.75" customHeight="1" x14ac:dyDescent="0.25">
      <c r="B75" s="27"/>
      <c r="C75" s="20" t="s">
        <v>630</v>
      </c>
      <c r="D75" s="25">
        <v>1868</v>
      </c>
      <c r="E75" s="31"/>
      <c r="F75" s="30"/>
      <c r="G75" s="30"/>
      <c r="N75" s="25"/>
    </row>
    <row r="76" spans="2:14" s="1" customFormat="1" ht="15.75" customHeight="1" x14ac:dyDescent="0.25">
      <c r="B76" s="27"/>
      <c r="C76" s="20" t="s">
        <v>631</v>
      </c>
      <c r="D76" s="25">
        <v>6325</v>
      </c>
      <c r="E76" s="31"/>
      <c r="F76" s="30"/>
      <c r="G76" s="30"/>
      <c r="N76" s="25"/>
    </row>
    <row r="77" spans="2:14" s="1" customFormat="1" ht="15.75" customHeight="1" x14ac:dyDescent="0.25">
      <c r="B77" s="27"/>
      <c r="C77" s="20"/>
      <c r="D77" s="25"/>
      <c r="E77" s="31"/>
      <c r="F77" s="30"/>
      <c r="G77" s="30"/>
      <c r="N77" s="25"/>
    </row>
    <row r="78" spans="2:14" s="1" customFormat="1" ht="15.75" customHeight="1" x14ac:dyDescent="0.25">
      <c r="B78" s="27"/>
      <c r="C78" s="20"/>
      <c r="D78" s="25"/>
      <c r="E78" s="31"/>
      <c r="F78" s="30"/>
      <c r="G78" s="30"/>
      <c r="N78" s="25"/>
    </row>
    <row r="79" spans="2:14" s="1" customFormat="1" ht="15.75" customHeight="1" x14ac:dyDescent="0.25">
      <c r="B79" s="27"/>
      <c r="C79" s="35" t="s">
        <v>632</v>
      </c>
      <c r="D79" s="21">
        <f>SUM(D80:D95)</f>
        <v>64940</v>
      </c>
      <c r="E79" s="31"/>
      <c r="F79" s="30"/>
      <c r="G79" s="30"/>
      <c r="N79" s="21"/>
    </row>
    <row r="80" spans="2:14" s="1" customFormat="1" ht="15.75" customHeight="1" x14ac:dyDescent="0.25">
      <c r="B80" s="27"/>
      <c r="C80" s="20" t="s">
        <v>633</v>
      </c>
      <c r="D80" s="25">
        <v>5137</v>
      </c>
      <c r="E80" s="31"/>
      <c r="F80" s="30"/>
      <c r="G80" s="30"/>
      <c r="N80" s="25"/>
    </row>
    <row r="81" spans="2:14" s="1" customFormat="1" ht="15.75" customHeight="1" x14ac:dyDescent="0.25">
      <c r="B81" s="27"/>
      <c r="C81" s="20" t="s">
        <v>634</v>
      </c>
      <c r="D81" s="25">
        <v>1445</v>
      </c>
      <c r="E81" s="31"/>
      <c r="F81" s="30"/>
      <c r="G81" s="30"/>
      <c r="N81" s="25"/>
    </row>
    <row r="82" spans="2:14" s="1" customFormat="1" ht="15.75" customHeight="1" x14ac:dyDescent="0.25">
      <c r="B82" s="27"/>
      <c r="C82" s="20" t="s">
        <v>635</v>
      </c>
      <c r="D82" s="25">
        <v>5732</v>
      </c>
      <c r="E82" s="31"/>
      <c r="F82" s="30"/>
      <c r="G82" s="30"/>
      <c r="N82" s="25"/>
    </row>
    <row r="83" spans="2:14" s="1" customFormat="1" ht="15.75" customHeight="1" x14ac:dyDescent="0.25">
      <c r="B83" s="27"/>
      <c r="C83" s="20" t="s">
        <v>59</v>
      </c>
      <c r="D83" s="25">
        <v>3563</v>
      </c>
      <c r="E83" s="31"/>
      <c r="F83" s="30"/>
      <c r="G83" s="30"/>
      <c r="N83" s="25"/>
    </row>
    <row r="84" spans="2:14" s="1" customFormat="1" ht="15.75" customHeight="1" x14ac:dyDescent="0.25">
      <c r="B84" s="27"/>
      <c r="C84" s="20" t="s">
        <v>636</v>
      </c>
      <c r="D84" s="25">
        <v>3237</v>
      </c>
      <c r="E84" s="31"/>
      <c r="F84" s="30"/>
      <c r="G84" s="30"/>
      <c r="N84" s="25"/>
    </row>
    <row r="85" spans="2:14" s="1" customFormat="1" ht="15.75" customHeight="1" x14ac:dyDescent="0.25">
      <c r="B85" s="27"/>
      <c r="C85" s="20" t="s">
        <v>637</v>
      </c>
      <c r="D85" s="25">
        <v>8305</v>
      </c>
      <c r="E85" s="31"/>
      <c r="F85" s="30"/>
      <c r="G85" s="30"/>
      <c r="N85" s="25"/>
    </row>
    <row r="86" spans="2:14" s="1" customFormat="1" ht="15.75" customHeight="1" x14ac:dyDescent="0.25">
      <c r="B86" s="27"/>
      <c r="C86" s="20" t="s">
        <v>638</v>
      </c>
      <c r="D86" s="25">
        <v>4223</v>
      </c>
      <c r="E86" s="31"/>
      <c r="F86" s="30"/>
      <c r="G86" s="30"/>
      <c r="N86" s="25"/>
    </row>
    <row r="87" spans="2:14" s="1" customFormat="1" ht="15.75" customHeight="1" x14ac:dyDescent="0.25">
      <c r="B87" s="27"/>
      <c r="C87" s="20" t="s">
        <v>639</v>
      </c>
      <c r="D87" s="25">
        <v>2001</v>
      </c>
      <c r="E87" s="31"/>
      <c r="F87" s="30"/>
      <c r="G87" s="30"/>
      <c r="N87" s="25"/>
    </row>
    <row r="88" spans="2:14" s="1" customFormat="1" ht="15.75" customHeight="1" x14ac:dyDescent="0.25">
      <c r="B88" s="27"/>
      <c r="C88" s="20" t="s">
        <v>640</v>
      </c>
      <c r="D88" s="25">
        <v>4852</v>
      </c>
      <c r="E88" s="31"/>
      <c r="F88" s="30"/>
      <c r="G88" s="30"/>
      <c r="N88" s="25"/>
    </row>
    <row r="89" spans="2:14" s="1" customFormat="1" ht="15.75" customHeight="1" x14ac:dyDescent="0.25">
      <c r="B89" s="27"/>
      <c r="C89" s="20" t="s">
        <v>641</v>
      </c>
      <c r="D89" s="25">
        <v>2857</v>
      </c>
      <c r="E89" s="31"/>
      <c r="F89" s="30"/>
      <c r="G89" s="30"/>
      <c r="N89" s="25"/>
    </row>
    <row r="90" spans="2:14" s="1" customFormat="1" ht="15.75" customHeight="1" x14ac:dyDescent="0.25">
      <c r="B90" s="27"/>
      <c r="C90" s="20" t="s">
        <v>642</v>
      </c>
      <c r="D90" s="25">
        <v>3988</v>
      </c>
      <c r="E90" s="31"/>
      <c r="F90" s="30"/>
      <c r="G90" s="30"/>
      <c r="N90" s="25"/>
    </row>
    <row r="91" spans="2:14" s="1" customFormat="1" ht="15.75" customHeight="1" x14ac:dyDescent="0.25">
      <c r="B91" s="27"/>
      <c r="C91" s="20" t="s">
        <v>643</v>
      </c>
      <c r="D91" s="25">
        <v>3226</v>
      </c>
      <c r="E91" s="31"/>
      <c r="F91" s="30"/>
      <c r="G91" s="30"/>
      <c r="N91" s="25"/>
    </row>
    <row r="92" spans="2:14" s="1" customFormat="1" ht="15.75" customHeight="1" x14ac:dyDescent="0.25">
      <c r="B92" s="27"/>
      <c r="C92" s="20" t="s">
        <v>644</v>
      </c>
      <c r="D92" s="25">
        <v>1727</v>
      </c>
      <c r="E92" s="31"/>
      <c r="F92" s="30"/>
      <c r="G92" s="30"/>
      <c r="N92" s="25"/>
    </row>
    <row r="93" spans="2:14" s="1" customFormat="1" ht="15.75" customHeight="1" x14ac:dyDescent="0.25">
      <c r="B93" s="27"/>
      <c r="C93" s="20" t="s">
        <v>645</v>
      </c>
      <c r="D93" s="25">
        <v>7538</v>
      </c>
      <c r="E93" s="31"/>
      <c r="F93" s="30"/>
      <c r="G93" s="30"/>
      <c r="N93" s="25"/>
    </row>
    <row r="94" spans="2:14" s="1" customFormat="1" ht="15.75" customHeight="1" x14ac:dyDescent="0.25">
      <c r="B94" s="27"/>
      <c r="C94" s="20" t="s">
        <v>646</v>
      </c>
      <c r="D94" s="25">
        <v>515</v>
      </c>
      <c r="E94" s="31"/>
      <c r="F94" s="30"/>
      <c r="G94" s="30"/>
      <c r="N94" s="25"/>
    </row>
    <row r="95" spans="2:14" s="1" customFormat="1" ht="15.75" customHeight="1" x14ac:dyDescent="0.25">
      <c r="B95" s="27"/>
      <c r="C95" s="20" t="s">
        <v>647</v>
      </c>
      <c r="D95" s="25">
        <v>6594</v>
      </c>
      <c r="E95" s="31"/>
      <c r="F95" s="30"/>
      <c r="G95" s="30"/>
      <c r="N95" s="25"/>
    </row>
    <row r="96" spans="2:14" s="1" customFormat="1" ht="15.75" customHeight="1" x14ac:dyDescent="0.25">
      <c r="B96" s="27"/>
      <c r="C96" s="20"/>
      <c r="D96" s="25"/>
      <c r="E96" s="31"/>
      <c r="F96" s="30"/>
      <c r="G96" s="30"/>
      <c r="N96" s="25"/>
    </row>
    <row r="97" spans="2:14" s="1" customFormat="1" ht="15.75" customHeight="1" x14ac:dyDescent="0.25">
      <c r="B97" s="27"/>
      <c r="C97" s="35" t="s">
        <v>648</v>
      </c>
      <c r="D97" s="21">
        <f>SUM(D98:D116)</f>
        <v>44185</v>
      </c>
      <c r="E97" s="31"/>
      <c r="F97" s="30"/>
      <c r="G97" s="30"/>
      <c r="N97" s="21"/>
    </row>
    <row r="98" spans="2:14" s="1" customFormat="1" ht="15.75" customHeight="1" x14ac:dyDescent="0.25">
      <c r="B98" s="27"/>
      <c r="C98" s="20" t="s">
        <v>649</v>
      </c>
      <c r="D98" s="25">
        <v>1069</v>
      </c>
      <c r="E98" s="31"/>
      <c r="F98" s="30"/>
      <c r="G98" s="30"/>
      <c r="N98" s="25"/>
    </row>
    <row r="99" spans="2:14" s="1" customFormat="1" ht="15.75" customHeight="1" x14ac:dyDescent="0.25">
      <c r="B99" s="27"/>
      <c r="C99" s="20" t="s">
        <v>650</v>
      </c>
      <c r="D99" s="25">
        <v>1704</v>
      </c>
      <c r="E99" s="31"/>
      <c r="F99" s="30"/>
      <c r="G99" s="30"/>
      <c r="N99" s="25"/>
    </row>
    <row r="100" spans="2:14" s="1" customFormat="1" ht="15.75" customHeight="1" x14ac:dyDescent="0.25">
      <c r="B100" s="27"/>
      <c r="C100" s="20" t="s">
        <v>651</v>
      </c>
      <c r="D100" s="25">
        <v>2728</v>
      </c>
      <c r="E100" s="31"/>
      <c r="F100" s="30"/>
      <c r="G100" s="30"/>
      <c r="N100" s="25"/>
    </row>
    <row r="101" spans="2:14" s="1" customFormat="1" ht="15.75" customHeight="1" x14ac:dyDescent="0.25">
      <c r="B101" s="27"/>
      <c r="C101" s="20" t="s">
        <v>652</v>
      </c>
      <c r="D101" s="25">
        <v>1177</v>
      </c>
      <c r="E101" s="31"/>
      <c r="F101" s="30"/>
      <c r="G101" s="30"/>
      <c r="N101" s="25"/>
    </row>
    <row r="102" spans="2:14" s="1" customFormat="1" ht="15.75" customHeight="1" x14ac:dyDescent="0.25">
      <c r="B102" s="27"/>
      <c r="C102" s="20" t="s">
        <v>653</v>
      </c>
      <c r="D102" s="25">
        <v>1616</v>
      </c>
      <c r="E102" s="31"/>
      <c r="F102" s="30"/>
      <c r="G102" s="30"/>
      <c r="N102" s="25"/>
    </row>
    <row r="103" spans="2:14" s="1" customFormat="1" ht="15.75" customHeight="1" x14ac:dyDescent="0.25">
      <c r="B103" s="27"/>
      <c r="C103" s="20" t="s">
        <v>654</v>
      </c>
      <c r="D103" s="25">
        <v>4389</v>
      </c>
      <c r="E103" s="31"/>
      <c r="F103" s="30"/>
      <c r="G103" s="30"/>
      <c r="N103" s="25"/>
    </row>
    <row r="104" spans="2:14" s="1" customFormat="1" ht="15.75" customHeight="1" x14ac:dyDescent="0.25">
      <c r="B104" s="27"/>
      <c r="C104" s="20" t="s">
        <v>655</v>
      </c>
      <c r="D104" s="25">
        <v>2672</v>
      </c>
      <c r="E104" s="31"/>
      <c r="F104" s="30"/>
      <c r="G104" s="30"/>
      <c r="N104" s="25"/>
    </row>
    <row r="105" spans="2:14" s="1" customFormat="1" ht="15.75" customHeight="1" x14ac:dyDescent="0.25">
      <c r="B105" s="27"/>
      <c r="C105" s="20" t="s">
        <v>656</v>
      </c>
      <c r="D105" s="25">
        <v>4138</v>
      </c>
      <c r="E105" s="31"/>
      <c r="F105" s="30"/>
      <c r="G105" s="30"/>
      <c r="N105" s="25"/>
    </row>
    <row r="106" spans="2:14" s="1" customFormat="1" ht="15.75" customHeight="1" x14ac:dyDescent="0.25">
      <c r="B106" s="27"/>
      <c r="C106" s="20" t="s">
        <v>657</v>
      </c>
      <c r="D106" s="25">
        <v>3181</v>
      </c>
      <c r="E106" s="31"/>
      <c r="F106" s="30"/>
      <c r="G106" s="30"/>
      <c r="N106" s="25"/>
    </row>
    <row r="107" spans="2:14" s="1" customFormat="1" ht="15.75" customHeight="1" x14ac:dyDescent="0.25">
      <c r="B107" s="27"/>
      <c r="C107" s="20" t="s">
        <v>658</v>
      </c>
      <c r="D107" s="25">
        <v>1193</v>
      </c>
      <c r="E107" s="31"/>
      <c r="F107" s="30"/>
      <c r="G107" s="30"/>
      <c r="N107" s="25"/>
    </row>
    <row r="108" spans="2:14" s="1" customFormat="1" ht="15.75" customHeight="1" x14ac:dyDescent="0.25">
      <c r="B108" s="27"/>
      <c r="C108" s="20" t="s">
        <v>659</v>
      </c>
      <c r="D108" s="25">
        <v>4672</v>
      </c>
      <c r="E108" s="31"/>
      <c r="F108" s="30"/>
      <c r="G108" s="30"/>
      <c r="N108" s="25"/>
    </row>
    <row r="109" spans="2:14" s="1" customFormat="1" ht="15.75" customHeight="1" x14ac:dyDescent="0.25">
      <c r="B109" s="27"/>
      <c r="C109" s="20" t="s">
        <v>660</v>
      </c>
      <c r="D109" s="25">
        <v>1122</v>
      </c>
      <c r="E109" s="31"/>
      <c r="F109" s="30"/>
      <c r="G109" s="30"/>
      <c r="N109" s="25"/>
    </row>
    <row r="110" spans="2:14" s="1" customFormat="1" ht="15.75" customHeight="1" x14ac:dyDescent="0.25">
      <c r="B110" s="27"/>
      <c r="C110" s="20" t="s">
        <v>661</v>
      </c>
      <c r="D110" s="25">
        <v>1865</v>
      </c>
      <c r="E110" s="31"/>
      <c r="F110" s="30"/>
      <c r="G110" s="30"/>
      <c r="N110" s="25"/>
    </row>
    <row r="111" spans="2:14" s="1" customFormat="1" ht="15.75" customHeight="1" x14ac:dyDescent="0.25">
      <c r="B111" s="27"/>
      <c r="C111" s="20" t="s">
        <v>662</v>
      </c>
      <c r="D111" s="25">
        <v>2821</v>
      </c>
      <c r="E111" s="31"/>
      <c r="F111" s="30"/>
      <c r="G111" s="30"/>
      <c r="N111" s="25"/>
    </row>
    <row r="112" spans="2:14" s="1" customFormat="1" ht="15.75" customHeight="1" x14ac:dyDescent="0.25">
      <c r="B112" s="27"/>
      <c r="C112" s="20" t="s">
        <v>663</v>
      </c>
      <c r="D112" s="25">
        <v>1512</v>
      </c>
      <c r="E112" s="31"/>
      <c r="F112" s="30"/>
      <c r="G112" s="30"/>
      <c r="N112" s="25"/>
    </row>
    <row r="113" spans="2:14" s="1" customFormat="1" ht="15.75" customHeight="1" x14ac:dyDescent="0.25">
      <c r="B113" s="27"/>
      <c r="C113" s="20" t="s">
        <v>664</v>
      </c>
      <c r="D113" s="25">
        <v>1964</v>
      </c>
      <c r="E113" s="31"/>
      <c r="F113" s="30"/>
      <c r="G113" s="30"/>
      <c r="N113" s="25"/>
    </row>
    <row r="114" spans="2:14" s="1" customFormat="1" ht="15.75" customHeight="1" x14ac:dyDescent="0.25">
      <c r="B114" s="27"/>
      <c r="C114" s="20" t="s">
        <v>665</v>
      </c>
      <c r="D114" s="25">
        <v>2644</v>
      </c>
      <c r="E114" s="31"/>
      <c r="F114" s="30"/>
      <c r="G114" s="30"/>
      <c r="N114" s="25"/>
    </row>
    <row r="115" spans="2:14" s="1" customFormat="1" ht="15.75" customHeight="1" x14ac:dyDescent="0.25">
      <c r="B115" s="27"/>
      <c r="C115" s="20" t="s">
        <v>666</v>
      </c>
      <c r="D115" s="25">
        <v>2011</v>
      </c>
      <c r="E115" s="31"/>
      <c r="F115" s="30"/>
      <c r="G115" s="30"/>
      <c r="N115" s="25"/>
    </row>
    <row r="116" spans="2:14" s="1" customFormat="1" ht="15.75" customHeight="1" x14ac:dyDescent="0.25">
      <c r="B116" s="27"/>
      <c r="C116" s="20" t="s">
        <v>667</v>
      </c>
      <c r="D116" s="25">
        <v>1707</v>
      </c>
      <c r="E116" s="31"/>
      <c r="F116" s="30"/>
      <c r="G116" s="30"/>
      <c r="N116" s="25"/>
    </row>
    <row r="117" spans="2:14" s="1" customFormat="1" ht="15.75" customHeight="1" x14ac:dyDescent="0.25">
      <c r="B117" s="27"/>
      <c r="C117" s="20"/>
      <c r="D117" s="25"/>
      <c r="E117" s="31"/>
      <c r="F117" s="30"/>
      <c r="G117" s="30"/>
      <c r="N117" s="25"/>
    </row>
    <row r="118" spans="2:14" s="1" customFormat="1" ht="15.75" customHeight="1" x14ac:dyDescent="0.25">
      <c r="B118" s="27"/>
      <c r="C118" s="35" t="s">
        <v>668</v>
      </c>
      <c r="D118" s="21">
        <f>SUM(D119:D130)</f>
        <v>80741</v>
      </c>
      <c r="E118" s="31"/>
      <c r="F118" s="30"/>
      <c r="G118" s="30"/>
      <c r="N118" s="21"/>
    </row>
    <row r="119" spans="2:14" s="1" customFormat="1" ht="15.75" customHeight="1" x14ac:dyDescent="0.25">
      <c r="B119" s="27"/>
      <c r="C119" s="20" t="s">
        <v>669</v>
      </c>
      <c r="D119" s="25">
        <v>4163</v>
      </c>
      <c r="E119" s="31"/>
      <c r="F119" s="30"/>
      <c r="G119" s="30"/>
      <c r="N119" s="25"/>
    </row>
    <row r="120" spans="2:14" s="1" customFormat="1" ht="15.75" customHeight="1" x14ac:dyDescent="0.25">
      <c r="B120" s="27"/>
      <c r="C120" s="20" t="s">
        <v>670</v>
      </c>
      <c r="D120" s="25">
        <v>4029</v>
      </c>
      <c r="E120" s="31"/>
      <c r="F120" s="30"/>
      <c r="G120" s="30"/>
      <c r="N120" s="25"/>
    </row>
    <row r="121" spans="2:14" s="1" customFormat="1" ht="15.75" customHeight="1" x14ac:dyDescent="0.25">
      <c r="B121" s="27"/>
      <c r="C121" s="20" t="s">
        <v>671</v>
      </c>
      <c r="D121" s="25">
        <v>12779</v>
      </c>
      <c r="E121" s="31"/>
      <c r="F121" s="30"/>
      <c r="G121" s="30"/>
      <c r="N121" s="25"/>
    </row>
    <row r="122" spans="2:14" s="1" customFormat="1" ht="15.75" customHeight="1" x14ac:dyDescent="0.25">
      <c r="B122" s="27"/>
      <c r="C122" s="20" t="s">
        <v>672</v>
      </c>
      <c r="D122" s="25">
        <v>2195</v>
      </c>
      <c r="E122" s="31"/>
      <c r="F122" s="30"/>
      <c r="G122" s="30"/>
      <c r="N122" s="25"/>
    </row>
    <row r="123" spans="2:14" s="1" customFormat="1" ht="15.75" customHeight="1" x14ac:dyDescent="0.25">
      <c r="B123" s="27"/>
      <c r="C123" s="20" t="s">
        <v>673</v>
      </c>
      <c r="D123" s="25">
        <v>5250</v>
      </c>
      <c r="E123" s="31"/>
      <c r="F123" s="30"/>
      <c r="G123" s="30"/>
      <c r="N123" s="25"/>
    </row>
    <row r="124" spans="2:14" s="1" customFormat="1" ht="15.75" customHeight="1" x14ac:dyDescent="0.25">
      <c r="B124" s="27"/>
      <c r="C124" s="20" t="s">
        <v>674</v>
      </c>
      <c r="D124" s="25">
        <v>12177</v>
      </c>
      <c r="E124" s="31"/>
      <c r="F124" s="30"/>
      <c r="G124" s="30"/>
      <c r="N124" s="25"/>
    </row>
    <row r="125" spans="2:14" s="1" customFormat="1" ht="15.75" customHeight="1" x14ac:dyDescent="0.25">
      <c r="B125" s="27"/>
      <c r="C125" s="20" t="s">
        <v>675</v>
      </c>
      <c r="D125" s="25">
        <v>2095</v>
      </c>
      <c r="E125" s="31"/>
      <c r="F125" s="30"/>
      <c r="G125" s="30"/>
      <c r="N125" s="25"/>
    </row>
    <row r="126" spans="2:14" s="1" customFormat="1" ht="15.75" customHeight="1" x14ac:dyDescent="0.25">
      <c r="B126" s="27"/>
      <c r="C126" s="20" t="s">
        <v>676</v>
      </c>
      <c r="D126" s="25">
        <v>16259</v>
      </c>
      <c r="E126" s="31"/>
      <c r="F126" s="30"/>
      <c r="G126" s="30"/>
      <c r="N126" s="25"/>
    </row>
    <row r="127" spans="2:14" s="1" customFormat="1" ht="15.75" customHeight="1" x14ac:dyDescent="0.25">
      <c r="B127" s="27"/>
      <c r="C127" s="20" t="s">
        <v>677</v>
      </c>
      <c r="D127" s="25">
        <v>7542</v>
      </c>
      <c r="E127" s="31"/>
      <c r="F127" s="30"/>
      <c r="G127" s="30"/>
      <c r="N127" s="25"/>
    </row>
    <row r="128" spans="2:14" s="1" customFormat="1" ht="15.75" customHeight="1" x14ac:dyDescent="0.25">
      <c r="B128" s="27"/>
      <c r="C128" s="20" t="s">
        <v>678</v>
      </c>
      <c r="D128" s="25">
        <v>2853</v>
      </c>
      <c r="E128" s="31"/>
      <c r="F128" s="30"/>
      <c r="G128" s="30"/>
      <c r="N128" s="25"/>
    </row>
    <row r="129" spans="2:14" s="1" customFormat="1" ht="15.75" customHeight="1" x14ac:dyDescent="0.25">
      <c r="B129" s="27"/>
      <c r="C129" s="20" t="s">
        <v>679</v>
      </c>
      <c r="D129" s="25">
        <v>6414</v>
      </c>
      <c r="E129" s="31"/>
      <c r="F129" s="30"/>
      <c r="G129" s="30"/>
      <c r="N129" s="25"/>
    </row>
    <row r="130" spans="2:14" s="1" customFormat="1" ht="15.75" customHeight="1" x14ac:dyDescent="0.25">
      <c r="B130" s="27"/>
      <c r="C130" s="20" t="s">
        <v>680</v>
      </c>
      <c r="D130" s="25">
        <v>4985</v>
      </c>
      <c r="E130" s="31"/>
      <c r="F130" s="30"/>
      <c r="G130" s="30"/>
      <c r="N130" s="25"/>
    </row>
    <row r="131" spans="2:14" s="1" customFormat="1" ht="15.75" customHeight="1" x14ac:dyDescent="0.25">
      <c r="B131" s="27"/>
      <c r="C131" s="20"/>
      <c r="D131" s="25"/>
      <c r="E131" s="31"/>
      <c r="F131" s="30"/>
      <c r="G131" s="30"/>
      <c r="N131" s="25"/>
    </row>
    <row r="132" spans="2:14" s="1" customFormat="1" ht="15.75" customHeight="1" x14ac:dyDescent="0.25">
      <c r="B132" s="27"/>
      <c r="C132" s="35" t="s">
        <v>681</v>
      </c>
      <c r="D132" s="21">
        <f>SUM(D133:D163)</f>
        <v>105465</v>
      </c>
      <c r="E132" s="31"/>
      <c r="F132" s="30"/>
      <c r="G132" s="30"/>
      <c r="N132" s="21"/>
    </row>
    <row r="133" spans="2:14" s="1" customFormat="1" ht="15.75" customHeight="1" x14ac:dyDescent="0.25">
      <c r="B133" s="27"/>
      <c r="C133" s="20" t="s">
        <v>682</v>
      </c>
      <c r="D133" s="25">
        <v>1204</v>
      </c>
      <c r="E133" s="31"/>
      <c r="F133" s="30"/>
      <c r="G133" s="30"/>
      <c r="N133" s="25"/>
    </row>
    <row r="134" spans="2:14" s="1" customFormat="1" ht="15.75" customHeight="1" x14ac:dyDescent="0.25">
      <c r="B134" s="27"/>
      <c r="C134" s="20" t="s">
        <v>683</v>
      </c>
      <c r="D134" s="25">
        <v>2055</v>
      </c>
      <c r="E134" s="31"/>
      <c r="F134" s="30"/>
      <c r="G134" s="30"/>
      <c r="N134" s="25"/>
    </row>
    <row r="135" spans="2:14" s="1" customFormat="1" ht="15.75" customHeight="1" x14ac:dyDescent="0.25">
      <c r="B135" s="27"/>
      <c r="C135" s="20" t="s">
        <v>684</v>
      </c>
      <c r="D135" s="25">
        <v>2312</v>
      </c>
      <c r="E135" s="31"/>
      <c r="F135" s="30"/>
      <c r="G135" s="30"/>
      <c r="N135" s="25"/>
    </row>
    <row r="136" spans="2:14" s="1" customFormat="1" ht="15.75" customHeight="1" x14ac:dyDescent="0.25">
      <c r="B136" s="27"/>
      <c r="C136" s="20" t="s">
        <v>685</v>
      </c>
      <c r="D136" s="25">
        <v>2089</v>
      </c>
      <c r="E136" s="31"/>
      <c r="F136" s="30"/>
      <c r="G136" s="30"/>
      <c r="N136" s="25"/>
    </row>
    <row r="137" spans="2:14" s="1" customFormat="1" ht="15.75" customHeight="1" x14ac:dyDescent="0.25">
      <c r="B137" s="27"/>
      <c r="C137" s="20" t="s">
        <v>686</v>
      </c>
      <c r="D137" s="25">
        <v>3944</v>
      </c>
      <c r="E137" s="31"/>
      <c r="F137" s="30"/>
      <c r="G137" s="30"/>
      <c r="N137" s="25"/>
    </row>
    <row r="138" spans="2:14" s="1" customFormat="1" ht="15.75" customHeight="1" x14ac:dyDescent="0.25">
      <c r="B138" s="27"/>
      <c r="C138" s="20" t="s">
        <v>687</v>
      </c>
      <c r="D138" s="25">
        <v>1567</v>
      </c>
      <c r="E138" s="31"/>
      <c r="F138" s="30"/>
      <c r="G138" s="30"/>
      <c r="N138" s="25"/>
    </row>
    <row r="139" spans="2:14" s="1" customFormat="1" ht="15.75" customHeight="1" x14ac:dyDescent="0.25">
      <c r="B139" s="27"/>
      <c r="C139" s="20" t="s">
        <v>688</v>
      </c>
      <c r="D139" s="25">
        <v>3098</v>
      </c>
      <c r="E139" s="31"/>
      <c r="F139" s="30"/>
      <c r="G139" s="30"/>
      <c r="N139" s="25"/>
    </row>
    <row r="140" spans="2:14" s="1" customFormat="1" ht="15.75" customHeight="1" x14ac:dyDescent="0.25">
      <c r="B140" s="27"/>
      <c r="C140" s="20" t="s">
        <v>689</v>
      </c>
      <c r="D140" s="25">
        <v>885</v>
      </c>
      <c r="E140" s="31"/>
      <c r="F140" s="30"/>
      <c r="G140" s="30"/>
      <c r="N140" s="25"/>
    </row>
    <row r="141" spans="2:14" s="1" customFormat="1" ht="15.75" customHeight="1" x14ac:dyDescent="0.25">
      <c r="B141" s="27"/>
      <c r="C141" s="20" t="s">
        <v>690</v>
      </c>
      <c r="D141" s="25">
        <v>3249</v>
      </c>
      <c r="E141" s="31"/>
      <c r="F141" s="30"/>
      <c r="G141" s="30"/>
      <c r="N141" s="25"/>
    </row>
    <row r="142" spans="2:14" s="1" customFormat="1" ht="15.75" customHeight="1" x14ac:dyDescent="0.25">
      <c r="B142" s="27"/>
      <c r="C142" s="20" t="s">
        <v>42</v>
      </c>
      <c r="D142" s="25">
        <v>2731</v>
      </c>
      <c r="E142" s="31"/>
      <c r="F142" s="30"/>
      <c r="G142" s="30"/>
      <c r="N142" s="25"/>
    </row>
    <row r="143" spans="2:14" s="1" customFormat="1" ht="15.75" customHeight="1" x14ac:dyDescent="0.25">
      <c r="B143" s="27"/>
      <c r="C143" s="20" t="s">
        <v>691</v>
      </c>
      <c r="D143" s="25">
        <v>2147</v>
      </c>
      <c r="E143" s="31"/>
      <c r="F143" s="30"/>
      <c r="G143" s="30"/>
      <c r="N143" s="25"/>
    </row>
    <row r="144" spans="2:14" s="1" customFormat="1" ht="15.75" customHeight="1" x14ac:dyDescent="0.25">
      <c r="B144" s="27"/>
      <c r="C144" s="20" t="s">
        <v>692</v>
      </c>
      <c r="D144" s="25">
        <v>757</v>
      </c>
      <c r="E144" s="31"/>
      <c r="F144" s="30"/>
      <c r="G144" s="30"/>
      <c r="N144" s="25"/>
    </row>
    <row r="145" spans="2:14" s="1" customFormat="1" ht="15.75" customHeight="1" x14ac:dyDescent="0.25">
      <c r="B145" s="27"/>
      <c r="C145" s="20" t="s">
        <v>693</v>
      </c>
      <c r="D145" s="25">
        <v>2452</v>
      </c>
      <c r="E145" s="31"/>
      <c r="F145" s="30"/>
      <c r="G145" s="30"/>
      <c r="N145" s="25"/>
    </row>
    <row r="146" spans="2:14" s="1" customFormat="1" ht="15.75" customHeight="1" x14ac:dyDescent="0.25">
      <c r="B146" s="27"/>
      <c r="C146" s="20" t="s">
        <v>694</v>
      </c>
      <c r="D146" s="25">
        <v>2096</v>
      </c>
      <c r="E146" s="31"/>
      <c r="F146" s="30"/>
      <c r="G146" s="30"/>
      <c r="N146" s="25"/>
    </row>
    <row r="147" spans="2:14" s="1" customFormat="1" ht="15.75" customHeight="1" x14ac:dyDescent="0.25">
      <c r="B147" s="27"/>
      <c r="C147" s="20" t="s">
        <v>695</v>
      </c>
      <c r="D147" s="25">
        <v>2205</v>
      </c>
      <c r="E147" s="31"/>
      <c r="F147" s="30"/>
      <c r="G147" s="30"/>
      <c r="N147" s="25"/>
    </row>
    <row r="148" spans="2:14" s="1" customFormat="1" ht="15.75" customHeight="1" x14ac:dyDescent="0.25">
      <c r="B148" s="27"/>
      <c r="C148" s="20" t="s">
        <v>696</v>
      </c>
      <c r="D148" s="25">
        <v>4055</v>
      </c>
      <c r="E148" s="31"/>
      <c r="F148" s="30"/>
      <c r="G148" s="30"/>
      <c r="N148" s="25"/>
    </row>
    <row r="149" spans="2:14" s="1" customFormat="1" ht="15.75" customHeight="1" x14ac:dyDescent="0.25">
      <c r="B149" s="27"/>
      <c r="C149" s="20" t="s">
        <v>697</v>
      </c>
      <c r="D149" s="25">
        <v>1541</v>
      </c>
      <c r="E149" s="31"/>
      <c r="F149" s="30"/>
      <c r="G149" s="30"/>
      <c r="N149" s="25"/>
    </row>
    <row r="150" spans="2:14" s="1" customFormat="1" ht="15.75" customHeight="1" x14ac:dyDescent="0.25">
      <c r="B150" s="27"/>
      <c r="C150" s="20" t="s">
        <v>698</v>
      </c>
      <c r="D150" s="25">
        <v>4875</v>
      </c>
      <c r="E150" s="31"/>
      <c r="F150" s="30"/>
      <c r="G150" s="30"/>
      <c r="N150" s="25"/>
    </row>
    <row r="151" spans="2:14" s="1" customFormat="1" ht="15.75" customHeight="1" x14ac:dyDescent="0.25">
      <c r="B151" s="27"/>
      <c r="C151" s="20" t="s">
        <v>699</v>
      </c>
      <c r="D151" s="25">
        <v>15975</v>
      </c>
      <c r="E151" s="31"/>
      <c r="F151" s="30"/>
      <c r="G151" s="30"/>
      <c r="N151" s="25"/>
    </row>
    <row r="152" spans="2:14" s="1" customFormat="1" ht="15.75" customHeight="1" x14ac:dyDescent="0.25">
      <c r="B152" s="27"/>
      <c r="C152" s="20" t="s">
        <v>700</v>
      </c>
      <c r="D152" s="25">
        <v>2895</v>
      </c>
      <c r="E152" s="31"/>
      <c r="F152" s="30"/>
      <c r="G152" s="30"/>
      <c r="N152" s="25"/>
    </row>
    <row r="153" spans="2:14" s="1" customFormat="1" ht="15.75" customHeight="1" x14ac:dyDescent="0.25">
      <c r="B153" s="27"/>
      <c r="C153" s="20" t="s">
        <v>701</v>
      </c>
      <c r="D153" s="25">
        <v>3497</v>
      </c>
      <c r="E153" s="31"/>
      <c r="F153" s="30"/>
      <c r="G153" s="30"/>
      <c r="N153" s="25"/>
    </row>
    <row r="154" spans="2:14" s="1" customFormat="1" ht="15.75" customHeight="1" x14ac:dyDescent="0.25">
      <c r="B154" s="27"/>
      <c r="C154" s="20" t="s">
        <v>702</v>
      </c>
      <c r="D154" s="25">
        <v>1685</v>
      </c>
      <c r="E154" s="31"/>
      <c r="F154" s="30"/>
      <c r="G154" s="30"/>
      <c r="N154" s="25"/>
    </row>
    <row r="155" spans="2:14" s="1" customFormat="1" ht="15.75" customHeight="1" x14ac:dyDescent="0.25">
      <c r="B155" s="27"/>
      <c r="C155" s="20" t="s">
        <v>2</v>
      </c>
      <c r="D155" s="25">
        <v>9882</v>
      </c>
      <c r="E155" s="31"/>
      <c r="F155" s="30"/>
      <c r="G155" s="30"/>
      <c r="N155" s="25"/>
    </row>
    <row r="156" spans="2:14" s="1" customFormat="1" ht="15.75" customHeight="1" x14ac:dyDescent="0.25">
      <c r="B156" s="27"/>
      <c r="C156" s="20" t="s">
        <v>7</v>
      </c>
      <c r="D156" s="25">
        <v>1495</v>
      </c>
      <c r="E156" s="31"/>
      <c r="F156" s="30"/>
      <c r="G156" s="30"/>
      <c r="N156" s="25"/>
    </row>
    <row r="157" spans="2:14" s="1" customFormat="1" ht="15.75" customHeight="1" x14ac:dyDescent="0.25">
      <c r="B157" s="27"/>
      <c r="C157" s="20" t="s">
        <v>4</v>
      </c>
      <c r="D157" s="25">
        <v>2855</v>
      </c>
      <c r="E157" s="31"/>
      <c r="F157" s="30"/>
      <c r="G157" s="30"/>
      <c r="N157" s="25"/>
    </row>
    <row r="158" spans="2:14" s="1" customFormat="1" ht="15.75" customHeight="1" x14ac:dyDescent="0.25">
      <c r="B158" s="27"/>
      <c r="C158" s="20" t="s">
        <v>13</v>
      </c>
      <c r="D158" s="25">
        <v>4521</v>
      </c>
      <c r="E158" s="31"/>
      <c r="F158" s="30"/>
      <c r="G158" s="30"/>
      <c r="N158" s="25"/>
    </row>
    <row r="159" spans="2:14" s="1" customFormat="1" ht="15.75" customHeight="1" x14ac:dyDescent="0.25">
      <c r="B159" s="27"/>
      <c r="C159" s="20" t="s">
        <v>703</v>
      </c>
      <c r="D159" s="25">
        <v>2318</v>
      </c>
      <c r="E159" s="31"/>
      <c r="F159" s="30"/>
      <c r="G159" s="30"/>
      <c r="N159" s="25"/>
    </row>
    <row r="160" spans="2:14" s="1" customFormat="1" ht="15.75" customHeight="1" x14ac:dyDescent="0.25">
      <c r="B160" s="27"/>
      <c r="C160" s="20" t="s">
        <v>63</v>
      </c>
      <c r="D160" s="25">
        <v>8278</v>
      </c>
      <c r="E160" s="31"/>
      <c r="F160" s="30"/>
      <c r="G160" s="30"/>
      <c r="N160" s="25"/>
    </row>
    <row r="161" spans="1:14" s="1" customFormat="1" ht="15.75" customHeight="1" x14ac:dyDescent="0.25">
      <c r="B161" s="27"/>
      <c r="C161" s="20" t="s">
        <v>704</v>
      </c>
      <c r="D161" s="25">
        <v>3040</v>
      </c>
      <c r="E161" s="31"/>
      <c r="F161" s="30"/>
      <c r="G161" s="30"/>
      <c r="N161" s="25"/>
    </row>
    <row r="162" spans="1:14" s="1" customFormat="1" ht="15.75" customHeight="1" x14ac:dyDescent="0.25">
      <c r="B162" s="27"/>
      <c r="C162" s="20" t="s">
        <v>705</v>
      </c>
      <c r="D162" s="25">
        <v>1945</v>
      </c>
      <c r="E162" s="31"/>
      <c r="F162" s="30"/>
      <c r="G162" s="30"/>
      <c r="N162" s="25"/>
    </row>
    <row r="163" spans="1:14" s="1" customFormat="1" ht="15.75" customHeight="1" x14ac:dyDescent="0.25">
      <c r="B163" s="27"/>
      <c r="C163" s="20" t="s">
        <v>706</v>
      </c>
      <c r="D163" s="25">
        <v>3817</v>
      </c>
      <c r="E163" s="31"/>
      <c r="F163" s="30"/>
      <c r="G163" s="30"/>
      <c r="N163" s="25"/>
    </row>
    <row r="164" spans="1:14" s="1" customFormat="1" ht="15.75" customHeight="1" x14ac:dyDescent="0.25">
      <c r="B164" s="27"/>
      <c r="C164" s="7"/>
      <c r="D164" s="8"/>
      <c r="E164" s="31"/>
      <c r="F164" s="30"/>
      <c r="G164" s="30"/>
    </row>
    <row r="165" spans="1:14" s="1" customFormat="1" ht="15.75" customHeight="1" x14ac:dyDescent="0.25">
      <c r="B165" s="27"/>
      <c r="C165" s="3"/>
      <c r="D165" s="4"/>
      <c r="E165" s="31"/>
      <c r="F165" s="30"/>
      <c r="G165" s="30"/>
    </row>
    <row r="166" spans="1:14" s="6" customFormat="1" ht="15.75" customHeight="1" x14ac:dyDescent="0.25">
      <c r="A166" s="1"/>
      <c r="B166" s="27"/>
      <c r="C166" s="9" t="s">
        <v>1145</v>
      </c>
      <c r="E166" s="31"/>
      <c r="F166" s="30"/>
      <c r="G166" s="30"/>
      <c r="I166" s="1"/>
      <c r="J166" s="1"/>
      <c r="K166" s="1"/>
      <c r="L166" s="1"/>
      <c r="M166" s="1"/>
    </row>
    <row r="167" spans="1:14" ht="15.75" customHeight="1" x14ac:dyDescent="0.25">
      <c r="A167" s="1"/>
      <c r="B167" s="27"/>
      <c r="C167" s="11" t="s">
        <v>1149</v>
      </c>
      <c r="D167" s="6"/>
      <c r="E167" s="31"/>
      <c r="F167" s="30"/>
      <c r="G167" s="30"/>
      <c r="I167" s="1"/>
      <c r="J167" s="1"/>
      <c r="K167" s="1"/>
      <c r="L167" s="1"/>
      <c r="M167" s="1"/>
    </row>
    <row r="168" spans="1:14" ht="15.75" customHeight="1" x14ac:dyDescent="0.25">
      <c r="I168" s="1"/>
      <c r="J168" s="1"/>
      <c r="K168" s="1"/>
      <c r="L168" s="1"/>
      <c r="M168" s="1"/>
    </row>
    <row r="169" spans="1:14" ht="15.75" customHeight="1" x14ac:dyDescent="0.25">
      <c r="I169" s="1"/>
      <c r="J169" s="1"/>
      <c r="K169" s="1"/>
      <c r="L169" s="1"/>
      <c r="M169" s="1"/>
    </row>
    <row r="170" spans="1:14" ht="15.75" customHeight="1" x14ac:dyDescent="0.25">
      <c r="I170" s="1"/>
      <c r="J170" s="1"/>
      <c r="K170" s="1"/>
      <c r="L170" s="1"/>
      <c r="M170" s="1"/>
    </row>
    <row r="171" spans="1:14" ht="15.75" customHeight="1" x14ac:dyDescent="0.25">
      <c r="I171" s="1"/>
      <c r="J171" s="1"/>
      <c r="K171" s="1"/>
      <c r="L171" s="1"/>
      <c r="M171" s="1"/>
    </row>
    <row r="172" spans="1:14" ht="15.75" customHeight="1" x14ac:dyDescent="0.25">
      <c r="I172" s="1"/>
      <c r="J172" s="1"/>
      <c r="K172" s="1"/>
      <c r="L172" s="1"/>
      <c r="M172" s="1"/>
    </row>
    <row r="173" spans="1:14" ht="15.75" customHeight="1" x14ac:dyDescent="0.25">
      <c r="I173" s="1"/>
      <c r="J173" s="1"/>
      <c r="K173" s="1"/>
      <c r="L173" s="1"/>
      <c r="M173" s="1"/>
    </row>
    <row r="174" spans="1:14" ht="15.75" customHeight="1" x14ac:dyDescent="0.25">
      <c r="I174" s="6"/>
      <c r="J174" s="1"/>
      <c r="K174" s="1"/>
      <c r="L174" s="1"/>
      <c r="M174" s="1"/>
    </row>
    <row r="175" spans="1:14" ht="15.75" customHeight="1" x14ac:dyDescent="0.25">
      <c r="J175" s="1"/>
      <c r="K175" s="1"/>
      <c r="L175" s="1"/>
      <c r="M175" s="1"/>
    </row>
    <row r="176" spans="1:14" ht="15.75" customHeight="1" x14ac:dyDescent="0.25">
      <c r="J176" s="1"/>
      <c r="K176" s="1"/>
      <c r="L176" s="1"/>
      <c r="M176" s="1"/>
    </row>
    <row r="177" spans="10:13" ht="15.75" customHeight="1" x14ac:dyDescent="0.25">
      <c r="J177" s="1"/>
      <c r="K177" s="1"/>
      <c r="L177" s="1"/>
      <c r="M177" s="1"/>
    </row>
    <row r="178" spans="10:13" ht="15.75" customHeight="1" x14ac:dyDescent="0.25">
      <c r="J178" s="1"/>
      <c r="K178" s="1"/>
      <c r="L178" s="1"/>
      <c r="M178" s="1"/>
    </row>
    <row r="179" spans="10:13" ht="15.75" customHeight="1" x14ac:dyDescent="0.25">
      <c r="J179" s="1"/>
      <c r="K179" s="1"/>
      <c r="L179" s="1"/>
      <c r="M179" s="1"/>
    </row>
    <row r="180" spans="10:13" ht="15.75" customHeight="1" x14ac:dyDescent="0.25">
      <c r="J180" s="1"/>
      <c r="K180" s="1"/>
      <c r="L180" s="1"/>
      <c r="M180" s="1"/>
    </row>
    <row r="181" spans="10:13" ht="15.75" customHeight="1" x14ac:dyDescent="0.25">
      <c r="J181" s="1"/>
      <c r="K181" s="1"/>
      <c r="L181" s="1"/>
      <c r="M181" s="1"/>
    </row>
    <row r="182" spans="10:13" ht="15.75" customHeight="1" x14ac:dyDescent="0.25">
      <c r="J182" s="6"/>
      <c r="K182" s="6"/>
      <c r="L182" s="6"/>
      <c r="M182" s="6"/>
    </row>
  </sheetData>
  <sortState xmlns:xlrd2="http://schemas.microsoft.com/office/spreadsheetml/2017/richdata2" ref="A7:N163">
    <sortCondition ref="A7:A163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20" orientation="portrait" useFirstPageNumber="1" r:id="rId1"/>
  <headerFooter differentOddEven="1">
    <oddHeader>&amp;L&amp;"Arial,Bold Italic"&amp;10Sarangani&amp;R&amp;"Arial,Bold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Italic"&amp;10Sarangani </evenHeader>
    <evenFooter>&amp;L&amp;"Arial,Bold Italic"&amp;10Philippine Statistics Authority&amp;R&amp;"Arial,Bold"&amp;10&amp;P</evenFooter>
  </headerFooter>
  <rowBreaks count="1" manualBreakCount="1">
    <brk id="150" min="2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6"/>
  <sheetViews>
    <sheetView view="pageBreakPreview" topLeftCell="A221" zoomScaleSheetLayoutView="100" workbookViewId="0">
      <selection activeCell="C234" sqref="C234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2"/>
    <col min="6" max="6" width="25.5703125" style="32" bestFit="1" customWidth="1"/>
    <col min="7" max="7" width="9.140625" style="32"/>
    <col min="8" max="9" width="9.140625" style="2"/>
    <col min="10" max="10" width="47" style="2" customWidth="1"/>
    <col min="11" max="13" width="11.85546875" style="2" customWidth="1"/>
    <col min="14" max="14" width="9.140625" style="39"/>
    <col min="15" max="16384" width="9.140625" style="2"/>
  </cols>
  <sheetData>
    <row r="1" spans="2:14" s="1" customFormat="1" ht="15.75" customHeight="1" x14ac:dyDescent="0.25">
      <c r="C1" s="49" t="s">
        <v>1150</v>
      </c>
      <c r="D1" s="49"/>
      <c r="G1" s="30"/>
      <c r="N1" s="3"/>
    </row>
    <row r="2" spans="2:14" s="1" customFormat="1" ht="15.75" customHeight="1" x14ac:dyDescent="0.25">
      <c r="C2" s="49" t="s">
        <v>1151</v>
      </c>
      <c r="D2" s="49"/>
      <c r="F2" s="30"/>
      <c r="G2" s="30"/>
      <c r="N2" s="3"/>
    </row>
    <row r="3" spans="2:14" s="1" customFormat="1" ht="15.75" customHeight="1" thickBot="1" x14ac:dyDescent="0.3">
      <c r="F3" s="30"/>
      <c r="G3" s="30"/>
      <c r="N3" s="3"/>
    </row>
    <row r="4" spans="2:14" s="1" customFormat="1" ht="15.75" customHeight="1" thickTop="1" x14ac:dyDescent="0.25">
      <c r="B4" s="27"/>
      <c r="C4" s="28" t="s">
        <v>1142</v>
      </c>
      <c r="D4" s="46" t="s">
        <v>1148</v>
      </c>
      <c r="F4" s="30"/>
      <c r="G4" s="30"/>
      <c r="N4" s="3"/>
    </row>
    <row r="5" spans="2:14" s="1" customFormat="1" ht="15.75" customHeight="1" thickBot="1" x14ac:dyDescent="0.3">
      <c r="B5" s="27"/>
      <c r="C5" s="29" t="s">
        <v>0</v>
      </c>
      <c r="D5" s="47" t="s">
        <v>1</v>
      </c>
      <c r="F5" s="30"/>
      <c r="G5" s="30"/>
      <c r="N5" s="3"/>
    </row>
    <row r="6" spans="2:14" s="1" customFormat="1" ht="15.75" customHeight="1" thickTop="1" x14ac:dyDescent="0.25">
      <c r="B6" s="27"/>
      <c r="F6" s="30"/>
      <c r="G6" s="30"/>
      <c r="N6" s="3"/>
    </row>
    <row r="7" spans="2:14" s="1" customFormat="1" ht="15.75" customHeight="1" x14ac:dyDescent="0.25">
      <c r="B7" s="27"/>
      <c r="C7" s="35" t="s">
        <v>707</v>
      </c>
      <c r="D7" s="23">
        <f>D9+D33+D62+D79+D104+D123+D139+D154+D181+D198+D210</f>
        <v>975476</v>
      </c>
      <c r="E7" s="31"/>
      <c r="F7" s="30"/>
      <c r="G7" s="30"/>
      <c r="N7" s="37"/>
    </row>
    <row r="8" spans="2:14" s="1" customFormat="1" ht="15.75" customHeight="1" x14ac:dyDescent="0.25">
      <c r="B8" s="27"/>
      <c r="C8" s="35"/>
      <c r="D8" s="24"/>
      <c r="E8" s="31"/>
      <c r="F8" s="30"/>
      <c r="G8" s="30"/>
      <c r="N8" s="38"/>
    </row>
    <row r="9" spans="2:14" s="1" customFormat="1" ht="15.75" customHeight="1" x14ac:dyDescent="0.25">
      <c r="B9" s="27"/>
      <c r="C9" s="35" t="s">
        <v>708</v>
      </c>
      <c r="D9" s="23">
        <f>SUM(D10:D31)</f>
        <v>89164</v>
      </c>
      <c r="E9" s="31"/>
      <c r="F9" s="30"/>
      <c r="G9" s="30"/>
      <c r="N9" s="37"/>
    </row>
    <row r="10" spans="2:14" s="1" customFormat="1" ht="15.75" customHeight="1" x14ac:dyDescent="0.25">
      <c r="B10" s="27"/>
      <c r="C10" s="20" t="s">
        <v>709</v>
      </c>
      <c r="D10" s="24">
        <v>3205</v>
      </c>
      <c r="E10" s="31"/>
      <c r="F10" s="30"/>
      <c r="G10" s="30"/>
      <c r="N10" s="38"/>
    </row>
    <row r="11" spans="2:14" s="1" customFormat="1" ht="15.75" customHeight="1" x14ac:dyDescent="0.25">
      <c r="B11" s="27"/>
      <c r="C11" s="20" t="s">
        <v>710</v>
      </c>
      <c r="D11" s="24">
        <v>1437</v>
      </c>
      <c r="E11" s="31"/>
      <c r="F11" s="30"/>
      <c r="G11" s="30"/>
      <c r="N11" s="38"/>
    </row>
    <row r="12" spans="2:14" s="1" customFormat="1" ht="15.75" customHeight="1" x14ac:dyDescent="0.25">
      <c r="B12" s="27"/>
      <c r="C12" s="20" t="s">
        <v>711</v>
      </c>
      <c r="D12" s="24">
        <v>3101</v>
      </c>
      <c r="E12" s="31"/>
      <c r="F12" s="30"/>
      <c r="G12" s="30"/>
      <c r="N12" s="38"/>
    </row>
    <row r="13" spans="2:14" s="1" customFormat="1" ht="15.75" customHeight="1" x14ac:dyDescent="0.25">
      <c r="B13" s="27"/>
      <c r="C13" s="20" t="s">
        <v>712</v>
      </c>
      <c r="D13" s="24">
        <v>7558</v>
      </c>
      <c r="E13" s="31"/>
      <c r="F13" s="30"/>
      <c r="G13" s="30"/>
      <c r="N13" s="38"/>
    </row>
    <row r="14" spans="2:14" s="1" customFormat="1" ht="15.75" customHeight="1" x14ac:dyDescent="0.25">
      <c r="B14" s="27"/>
      <c r="C14" s="20" t="s">
        <v>713</v>
      </c>
      <c r="D14" s="24">
        <v>1436</v>
      </c>
      <c r="E14" s="31"/>
      <c r="F14" s="30"/>
      <c r="G14" s="30"/>
      <c r="N14" s="38"/>
    </row>
    <row r="15" spans="2:14" s="1" customFormat="1" ht="15.75" customHeight="1" x14ac:dyDescent="0.25">
      <c r="B15" s="27"/>
      <c r="C15" s="20" t="s">
        <v>714</v>
      </c>
      <c r="D15" s="24">
        <v>3897</v>
      </c>
      <c r="E15" s="31"/>
      <c r="F15" s="30"/>
      <c r="G15" s="30"/>
      <c r="N15" s="38"/>
    </row>
    <row r="16" spans="2:14" s="1" customFormat="1" ht="15.75" customHeight="1" x14ac:dyDescent="0.25">
      <c r="B16" s="27"/>
      <c r="C16" s="20" t="s">
        <v>715</v>
      </c>
      <c r="D16" s="24">
        <v>1374</v>
      </c>
      <c r="E16" s="31"/>
      <c r="F16" s="30"/>
      <c r="G16" s="30"/>
      <c r="N16" s="38"/>
    </row>
    <row r="17" spans="2:14" s="1" customFormat="1" ht="15.75" customHeight="1" x14ac:dyDescent="0.25">
      <c r="B17" s="27"/>
      <c r="C17" s="20" t="s">
        <v>716</v>
      </c>
      <c r="D17" s="24">
        <v>4828</v>
      </c>
      <c r="E17" s="31"/>
      <c r="F17" s="30"/>
      <c r="G17" s="30"/>
      <c r="N17" s="38"/>
    </row>
    <row r="18" spans="2:14" s="1" customFormat="1" ht="15.75" customHeight="1" x14ac:dyDescent="0.25">
      <c r="B18" s="27"/>
      <c r="C18" s="20" t="s">
        <v>717</v>
      </c>
      <c r="D18" s="24">
        <v>1024</v>
      </c>
      <c r="E18" s="31"/>
      <c r="F18" s="30"/>
      <c r="G18" s="30"/>
      <c r="N18" s="38"/>
    </row>
    <row r="19" spans="2:14" s="1" customFormat="1" ht="15.75" customHeight="1" x14ac:dyDescent="0.25">
      <c r="B19" s="27"/>
      <c r="C19" s="20" t="s">
        <v>718</v>
      </c>
      <c r="D19" s="24">
        <v>7680</v>
      </c>
      <c r="E19" s="31"/>
      <c r="F19" s="30"/>
      <c r="G19" s="30"/>
      <c r="N19" s="38"/>
    </row>
    <row r="20" spans="2:14" s="1" customFormat="1" ht="15.75" customHeight="1" x14ac:dyDescent="0.25">
      <c r="B20" s="27"/>
      <c r="C20" s="20" t="s">
        <v>719</v>
      </c>
      <c r="D20" s="24">
        <v>3633</v>
      </c>
      <c r="E20" s="31"/>
      <c r="F20" s="30"/>
      <c r="G20" s="30"/>
      <c r="N20" s="38"/>
    </row>
    <row r="21" spans="2:14" s="1" customFormat="1" ht="15.75" customHeight="1" x14ac:dyDescent="0.25">
      <c r="B21" s="27"/>
      <c r="C21" s="20" t="s">
        <v>720</v>
      </c>
      <c r="D21" s="24">
        <v>2674</v>
      </c>
      <c r="E21" s="31"/>
      <c r="F21" s="30"/>
      <c r="G21" s="30"/>
      <c r="N21" s="38"/>
    </row>
    <row r="22" spans="2:14" s="1" customFormat="1" ht="15.75" customHeight="1" x14ac:dyDescent="0.25">
      <c r="B22" s="27"/>
      <c r="C22" s="20" t="s">
        <v>721</v>
      </c>
      <c r="D22" s="24">
        <v>6447</v>
      </c>
      <c r="E22" s="31"/>
      <c r="F22" s="30"/>
      <c r="G22" s="30"/>
      <c r="N22" s="38"/>
    </row>
    <row r="23" spans="2:14" s="1" customFormat="1" ht="15.75" customHeight="1" x14ac:dyDescent="0.25">
      <c r="B23" s="27"/>
      <c r="C23" s="20" t="s">
        <v>722</v>
      </c>
      <c r="D23" s="24">
        <v>4424</v>
      </c>
      <c r="E23" s="31"/>
      <c r="F23" s="30"/>
      <c r="G23" s="30"/>
      <c r="N23" s="38"/>
    </row>
    <row r="24" spans="2:14" s="1" customFormat="1" ht="15.75" customHeight="1" x14ac:dyDescent="0.25">
      <c r="B24" s="27"/>
      <c r="C24" s="20" t="s">
        <v>723</v>
      </c>
      <c r="D24" s="24">
        <v>3687</v>
      </c>
      <c r="E24" s="31"/>
      <c r="F24" s="30"/>
      <c r="G24" s="30"/>
      <c r="N24" s="38"/>
    </row>
    <row r="25" spans="2:14" s="1" customFormat="1" ht="15.75" customHeight="1" x14ac:dyDescent="0.25">
      <c r="B25" s="27"/>
      <c r="C25" s="20" t="s">
        <v>724</v>
      </c>
      <c r="D25" s="24">
        <v>5238</v>
      </c>
      <c r="E25" s="31"/>
      <c r="F25" s="30"/>
      <c r="G25" s="30"/>
      <c r="N25" s="38"/>
    </row>
    <row r="26" spans="2:14" s="1" customFormat="1" ht="15.75" customHeight="1" x14ac:dyDescent="0.25">
      <c r="B26" s="27"/>
      <c r="C26" s="20" t="s">
        <v>725</v>
      </c>
      <c r="D26" s="24">
        <v>4883</v>
      </c>
      <c r="E26" s="31"/>
      <c r="F26" s="30"/>
      <c r="G26" s="30"/>
      <c r="N26" s="38"/>
    </row>
    <row r="27" spans="2:14" s="1" customFormat="1" ht="15.75" customHeight="1" x14ac:dyDescent="0.25">
      <c r="B27" s="27"/>
      <c r="C27" s="20" t="s">
        <v>726</v>
      </c>
      <c r="D27" s="24">
        <v>4918</v>
      </c>
      <c r="E27" s="31"/>
      <c r="F27" s="30"/>
      <c r="G27" s="30"/>
      <c r="N27" s="38"/>
    </row>
    <row r="28" spans="2:14" s="1" customFormat="1" ht="15.75" customHeight="1" x14ac:dyDescent="0.25">
      <c r="B28" s="27"/>
      <c r="C28" s="20" t="s">
        <v>727</v>
      </c>
      <c r="D28" s="24">
        <v>4846</v>
      </c>
      <c r="E28" s="31"/>
      <c r="F28" s="30"/>
      <c r="G28" s="30"/>
      <c r="N28" s="38"/>
    </row>
    <row r="29" spans="2:14" s="1" customFormat="1" ht="15.75" customHeight="1" x14ac:dyDescent="0.25">
      <c r="B29" s="27"/>
      <c r="C29" s="20" t="s">
        <v>728</v>
      </c>
      <c r="D29" s="24">
        <v>4541</v>
      </c>
      <c r="E29" s="31"/>
      <c r="F29" s="30"/>
      <c r="G29" s="30"/>
      <c r="N29" s="38"/>
    </row>
    <row r="30" spans="2:14" s="1" customFormat="1" ht="15.75" customHeight="1" x14ac:dyDescent="0.25">
      <c r="B30" s="27"/>
      <c r="C30" s="20" t="s">
        <v>729</v>
      </c>
      <c r="D30" s="24">
        <v>6807</v>
      </c>
      <c r="E30" s="31"/>
      <c r="F30" s="30"/>
      <c r="G30" s="30"/>
      <c r="N30" s="38"/>
    </row>
    <row r="31" spans="2:14" s="1" customFormat="1" ht="15.75" customHeight="1" x14ac:dyDescent="0.25">
      <c r="B31" s="27"/>
      <c r="C31" s="20" t="s">
        <v>730</v>
      </c>
      <c r="D31" s="24">
        <v>1526</v>
      </c>
      <c r="E31" s="31"/>
      <c r="F31" s="30"/>
      <c r="G31" s="30"/>
      <c r="N31" s="38"/>
    </row>
    <row r="32" spans="2:14" s="1" customFormat="1" ht="15.75" customHeight="1" x14ac:dyDescent="0.25">
      <c r="B32" s="27"/>
      <c r="C32" s="20"/>
      <c r="D32" s="24"/>
      <c r="E32" s="31"/>
      <c r="F32" s="30"/>
      <c r="G32" s="30"/>
      <c r="N32" s="38"/>
    </row>
    <row r="33" spans="2:14" s="1" customFormat="1" ht="15.75" customHeight="1" x14ac:dyDescent="0.25">
      <c r="B33" s="27"/>
      <c r="C33" s="35" t="s">
        <v>1137</v>
      </c>
      <c r="D33" s="23">
        <f>SUM(D34:D60)</f>
        <v>195398</v>
      </c>
      <c r="E33" s="31"/>
      <c r="F33" s="30"/>
      <c r="G33" s="30"/>
      <c r="N33" s="37"/>
    </row>
    <row r="34" spans="2:14" s="1" customFormat="1" ht="15.75" customHeight="1" x14ac:dyDescent="0.25">
      <c r="B34" s="27"/>
      <c r="C34" s="20" t="s">
        <v>731</v>
      </c>
      <c r="D34" s="24">
        <v>2291</v>
      </c>
      <c r="E34" s="31"/>
      <c r="F34" s="30"/>
      <c r="G34" s="30"/>
      <c r="N34" s="38"/>
    </row>
    <row r="35" spans="2:14" s="1" customFormat="1" ht="15.75" customHeight="1" x14ac:dyDescent="0.25">
      <c r="B35" s="27"/>
      <c r="C35" s="20" t="s">
        <v>732</v>
      </c>
      <c r="D35" s="24">
        <v>4618</v>
      </c>
      <c r="E35" s="31"/>
      <c r="F35" s="30"/>
      <c r="G35" s="30"/>
      <c r="N35" s="38"/>
    </row>
    <row r="36" spans="2:14" s="1" customFormat="1" ht="15.75" customHeight="1" x14ac:dyDescent="0.25">
      <c r="B36" s="27"/>
      <c r="C36" s="20" t="s">
        <v>733</v>
      </c>
      <c r="D36" s="24">
        <v>2725</v>
      </c>
      <c r="E36" s="31"/>
      <c r="F36" s="30"/>
      <c r="G36" s="30"/>
      <c r="N36" s="38"/>
    </row>
    <row r="37" spans="2:14" s="1" customFormat="1" ht="15.75" customHeight="1" x14ac:dyDescent="0.25">
      <c r="B37" s="27"/>
      <c r="C37" s="20" t="s">
        <v>734</v>
      </c>
      <c r="D37" s="24">
        <v>5159</v>
      </c>
      <c r="E37" s="31"/>
      <c r="F37" s="30"/>
      <c r="G37" s="30"/>
      <c r="N37" s="38"/>
    </row>
    <row r="38" spans="2:14" s="1" customFormat="1" ht="15.75" customHeight="1" x14ac:dyDescent="0.25">
      <c r="B38" s="27"/>
      <c r="C38" s="20" t="s">
        <v>735</v>
      </c>
      <c r="D38" s="24">
        <v>7652</v>
      </c>
      <c r="E38" s="31"/>
      <c r="F38" s="30"/>
      <c r="G38" s="30"/>
      <c r="N38" s="38"/>
    </row>
    <row r="39" spans="2:14" s="1" customFormat="1" ht="15.75" customHeight="1" x14ac:dyDescent="0.25">
      <c r="B39" s="27"/>
      <c r="C39" s="20" t="s">
        <v>736</v>
      </c>
      <c r="D39" s="24">
        <v>5818</v>
      </c>
      <c r="E39" s="31"/>
      <c r="F39" s="30"/>
      <c r="G39" s="30"/>
      <c r="N39" s="38"/>
    </row>
    <row r="40" spans="2:14" s="1" customFormat="1" ht="15.75" customHeight="1" x14ac:dyDescent="0.25">
      <c r="B40" s="27"/>
      <c r="C40" s="20" t="s">
        <v>22</v>
      </c>
      <c r="D40" s="24">
        <v>1942</v>
      </c>
      <c r="E40" s="31"/>
      <c r="F40" s="30"/>
      <c r="G40" s="30"/>
      <c r="N40" s="38"/>
    </row>
    <row r="41" spans="2:14" s="1" customFormat="1" ht="15.75" customHeight="1" x14ac:dyDescent="0.25">
      <c r="B41" s="27"/>
      <c r="C41" s="20" t="s">
        <v>737</v>
      </c>
      <c r="D41" s="24">
        <v>23242</v>
      </c>
      <c r="E41" s="31"/>
      <c r="F41" s="30"/>
      <c r="G41" s="30"/>
      <c r="N41" s="38"/>
    </row>
    <row r="42" spans="2:14" s="1" customFormat="1" ht="15.75" customHeight="1" x14ac:dyDescent="0.25">
      <c r="B42" s="27"/>
      <c r="C42" s="20" t="s">
        <v>16</v>
      </c>
      <c r="D42" s="24">
        <v>4057</v>
      </c>
      <c r="E42" s="31"/>
      <c r="F42" s="30"/>
      <c r="G42" s="30"/>
      <c r="N42" s="38"/>
    </row>
    <row r="43" spans="2:14" s="1" customFormat="1" ht="15.75" customHeight="1" x14ac:dyDescent="0.25">
      <c r="B43" s="27"/>
      <c r="C43" s="20" t="s">
        <v>10</v>
      </c>
      <c r="D43" s="24">
        <v>3266</v>
      </c>
      <c r="E43" s="31"/>
      <c r="F43" s="30"/>
      <c r="G43" s="30"/>
      <c r="N43" s="38"/>
    </row>
    <row r="44" spans="2:14" s="1" customFormat="1" ht="15.75" customHeight="1" x14ac:dyDescent="0.25">
      <c r="B44" s="27"/>
      <c r="C44" s="20" t="s">
        <v>738</v>
      </c>
      <c r="D44" s="24">
        <v>1269</v>
      </c>
      <c r="E44" s="31"/>
      <c r="F44" s="30"/>
      <c r="G44" s="30"/>
      <c r="N44" s="38"/>
    </row>
    <row r="45" spans="2:14" s="1" customFormat="1" ht="15.75" customHeight="1" x14ac:dyDescent="0.25">
      <c r="B45" s="27"/>
      <c r="C45" s="20" t="s">
        <v>739</v>
      </c>
      <c r="D45" s="24">
        <v>9133</v>
      </c>
      <c r="E45" s="31"/>
      <c r="F45" s="30"/>
      <c r="G45" s="30"/>
      <c r="N45" s="38"/>
    </row>
    <row r="46" spans="2:14" s="1" customFormat="1" ht="15.75" customHeight="1" x14ac:dyDescent="0.25">
      <c r="B46" s="27"/>
      <c r="C46" s="20" t="s">
        <v>740</v>
      </c>
      <c r="D46" s="24">
        <v>4245</v>
      </c>
      <c r="E46" s="31"/>
      <c r="F46" s="30"/>
      <c r="G46" s="30"/>
      <c r="N46" s="38"/>
    </row>
    <row r="47" spans="2:14" s="1" customFormat="1" ht="15.75" customHeight="1" x14ac:dyDescent="0.25">
      <c r="B47" s="27"/>
      <c r="C47" s="20" t="s">
        <v>741</v>
      </c>
      <c r="D47" s="24">
        <v>4321</v>
      </c>
      <c r="E47" s="31"/>
      <c r="F47" s="30"/>
      <c r="G47" s="30"/>
      <c r="N47" s="38"/>
    </row>
    <row r="48" spans="2:14" s="1" customFormat="1" ht="15.75" customHeight="1" x14ac:dyDescent="0.25">
      <c r="B48" s="27"/>
      <c r="C48" s="20" t="s">
        <v>492</v>
      </c>
      <c r="D48" s="24">
        <v>6631</v>
      </c>
      <c r="E48" s="31"/>
      <c r="F48" s="30"/>
      <c r="G48" s="30"/>
      <c r="N48" s="38"/>
    </row>
    <row r="49" spans="2:14" s="1" customFormat="1" ht="15.75" customHeight="1" x14ac:dyDescent="0.25">
      <c r="B49" s="27"/>
      <c r="C49" s="20" t="s">
        <v>53</v>
      </c>
      <c r="D49" s="24">
        <v>4125</v>
      </c>
      <c r="E49" s="31"/>
      <c r="F49" s="30"/>
      <c r="G49" s="30"/>
      <c r="N49" s="38"/>
    </row>
    <row r="50" spans="2:14" s="1" customFormat="1" ht="15.75" customHeight="1" x14ac:dyDescent="0.25">
      <c r="B50" s="27"/>
      <c r="C50" s="20" t="s">
        <v>54</v>
      </c>
      <c r="D50" s="24">
        <v>3999</v>
      </c>
      <c r="E50" s="31"/>
      <c r="F50" s="30"/>
      <c r="G50" s="30"/>
      <c r="N50" s="38"/>
    </row>
    <row r="51" spans="2:14" s="1" customFormat="1" ht="15.75" customHeight="1" x14ac:dyDescent="0.25">
      <c r="B51" s="27"/>
      <c r="C51" s="20" t="s">
        <v>55</v>
      </c>
      <c r="D51" s="24">
        <v>13013</v>
      </c>
      <c r="E51" s="31"/>
      <c r="F51" s="30"/>
      <c r="G51" s="30"/>
      <c r="N51" s="38"/>
    </row>
    <row r="52" spans="2:14" s="1" customFormat="1" ht="15.75" customHeight="1" x14ac:dyDescent="0.25">
      <c r="B52" s="27"/>
      <c r="C52" s="20" t="s">
        <v>56</v>
      </c>
      <c r="D52" s="24">
        <v>7856</v>
      </c>
      <c r="E52" s="31"/>
      <c r="F52" s="30"/>
      <c r="G52" s="30"/>
      <c r="N52" s="38"/>
    </row>
    <row r="53" spans="2:14" s="1" customFormat="1" ht="15.75" customHeight="1" x14ac:dyDescent="0.25">
      <c r="B53" s="27"/>
      <c r="C53" s="20" t="s">
        <v>742</v>
      </c>
      <c r="D53" s="24">
        <v>4369</v>
      </c>
      <c r="E53" s="31"/>
      <c r="F53" s="30"/>
      <c r="G53" s="30"/>
      <c r="N53" s="38"/>
    </row>
    <row r="54" spans="2:14" s="1" customFormat="1" ht="15.75" customHeight="1" x14ac:dyDescent="0.25">
      <c r="B54" s="27"/>
      <c r="C54" s="20" t="s">
        <v>5</v>
      </c>
      <c r="D54" s="24">
        <v>8421</v>
      </c>
      <c r="E54" s="31"/>
      <c r="F54" s="30"/>
      <c r="G54" s="30"/>
      <c r="N54" s="38"/>
    </row>
    <row r="55" spans="2:14" s="1" customFormat="1" ht="15.75" customHeight="1" x14ac:dyDescent="0.25">
      <c r="B55" s="27"/>
      <c r="C55" s="20" t="s">
        <v>743</v>
      </c>
      <c r="D55" s="24">
        <v>8750</v>
      </c>
      <c r="E55" s="31"/>
      <c r="F55" s="30"/>
      <c r="G55" s="30"/>
      <c r="N55" s="38"/>
    </row>
    <row r="56" spans="2:14" s="1" customFormat="1" ht="15.75" customHeight="1" x14ac:dyDescent="0.25">
      <c r="B56" s="27"/>
      <c r="C56" s="20" t="s">
        <v>13</v>
      </c>
      <c r="D56" s="24">
        <v>4476</v>
      </c>
      <c r="E56" s="31"/>
      <c r="F56" s="30"/>
      <c r="G56" s="30"/>
      <c r="N56" s="38"/>
    </row>
    <row r="57" spans="2:14" s="1" customFormat="1" ht="15.75" customHeight="1" x14ac:dyDescent="0.25">
      <c r="B57" s="27"/>
      <c r="C57" s="20" t="s">
        <v>11</v>
      </c>
      <c r="D57" s="24">
        <v>18724</v>
      </c>
      <c r="E57" s="31"/>
      <c r="F57" s="30"/>
      <c r="G57" s="30"/>
      <c r="N57" s="38"/>
    </row>
    <row r="58" spans="2:14" s="1" customFormat="1" ht="15.75" customHeight="1" x14ac:dyDescent="0.25">
      <c r="B58" s="27"/>
      <c r="C58" s="20" t="s">
        <v>744</v>
      </c>
      <c r="D58" s="24">
        <v>16062</v>
      </c>
      <c r="E58" s="31"/>
      <c r="F58" s="30"/>
      <c r="G58" s="30"/>
      <c r="N58" s="38"/>
    </row>
    <row r="59" spans="2:14" s="1" customFormat="1" ht="15.75" customHeight="1" x14ac:dyDescent="0.25">
      <c r="B59" s="27"/>
      <c r="C59" s="20" t="s">
        <v>745</v>
      </c>
      <c r="D59" s="24">
        <v>9420</v>
      </c>
      <c r="E59" s="31"/>
      <c r="F59" s="30"/>
      <c r="G59" s="30"/>
      <c r="N59" s="38"/>
    </row>
    <row r="60" spans="2:14" s="1" customFormat="1" ht="15.75" customHeight="1" x14ac:dyDescent="0.25">
      <c r="B60" s="27"/>
      <c r="C60" s="20" t="s">
        <v>746</v>
      </c>
      <c r="D60" s="24">
        <v>9814</v>
      </c>
      <c r="E60" s="31"/>
      <c r="F60" s="30"/>
      <c r="G60" s="30"/>
      <c r="N60" s="38"/>
    </row>
    <row r="61" spans="2:14" s="1" customFormat="1" ht="15.75" customHeight="1" x14ac:dyDescent="0.25">
      <c r="B61" s="27"/>
      <c r="C61" s="20"/>
      <c r="D61" s="24"/>
      <c r="E61" s="31"/>
      <c r="F61" s="30"/>
      <c r="G61" s="30"/>
      <c r="N61" s="38"/>
    </row>
    <row r="62" spans="2:14" s="1" customFormat="1" ht="15.75" customHeight="1" x14ac:dyDescent="0.25">
      <c r="B62" s="27"/>
      <c r="C62" s="35" t="s">
        <v>747</v>
      </c>
      <c r="D62" s="23">
        <f>SUM(D63:D76)</f>
        <v>46682</v>
      </c>
      <c r="E62" s="31"/>
      <c r="F62" s="30"/>
      <c r="G62" s="30"/>
      <c r="N62" s="37"/>
    </row>
    <row r="63" spans="2:14" s="1" customFormat="1" ht="15.75" customHeight="1" x14ac:dyDescent="0.25">
      <c r="B63" s="27"/>
      <c r="C63" s="20" t="s">
        <v>748</v>
      </c>
      <c r="D63" s="24">
        <v>2270</v>
      </c>
      <c r="E63" s="31"/>
      <c r="F63" s="30"/>
      <c r="G63" s="30"/>
      <c r="N63" s="38"/>
    </row>
    <row r="64" spans="2:14" s="1" customFormat="1" ht="15.75" customHeight="1" x14ac:dyDescent="0.25">
      <c r="B64" s="27"/>
      <c r="C64" s="20" t="s">
        <v>22</v>
      </c>
      <c r="D64" s="24">
        <v>2300</v>
      </c>
      <c r="E64" s="31"/>
      <c r="F64" s="30"/>
      <c r="G64" s="30"/>
      <c r="N64" s="38"/>
    </row>
    <row r="65" spans="2:14" s="1" customFormat="1" ht="15.75" customHeight="1" x14ac:dyDescent="0.25">
      <c r="B65" s="27"/>
      <c r="C65" s="20" t="s">
        <v>749</v>
      </c>
      <c r="D65" s="24">
        <v>1900</v>
      </c>
      <c r="E65" s="31"/>
      <c r="F65" s="30"/>
      <c r="G65" s="30"/>
      <c r="N65" s="38"/>
    </row>
    <row r="66" spans="2:14" s="1" customFormat="1" ht="15.75" customHeight="1" x14ac:dyDescent="0.25">
      <c r="B66" s="27"/>
      <c r="C66" s="20" t="s">
        <v>750</v>
      </c>
      <c r="D66" s="24">
        <v>3163</v>
      </c>
      <c r="E66" s="31"/>
      <c r="F66" s="30"/>
      <c r="G66" s="30"/>
      <c r="N66" s="38"/>
    </row>
    <row r="67" spans="2:14" s="1" customFormat="1" ht="15.75" customHeight="1" x14ac:dyDescent="0.25">
      <c r="B67" s="27"/>
      <c r="C67" s="20" t="s">
        <v>751</v>
      </c>
      <c r="D67" s="24">
        <v>2200</v>
      </c>
      <c r="E67" s="31"/>
      <c r="F67" s="30"/>
      <c r="G67" s="30"/>
      <c r="N67" s="38"/>
    </row>
    <row r="68" spans="2:14" s="1" customFormat="1" ht="15.75" customHeight="1" x14ac:dyDescent="0.25">
      <c r="B68" s="27"/>
      <c r="C68" s="20" t="s">
        <v>752</v>
      </c>
      <c r="D68" s="24">
        <v>3156</v>
      </c>
      <c r="E68" s="31"/>
      <c r="F68" s="30"/>
      <c r="G68" s="30"/>
      <c r="N68" s="38"/>
    </row>
    <row r="69" spans="2:14" s="1" customFormat="1" ht="15.75" customHeight="1" x14ac:dyDescent="0.25">
      <c r="B69" s="27"/>
      <c r="C69" s="20" t="s">
        <v>753</v>
      </c>
      <c r="D69" s="24">
        <v>1711</v>
      </c>
      <c r="E69" s="31"/>
      <c r="F69" s="30"/>
      <c r="G69" s="30"/>
      <c r="N69" s="38"/>
    </row>
    <row r="70" spans="2:14" s="1" customFormat="1" ht="15.75" customHeight="1" x14ac:dyDescent="0.25">
      <c r="B70" s="27"/>
      <c r="C70" s="20" t="s">
        <v>2</v>
      </c>
      <c r="D70" s="24">
        <v>13238</v>
      </c>
      <c r="E70" s="31"/>
      <c r="F70" s="30"/>
      <c r="G70" s="30"/>
      <c r="N70" s="38"/>
    </row>
    <row r="71" spans="2:14" s="1" customFormat="1" ht="15.75" customHeight="1" x14ac:dyDescent="0.25">
      <c r="B71" s="27"/>
      <c r="C71" s="20" t="s">
        <v>754</v>
      </c>
      <c r="D71" s="24">
        <v>2506</v>
      </c>
      <c r="E71" s="31"/>
      <c r="F71" s="30"/>
      <c r="G71" s="30"/>
      <c r="N71" s="38"/>
    </row>
    <row r="72" spans="2:14" s="1" customFormat="1" ht="15.75" customHeight="1" x14ac:dyDescent="0.25">
      <c r="B72" s="27"/>
      <c r="C72" s="20" t="s">
        <v>6</v>
      </c>
      <c r="D72" s="24">
        <v>2541</v>
      </c>
      <c r="E72" s="31"/>
      <c r="F72" s="30"/>
      <c r="G72" s="30"/>
      <c r="N72" s="38"/>
    </row>
    <row r="73" spans="2:14" s="1" customFormat="1" ht="15.75" customHeight="1" x14ac:dyDescent="0.25">
      <c r="B73" s="27"/>
      <c r="C73" s="20" t="s">
        <v>4</v>
      </c>
      <c r="D73" s="24">
        <v>4974</v>
      </c>
      <c r="E73" s="31"/>
      <c r="F73" s="30"/>
      <c r="G73" s="30"/>
      <c r="N73" s="38"/>
    </row>
    <row r="74" spans="2:14" s="1" customFormat="1" ht="15.75" customHeight="1" x14ac:dyDescent="0.25">
      <c r="B74" s="27"/>
      <c r="C74" s="20" t="s">
        <v>413</v>
      </c>
      <c r="D74" s="24">
        <v>3289</v>
      </c>
      <c r="E74" s="31"/>
      <c r="F74" s="30"/>
      <c r="G74" s="30"/>
      <c r="N74" s="38"/>
    </row>
    <row r="75" spans="2:14" s="1" customFormat="1" ht="15.75" customHeight="1" x14ac:dyDescent="0.25">
      <c r="B75" s="27"/>
      <c r="C75" s="20" t="s">
        <v>755</v>
      </c>
      <c r="D75" s="24">
        <v>1781</v>
      </c>
      <c r="E75" s="31"/>
      <c r="F75" s="30"/>
      <c r="G75" s="30"/>
      <c r="N75" s="38"/>
    </row>
    <row r="76" spans="2:14" s="1" customFormat="1" ht="15.75" customHeight="1" x14ac:dyDescent="0.25">
      <c r="B76" s="27"/>
      <c r="C76" s="20" t="s">
        <v>756</v>
      </c>
      <c r="D76" s="24">
        <v>1653</v>
      </c>
      <c r="E76" s="31"/>
      <c r="F76" s="30"/>
      <c r="G76" s="30"/>
      <c r="N76" s="38"/>
    </row>
    <row r="77" spans="2:14" s="1" customFormat="1" ht="15.75" customHeight="1" x14ac:dyDescent="0.25">
      <c r="B77" s="27"/>
      <c r="C77" s="20"/>
      <c r="D77" s="24"/>
      <c r="E77" s="31"/>
      <c r="F77" s="30"/>
      <c r="G77" s="30"/>
      <c r="N77" s="38"/>
    </row>
    <row r="78" spans="2:14" s="1" customFormat="1" ht="15.75" customHeight="1" x14ac:dyDescent="0.25">
      <c r="B78" s="27"/>
      <c r="C78" s="20"/>
      <c r="D78" s="24"/>
      <c r="E78" s="31"/>
      <c r="F78" s="30"/>
      <c r="G78" s="30"/>
      <c r="N78" s="38"/>
    </row>
    <row r="79" spans="2:14" s="1" customFormat="1" ht="15.75" customHeight="1" x14ac:dyDescent="0.25">
      <c r="B79" s="27"/>
      <c r="C79" s="35" t="s">
        <v>1138</v>
      </c>
      <c r="D79" s="23">
        <f>SUM(D80:D102)</f>
        <v>172605</v>
      </c>
      <c r="E79" s="31"/>
      <c r="F79" s="30"/>
      <c r="G79" s="30"/>
      <c r="N79" s="37"/>
    </row>
    <row r="80" spans="2:14" s="1" customFormat="1" ht="15.75" customHeight="1" x14ac:dyDescent="0.25">
      <c r="B80" s="27"/>
      <c r="C80" s="20" t="s">
        <v>757</v>
      </c>
      <c r="D80" s="24">
        <v>1532</v>
      </c>
      <c r="E80" s="31"/>
      <c r="F80" s="30"/>
      <c r="G80" s="30"/>
      <c r="N80" s="38"/>
    </row>
    <row r="81" spans="2:14" s="1" customFormat="1" ht="15.75" customHeight="1" x14ac:dyDescent="0.25">
      <c r="B81" s="27"/>
      <c r="C81" s="20" t="s">
        <v>758</v>
      </c>
      <c r="D81" s="24">
        <v>2467</v>
      </c>
      <c r="E81" s="31"/>
      <c r="F81" s="30"/>
      <c r="G81" s="30"/>
      <c r="N81" s="38"/>
    </row>
    <row r="82" spans="2:14" s="1" customFormat="1" ht="15.75" customHeight="1" x14ac:dyDescent="0.25">
      <c r="B82" s="27"/>
      <c r="C82" s="20" t="s">
        <v>47</v>
      </c>
      <c r="D82" s="24">
        <v>8404</v>
      </c>
      <c r="E82" s="31"/>
      <c r="F82" s="30"/>
      <c r="G82" s="30"/>
      <c r="N82" s="38"/>
    </row>
    <row r="83" spans="2:14" s="1" customFormat="1" ht="15.75" customHeight="1" x14ac:dyDescent="0.25">
      <c r="B83" s="27"/>
      <c r="C83" s="20" t="s">
        <v>759</v>
      </c>
      <c r="D83" s="24">
        <v>2086</v>
      </c>
      <c r="E83" s="31"/>
      <c r="F83" s="30"/>
      <c r="G83" s="30"/>
      <c r="N83" s="38"/>
    </row>
    <row r="84" spans="2:14" s="1" customFormat="1" ht="15.75" customHeight="1" x14ac:dyDescent="0.25">
      <c r="B84" s="27"/>
      <c r="C84" s="20" t="s">
        <v>760</v>
      </c>
      <c r="D84" s="24">
        <v>4245</v>
      </c>
      <c r="E84" s="31"/>
      <c r="F84" s="30"/>
      <c r="G84" s="30"/>
      <c r="N84" s="38"/>
    </row>
    <row r="85" spans="2:14" s="1" customFormat="1" ht="15.75" customHeight="1" x14ac:dyDescent="0.25">
      <c r="B85" s="27"/>
      <c r="C85" s="20" t="s">
        <v>761</v>
      </c>
      <c r="D85" s="24">
        <v>3953</v>
      </c>
      <c r="E85" s="31"/>
      <c r="F85" s="30"/>
      <c r="G85" s="30"/>
      <c r="N85" s="38"/>
    </row>
    <row r="86" spans="2:14" s="1" customFormat="1" ht="15.75" customHeight="1" x14ac:dyDescent="0.25">
      <c r="B86" s="27"/>
      <c r="C86" s="20" t="s">
        <v>762</v>
      </c>
      <c r="D86" s="24">
        <v>1718</v>
      </c>
      <c r="E86" s="31"/>
      <c r="F86" s="30"/>
      <c r="G86" s="30"/>
      <c r="N86" s="38"/>
    </row>
    <row r="87" spans="2:14" s="1" customFormat="1" ht="15.75" customHeight="1" x14ac:dyDescent="0.25">
      <c r="B87" s="27"/>
      <c r="C87" s="20" t="s">
        <v>763</v>
      </c>
      <c r="D87" s="24">
        <v>6829</v>
      </c>
      <c r="E87" s="31"/>
      <c r="F87" s="30"/>
      <c r="G87" s="30"/>
      <c r="N87" s="38"/>
    </row>
    <row r="88" spans="2:14" s="1" customFormat="1" ht="15.75" customHeight="1" x14ac:dyDescent="0.25">
      <c r="B88" s="27"/>
      <c r="C88" s="20" t="s">
        <v>764</v>
      </c>
      <c r="D88" s="24">
        <v>3796</v>
      </c>
      <c r="E88" s="31"/>
      <c r="F88" s="30"/>
      <c r="G88" s="30"/>
      <c r="N88" s="38"/>
    </row>
    <row r="89" spans="2:14" s="1" customFormat="1" ht="15.75" customHeight="1" x14ac:dyDescent="0.25">
      <c r="B89" s="27"/>
      <c r="C89" s="20" t="s">
        <v>765</v>
      </c>
      <c r="D89" s="24">
        <v>3498</v>
      </c>
      <c r="E89" s="31"/>
      <c r="F89" s="30"/>
      <c r="G89" s="30"/>
      <c r="N89" s="38"/>
    </row>
    <row r="90" spans="2:14" s="1" customFormat="1" ht="15.75" customHeight="1" x14ac:dyDescent="0.25">
      <c r="B90" s="27"/>
      <c r="C90" s="20" t="s">
        <v>766</v>
      </c>
      <c r="D90" s="24">
        <v>3810</v>
      </c>
      <c r="E90" s="31"/>
      <c r="F90" s="30"/>
      <c r="G90" s="30"/>
      <c r="N90" s="38"/>
    </row>
    <row r="91" spans="2:14" s="1" customFormat="1" ht="15.75" customHeight="1" x14ac:dyDescent="0.25">
      <c r="B91" s="27"/>
      <c r="C91" s="20" t="s">
        <v>2</v>
      </c>
      <c r="D91" s="24">
        <v>51490</v>
      </c>
      <c r="E91" s="31"/>
      <c r="F91" s="30"/>
      <c r="G91" s="30"/>
      <c r="N91" s="38"/>
    </row>
    <row r="92" spans="2:14" s="1" customFormat="1" ht="15.75" customHeight="1" x14ac:dyDescent="0.25">
      <c r="B92" s="27"/>
      <c r="C92" s="20" t="s">
        <v>767</v>
      </c>
      <c r="D92" s="24">
        <v>2793</v>
      </c>
      <c r="E92" s="31"/>
      <c r="F92" s="30"/>
      <c r="G92" s="30"/>
      <c r="N92" s="38"/>
    </row>
    <row r="93" spans="2:14" s="1" customFormat="1" ht="15.75" customHeight="1" x14ac:dyDescent="0.25">
      <c r="B93" s="27"/>
      <c r="C93" s="20" t="s">
        <v>10</v>
      </c>
      <c r="D93" s="24">
        <v>13953</v>
      </c>
      <c r="E93" s="31"/>
      <c r="F93" s="30"/>
      <c r="G93" s="30"/>
      <c r="N93" s="38"/>
    </row>
    <row r="94" spans="2:14" s="1" customFormat="1" ht="15.75" customHeight="1" x14ac:dyDescent="0.25">
      <c r="B94" s="27"/>
      <c r="C94" s="20" t="s">
        <v>768</v>
      </c>
      <c r="D94" s="24">
        <v>3648</v>
      </c>
      <c r="E94" s="31"/>
      <c r="F94" s="30"/>
      <c r="G94" s="30"/>
      <c r="N94" s="38"/>
    </row>
    <row r="95" spans="2:14" s="1" customFormat="1" ht="15.75" customHeight="1" x14ac:dyDescent="0.25">
      <c r="B95" s="27"/>
      <c r="C95" s="20" t="s">
        <v>769</v>
      </c>
      <c r="D95" s="24">
        <v>2937</v>
      </c>
      <c r="E95" s="31"/>
      <c r="F95" s="30"/>
      <c r="G95" s="30"/>
      <c r="N95" s="38"/>
    </row>
    <row r="96" spans="2:14" s="1" customFormat="1" ht="15.75" customHeight="1" x14ac:dyDescent="0.25">
      <c r="B96" s="27"/>
      <c r="C96" s="20" t="s">
        <v>770</v>
      </c>
      <c r="D96" s="24">
        <v>12814</v>
      </c>
      <c r="E96" s="31"/>
      <c r="F96" s="30"/>
      <c r="G96" s="30"/>
      <c r="N96" s="38"/>
    </row>
    <row r="97" spans="2:14" s="1" customFormat="1" ht="15.75" customHeight="1" x14ac:dyDescent="0.25">
      <c r="B97" s="27"/>
      <c r="C97" s="20" t="s">
        <v>771</v>
      </c>
      <c r="D97" s="24">
        <v>5972</v>
      </c>
      <c r="E97" s="31"/>
      <c r="F97" s="30"/>
      <c r="G97" s="30"/>
      <c r="N97" s="38"/>
    </row>
    <row r="98" spans="2:14" s="1" customFormat="1" ht="15.75" customHeight="1" x14ac:dyDescent="0.25">
      <c r="B98" s="27"/>
      <c r="C98" s="20" t="s">
        <v>772</v>
      </c>
      <c r="D98" s="24">
        <v>1723</v>
      </c>
      <c r="E98" s="31"/>
      <c r="F98" s="30"/>
      <c r="G98" s="30"/>
      <c r="N98" s="38"/>
    </row>
    <row r="99" spans="2:14" s="1" customFormat="1" ht="15.75" customHeight="1" x14ac:dyDescent="0.25">
      <c r="B99" s="27"/>
      <c r="C99" s="20" t="s">
        <v>773</v>
      </c>
      <c r="D99" s="24">
        <v>5096</v>
      </c>
      <c r="E99" s="31"/>
      <c r="F99" s="30"/>
      <c r="G99" s="30"/>
      <c r="N99" s="38"/>
    </row>
    <row r="100" spans="2:14" s="1" customFormat="1" ht="15.75" customHeight="1" x14ac:dyDescent="0.25">
      <c r="B100" s="27"/>
      <c r="C100" s="20" t="s">
        <v>774</v>
      </c>
      <c r="D100" s="24">
        <v>2083</v>
      </c>
      <c r="E100" s="31"/>
      <c r="F100" s="30"/>
      <c r="G100" s="30"/>
      <c r="N100" s="38"/>
    </row>
    <row r="101" spans="2:14" s="1" customFormat="1" ht="15.75" customHeight="1" x14ac:dyDescent="0.25">
      <c r="B101" s="27"/>
      <c r="C101" s="20" t="s">
        <v>775</v>
      </c>
      <c r="D101" s="24">
        <v>24543</v>
      </c>
      <c r="E101" s="31"/>
      <c r="F101" s="30"/>
      <c r="G101" s="30"/>
      <c r="N101" s="38"/>
    </row>
    <row r="102" spans="2:14" s="1" customFormat="1" ht="15.75" customHeight="1" x14ac:dyDescent="0.25">
      <c r="B102" s="27"/>
      <c r="C102" s="20" t="s">
        <v>776</v>
      </c>
      <c r="D102" s="24">
        <v>3215</v>
      </c>
      <c r="E102" s="31"/>
      <c r="F102" s="30"/>
      <c r="G102" s="30"/>
      <c r="N102" s="38"/>
    </row>
    <row r="103" spans="2:14" s="1" customFormat="1" ht="15.75" customHeight="1" x14ac:dyDescent="0.25">
      <c r="B103" s="27"/>
      <c r="C103" s="20"/>
      <c r="D103" s="24"/>
      <c r="E103" s="31"/>
      <c r="F103" s="30"/>
      <c r="G103" s="30"/>
      <c r="N103" s="38"/>
    </row>
    <row r="104" spans="2:14" s="1" customFormat="1" ht="15.75" customHeight="1" x14ac:dyDescent="0.25">
      <c r="B104" s="27"/>
      <c r="C104" s="35" t="s">
        <v>777</v>
      </c>
      <c r="D104" s="23">
        <f>SUM(D105:D121)</f>
        <v>89340</v>
      </c>
      <c r="E104" s="31"/>
      <c r="F104" s="30"/>
      <c r="G104" s="30"/>
      <c r="N104" s="37"/>
    </row>
    <row r="105" spans="2:14" s="1" customFormat="1" ht="15.75" customHeight="1" x14ac:dyDescent="0.25">
      <c r="B105" s="27"/>
      <c r="C105" s="20" t="s">
        <v>17</v>
      </c>
      <c r="D105" s="24">
        <v>1996</v>
      </c>
      <c r="E105" s="31"/>
      <c r="F105" s="30"/>
      <c r="G105" s="30"/>
      <c r="N105" s="38"/>
    </row>
    <row r="106" spans="2:14" s="1" customFormat="1" ht="15.75" customHeight="1" x14ac:dyDescent="0.25">
      <c r="B106" s="27"/>
      <c r="C106" s="20" t="s">
        <v>778</v>
      </c>
      <c r="D106" s="24">
        <v>11453</v>
      </c>
      <c r="E106" s="31"/>
      <c r="F106" s="30"/>
      <c r="G106" s="30"/>
      <c r="N106" s="38"/>
    </row>
    <row r="107" spans="2:14" s="1" customFormat="1" ht="15.75" customHeight="1" x14ac:dyDescent="0.25">
      <c r="B107" s="27"/>
      <c r="C107" s="20" t="s">
        <v>779</v>
      </c>
      <c r="D107" s="24">
        <v>7128</v>
      </c>
      <c r="E107" s="31"/>
      <c r="F107" s="30"/>
      <c r="G107" s="30"/>
      <c r="N107" s="38"/>
    </row>
    <row r="108" spans="2:14" s="1" customFormat="1" ht="15.75" customHeight="1" x14ac:dyDescent="0.25">
      <c r="B108" s="27"/>
      <c r="C108" s="20" t="s">
        <v>780</v>
      </c>
      <c r="D108" s="24">
        <v>11104</v>
      </c>
      <c r="E108" s="31"/>
      <c r="F108" s="30"/>
      <c r="G108" s="30"/>
      <c r="N108" s="38"/>
    </row>
    <row r="109" spans="2:14" s="1" customFormat="1" ht="15.75" customHeight="1" x14ac:dyDescent="0.25">
      <c r="B109" s="27"/>
      <c r="C109" s="20" t="s">
        <v>781</v>
      </c>
      <c r="D109" s="24">
        <v>1277</v>
      </c>
      <c r="E109" s="31"/>
      <c r="F109" s="30"/>
      <c r="G109" s="30"/>
      <c r="N109" s="38"/>
    </row>
    <row r="110" spans="2:14" s="1" customFormat="1" ht="15.75" customHeight="1" x14ac:dyDescent="0.25">
      <c r="B110" s="27"/>
      <c r="C110" s="20" t="s">
        <v>782</v>
      </c>
      <c r="D110" s="24">
        <v>3042</v>
      </c>
      <c r="E110" s="31"/>
      <c r="F110" s="30"/>
      <c r="G110" s="30"/>
      <c r="N110" s="38"/>
    </row>
    <row r="111" spans="2:14" s="1" customFormat="1" ht="15.75" customHeight="1" x14ac:dyDescent="0.25">
      <c r="B111" s="27"/>
      <c r="C111" s="20" t="s">
        <v>783</v>
      </c>
      <c r="D111" s="24">
        <v>4667</v>
      </c>
      <c r="E111" s="31"/>
      <c r="F111" s="30"/>
      <c r="G111" s="30"/>
      <c r="N111" s="38"/>
    </row>
    <row r="112" spans="2:14" s="1" customFormat="1" ht="15.75" customHeight="1" x14ac:dyDescent="0.25">
      <c r="B112" s="27"/>
      <c r="C112" s="20" t="s">
        <v>784</v>
      </c>
      <c r="D112" s="24">
        <v>4429</v>
      </c>
      <c r="E112" s="31"/>
      <c r="F112" s="30"/>
      <c r="G112" s="30"/>
      <c r="N112" s="38"/>
    </row>
    <row r="113" spans="2:14" s="1" customFormat="1" ht="15.75" customHeight="1" x14ac:dyDescent="0.25">
      <c r="B113" s="27"/>
      <c r="C113" s="20" t="s">
        <v>785</v>
      </c>
      <c r="D113" s="24">
        <v>3455</v>
      </c>
      <c r="E113" s="31"/>
      <c r="F113" s="30"/>
      <c r="G113" s="30"/>
      <c r="N113" s="38"/>
    </row>
    <row r="114" spans="2:14" s="1" customFormat="1" ht="15.75" customHeight="1" x14ac:dyDescent="0.25">
      <c r="B114" s="27"/>
      <c r="C114" s="20" t="s">
        <v>786</v>
      </c>
      <c r="D114" s="24">
        <v>15364</v>
      </c>
      <c r="E114" s="31"/>
      <c r="F114" s="30"/>
      <c r="G114" s="30"/>
      <c r="N114" s="38"/>
    </row>
    <row r="115" spans="2:14" s="1" customFormat="1" ht="15.75" customHeight="1" x14ac:dyDescent="0.25">
      <c r="B115" s="27"/>
      <c r="C115" s="20" t="s">
        <v>28</v>
      </c>
      <c r="D115" s="24">
        <v>3171</v>
      </c>
      <c r="E115" s="31"/>
      <c r="F115" s="30"/>
      <c r="G115" s="30"/>
      <c r="N115" s="38"/>
    </row>
    <row r="116" spans="2:14" s="1" customFormat="1" ht="15.75" customHeight="1" x14ac:dyDescent="0.25">
      <c r="B116" s="27"/>
      <c r="C116" s="20" t="s">
        <v>787</v>
      </c>
      <c r="D116" s="24">
        <v>3861</v>
      </c>
      <c r="E116" s="31"/>
      <c r="F116" s="30"/>
      <c r="G116" s="30"/>
      <c r="N116" s="38"/>
    </row>
    <row r="117" spans="2:14" s="1" customFormat="1" ht="15.75" customHeight="1" x14ac:dyDescent="0.25">
      <c r="B117" s="27"/>
      <c r="C117" s="20" t="s">
        <v>788</v>
      </c>
      <c r="D117" s="24">
        <v>5299</v>
      </c>
      <c r="E117" s="31"/>
      <c r="F117" s="30"/>
      <c r="G117" s="30"/>
      <c r="N117" s="38"/>
    </row>
    <row r="118" spans="2:14" s="1" customFormat="1" ht="15.75" customHeight="1" x14ac:dyDescent="0.25">
      <c r="B118" s="27"/>
      <c r="C118" s="20" t="s">
        <v>789</v>
      </c>
      <c r="D118" s="24">
        <v>2192</v>
      </c>
      <c r="E118" s="31"/>
      <c r="F118" s="30"/>
      <c r="G118" s="30"/>
      <c r="N118" s="38"/>
    </row>
    <row r="119" spans="2:14" s="1" customFormat="1" ht="15.75" customHeight="1" x14ac:dyDescent="0.25">
      <c r="B119" s="27"/>
      <c r="C119" s="20" t="s">
        <v>790</v>
      </c>
      <c r="D119" s="24">
        <v>5294</v>
      </c>
      <c r="E119" s="31"/>
      <c r="F119" s="30"/>
      <c r="G119" s="30"/>
      <c r="N119" s="38"/>
    </row>
    <row r="120" spans="2:14" s="1" customFormat="1" ht="15.75" customHeight="1" x14ac:dyDescent="0.25">
      <c r="B120" s="27"/>
      <c r="C120" s="20" t="s">
        <v>791</v>
      </c>
      <c r="D120" s="24">
        <v>3868</v>
      </c>
      <c r="E120" s="31"/>
      <c r="F120" s="30"/>
      <c r="G120" s="30"/>
      <c r="N120" s="38"/>
    </row>
    <row r="121" spans="2:14" s="1" customFormat="1" ht="15.75" customHeight="1" x14ac:dyDescent="0.25">
      <c r="B121" s="27"/>
      <c r="C121" s="20" t="s">
        <v>792</v>
      </c>
      <c r="D121" s="24">
        <v>1740</v>
      </c>
      <c r="E121" s="31"/>
      <c r="F121" s="30"/>
      <c r="G121" s="30"/>
      <c r="N121" s="38"/>
    </row>
    <row r="122" spans="2:14" s="1" customFormat="1" ht="15.75" customHeight="1" x14ac:dyDescent="0.25">
      <c r="B122" s="27"/>
      <c r="C122" s="20"/>
      <c r="D122" s="24"/>
      <c r="E122" s="31"/>
      <c r="F122" s="30"/>
      <c r="G122" s="30"/>
      <c r="N122" s="38"/>
    </row>
    <row r="123" spans="2:14" s="1" customFormat="1" ht="15.75" customHeight="1" x14ac:dyDescent="0.25">
      <c r="B123" s="27"/>
      <c r="C123" s="35" t="s">
        <v>1139</v>
      </c>
      <c r="D123" s="23">
        <f>SUM(D124:D137)</f>
        <v>41018</v>
      </c>
      <c r="E123" s="31"/>
      <c r="F123" s="30"/>
      <c r="G123" s="30"/>
      <c r="N123" s="37"/>
    </row>
    <row r="124" spans="2:14" s="1" customFormat="1" ht="15.75" customHeight="1" x14ac:dyDescent="0.25">
      <c r="B124" s="27"/>
      <c r="C124" s="20" t="s">
        <v>793</v>
      </c>
      <c r="D124" s="24">
        <v>652</v>
      </c>
      <c r="E124" s="31"/>
      <c r="F124" s="30"/>
      <c r="G124" s="30"/>
      <c r="N124" s="38"/>
    </row>
    <row r="125" spans="2:14" s="1" customFormat="1" ht="15.75" customHeight="1" x14ac:dyDescent="0.25">
      <c r="B125" s="27"/>
      <c r="C125" s="20" t="s">
        <v>794</v>
      </c>
      <c r="D125" s="24">
        <v>5739</v>
      </c>
      <c r="E125" s="31"/>
      <c r="F125" s="30"/>
      <c r="G125" s="30"/>
      <c r="N125" s="38"/>
    </row>
    <row r="126" spans="2:14" s="1" customFormat="1" ht="15.75" customHeight="1" x14ac:dyDescent="0.25">
      <c r="B126" s="27"/>
      <c r="C126" s="20" t="s">
        <v>795</v>
      </c>
      <c r="D126" s="24">
        <v>2806</v>
      </c>
      <c r="E126" s="31"/>
      <c r="F126" s="30"/>
      <c r="G126" s="30"/>
      <c r="N126" s="38"/>
    </row>
    <row r="127" spans="2:14" s="1" customFormat="1" ht="15.75" customHeight="1" x14ac:dyDescent="0.25">
      <c r="B127" s="27"/>
      <c r="C127" s="20" t="s">
        <v>751</v>
      </c>
      <c r="D127" s="24">
        <v>2149</v>
      </c>
      <c r="E127" s="31"/>
      <c r="F127" s="30"/>
      <c r="G127" s="30"/>
      <c r="N127" s="38"/>
    </row>
    <row r="128" spans="2:14" s="1" customFormat="1" ht="15.75" customHeight="1" x14ac:dyDescent="0.25">
      <c r="B128" s="27"/>
      <c r="C128" s="20" t="s">
        <v>796</v>
      </c>
      <c r="D128" s="24">
        <v>4380</v>
      </c>
      <c r="E128" s="31"/>
      <c r="F128" s="30"/>
      <c r="G128" s="30"/>
      <c r="N128" s="38"/>
    </row>
    <row r="129" spans="2:14" s="1" customFormat="1" ht="15.75" customHeight="1" x14ac:dyDescent="0.25">
      <c r="B129" s="27"/>
      <c r="C129" s="20" t="s">
        <v>2</v>
      </c>
      <c r="D129" s="24">
        <v>7442</v>
      </c>
      <c r="E129" s="31"/>
      <c r="F129" s="30"/>
      <c r="G129" s="30"/>
      <c r="N129" s="38"/>
    </row>
    <row r="130" spans="2:14" s="1" customFormat="1" ht="15.75" customHeight="1" x14ac:dyDescent="0.25">
      <c r="B130" s="27"/>
      <c r="C130" s="20" t="s">
        <v>797</v>
      </c>
      <c r="D130" s="24">
        <v>2110</v>
      </c>
      <c r="E130" s="31"/>
      <c r="F130" s="30"/>
      <c r="G130" s="30"/>
      <c r="N130" s="38"/>
    </row>
    <row r="131" spans="2:14" s="1" customFormat="1" ht="15.75" customHeight="1" x14ac:dyDescent="0.25">
      <c r="B131" s="27"/>
      <c r="C131" s="20" t="s">
        <v>798</v>
      </c>
      <c r="D131" s="24">
        <v>1962</v>
      </c>
      <c r="E131" s="31"/>
      <c r="F131" s="30"/>
      <c r="G131" s="30"/>
      <c r="N131" s="38"/>
    </row>
    <row r="132" spans="2:14" s="1" customFormat="1" ht="15.75" customHeight="1" x14ac:dyDescent="0.25">
      <c r="B132" s="27"/>
      <c r="C132" s="20" t="s">
        <v>799</v>
      </c>
      <c r="D132" s="24">
        <v>2750</v>
      </c>
      <c r="E132" s="31"/>
      <c r="F132" s="30"/>
      <c r="G132" s="30"/>
      <c r="N132" s="38"/>
    </row>
    <row r="133" spans="2:14" s="1" customFormat="1" ht="15.75" customHeight="1" x14ac:dyDescent="0.25">
      <c r="B133" s="27"/>
      <c r="C133" s="20" t="s">
        <v>800</v>
      </c>
      <c r="D133" s="24">
        <v>911</v>
      </c>
      <c r="E133" s="31"/>
      <c r="F133" s="30"/>
      <c r="G133" s="30"/>
      <c r="N133" s="38"/>
    </row>
    <row r="134" spans="2:14" s="1" customFormat="1" ht="15.75" customHeight="1" x14ac:dyDescent="0.25">
      <c r="B134" s="27"/>
      <c r="C134" s="20" t="s">
        <v>801</v>
      </c>
      <c r="D134" s="24">
        <v>1930</v>
      </c>
      <c r="E134" s="31"/>
      <c r="F134" s="30"/>
      <c r="G134" s="30"/>
      <c r="N134" s="38"/>
    </row>
    <row r="135" spans="2:14" s="1" customFormat="1" ht="15.75" customHeight="1" x14ac:dyDescent="0.25">
      <c r="B135" s="27"/>
      <c r="C135" s="20" t="s">
        <v>802</v>
      </c>
      <c r="D135" s="24">
        <v>3445</v>
      </c>
      <c r="E135" s="31"/>
      <c r="F135" s="30"/>
      <c r="G135" s="30"/>
      <c r="N135" s="38"/>
    </row>
    <row r="136" spans="2:14" s="1" customFormat="1" ht="15.75" customHeight="1" x14ac:dyDescent="0.25">
      <c r="B136" s="27"/>
      <c r="C136" s="20" t="s">
        <v>5</v>
      </c>
      <c r="D136" s="24">
        <v>1726</v>
      </c>
      <c r="E136" s="31"/>
      <c r="F136" s="30"/>
      <c r="G136" s="30"/>
      <c r="N136" s="38"/>
    </row>
    <row r="137" spans="2:14" s="1" customFormat="1" ht="15.75" customHeight="1" x14ac:dyDescent="0.25">
      <c r="B137" s="27"/>
      <c r="C137" s="18" t="s">
        <v>11</v>
      </c>
      <c r="D137" s="24">
        <v>3016</v>
      </c>
      <c r="E137" s="31"/>
      <c r="F137" s="30"/>
      <c r="G137" s="30"/>
      <c r="N137" s="38"/>
    </row>
    <row r="138" spans="2:14" s="1" customFormat="1" ht="15.75" customHeight="1" x14ac:dyDescent="0.25">
      <c r="B138" s="27"/>
      <c r="C138" s="18"/>
      <c r="D138" s="24"/>
      <c r="E138" s="31"/>
      <c r="F138" s="30"/>
      <c r="G138" s="30"/>
      <c r="N138" s="38"/>
    </row>
    <row r="139" spans="2:14" s="1" customFormat="1" ht="15.75" customHeight="1" x14ac:dyDescent="0.25">
      <c r="B139" s="27"/>
      <c r="C139" s="35" t="s">
        <v>803</v>
      </c>
      <c r="D139" s="23">
        <f>SUM(D140:D152)</f>
        <v>45744</v>
      </c>
      <c r="E139" s="31"/>
      <c r="F139" s="30"/>
      <c r="G139" s="30"/>
      <c r="N139" s="37"/>
    </row>
    <row r="140" spans="2:14" s="1" customFormat="1" ht="15.75" customHeight="1" x14ac:dyDescent="0.25">
      <c r="B140" s="27"/>
      <c r="C140" s="20" t="s">
        <v>804</v>
      </c>
      <c r="D140" s="24">
        <v>4186</v>
      </c>
      <c r="E140" s="31"/>
      <c r="F140" s="30"/>
      <c r="G140" s="30"/>
      <c r="N140" s="38"/>
    </row>
    <row r="141" spans="2:14" s="1" customFormat="1" ht="15.75" customHeight="1" x14ac:dyDescent="0.25">
      <c r="B141" s="27"/>
      <c r="C141" s="20" t="s">
        <v>711</v>
      </c>
      <c r="D141" s="24">
        <v>2122</v>
      </c>
      <c r="E141" s="31"/>
      <c r="F141" s="30"/>
      <c r="G141" s="30"/>
      <c r="N141" s="38"/>
    </row>
    <row r="142" spans="2:14" s="1" customFormat="1" ht="15.75" customHeight="1" x14ac:dyDescent="0.25">
      <c r="B142" s="27"/>
      <c r="C142" s="20" t="s">
        <v>805</v>
      </c>
      <c r="D142" s="24">
        <v>4638</v>
      </c>
      <c r="E142" s="31"/>
      <c r="F142" s="30"/>
      <c r="G142" s="30"/>
      <c r="N142" s="38"/>
    </row>
    <row r="143" spans="2:14" s="1" customFormat="1" ht="15.75" customHeight="1" x14ac:dyDescent="0.25">
      <c r="B143" s="27"/>
      <c r="C143" s="20" t="s">
        <v>806</v>
      </c>
      <c r="D143" s="24">
        <v>3352</v>
      </c>
      <c r="E143" s="31"/>
      <c r="F143" s="30"/>
      <c r="G143" s="30"/>
      <c r="N143" s="38"/>
    </row>
    <row r="144" spans="2:14" s="1" customFormat="1" ht="15.75" customHeight="1" x14ac:dyDescent="0.25">
      <c r="B144" s="27"/>
      <c r="C144" s="20" t="s">
        <v>807</v>
      </c>
      <c r="D144" s="24">
        <v>2547</v>
      </c>
      <c r="E144" s="31"/>
      <c r="F144" s="30"/>
      <c r="G144" s="30"/>
      <c r="N144" s="38"/>
    </row>
    <row r="145" spans="2:14" s="1" customFormat="1" ht="15.75" customHeight="1" x14ac:dyDescent="0.25">
      <c r="B145" s="27"/>
      <c r="C145" s="20" t="s">
        <v>48</v>
      </c>
      <c r="D145" s="24">
        <v>3282</v>
      </c>
      <c r="E145" s="31"/>
      <c r="F145" s="30"/>
      <c r="G145" s="30"/>
      <c r="N145" s="38"/>
    </row>
    <row r="146" spans="2:14" s="1" customFormat="1" ht="15.75" customHeight="1" x14ac:dyDescent="0.25">
      <c r="B146" s="27"/>
      <c r="C146" s="20" t="s">
        <v>808</v>
      </c>
      <c r="D146" s="24">
        <v>1256</v>
      </c>
      <c r="E146" s="31"/>
      <c r="F146" s="30"/>
      <c r="G146" s="30"/>
      <c r="N146" s="38"/>
    </row>
    <row r="147" spans="2:14" s="1" customFormat="1" ht="15.75" customHeight="1" x14ac:dyDescent="0.25">
      <c r="B147" s="27"/>
      <c r="C147" s="20" t="s">
        <v>809</v>
      </c>
      <c r="D147" s="24">
        <v>4802</v>
      </c>
      <c r="E147" s="31"/>
      <c r="F147" s="30"/>
      <c r="G147" s="30"/>
      <c r="N147" s="38"/>
    </row>
    <row r="148" spans="2:14" s="1" customFormat="1" ht="15.75" customHeight="1" x14ac:dyDescent="0.25">
      <c r="B148" s="27"/>
      <c r="C148" s="20" t="s">
        <v>810</v>
      </c>
      <c r="D148" s="24">
        <v>2113</v>
      </c>
      <c r="E148" s="31"/>
      <c r="F148" s="30"/>
      <c r="G148" s="30"/>
      <c r="N148" s="38"/>
    </row>
    <row r="149" spans="2:14" s="1" customFormat="1" ht="15.75" customHeight="1" x14ac:dyDescent="0.25">
      <c r="B149" s="27"/>
      <c r="C149" s="20" t="s">
        <v>2</v>
      </c>
      <c r="D149" s="24">
        <v>8360</v>
      </c>
      <c r="E149" s="31"/>
      <c r="F149" s="30"/>
      <c r="G149" s="30"/>
      <c r="N149" s="38"/>
    </row>
    <row r="150" spans="2:14" s="1" customFormat="1" ht="15.75" customHeight="1" x14ac:dyDescent="0.25">
      <c r="B150" s="27"/>
      <c r="C150" s="20" t="s">
        <v>811</v>
      </c>
      <c r="D150" s="24">
        <v>5263</v>
      </c>
      <c r="E150" s="31"/>
      <c r="F150" s="30"/>
      <c r="G150" s="30"/>
      <c r="N150" s="38"/>
    </row>
    <row r="151" spans="2:14" s="1" customFormat="1" ht="15.75" customHeight="1" x14ac:dyDescent="0.25">
      <c r="B151" s="27"/>
      <c r="C151" s="20" t="s">
        <v>812</v>
      </c>
      <c r="D151" s="24">
        <v>1158</v>
      </c>
      <c r="E151" s="31"/>
      <c r="F151" s="30"/>
      <c r="G151" s="30"/>
      <c r="N151" s="38"/>
    </row>
    <row r="152" spans="2:14" s="1" customFormat="1" ht="15.75" customHeight="1" x14ac:dyDescent="0.25">
      <c r="B152" s="27"/>
      <c r="C152" s="20" t="s">
        <v>813</v>
      </c>
      <c r="D152" s="24">
        <v>2665</v>
      </c>
      <c r="E152" s="31"/>
      <c r="F152" s="30"/>
      <c r="G152" s="30"/>
      <c r="N152" s="38"/>
    </row>
    <row r="153" spans="2:14" s="1" customFormat="1" ht="15.75" customHeight="1" x14ac:dyDescent="0.25">
      <c r="B153" s="27"/>
      <c r="C153" s="20"/>
      <c r="D153" s="24"/>
      <c r="E153" s="31"/>
      <c r="F153" s="30"/>
      <c r="G153" s="30"/>
      <c r="N153" s="38"/>
    </row>
    <row r="154" spans="2:14" s="1" customFormat="1" ht="15.75" customHeight="1" x14ac:dyDescent="0.25">
      <c r="B154" s="27"/>
      <c r="C154" s="35" t="s">
        <v>814</v>
      </c>
      <c r="D154" s="23">
        <f>SUM(D155:D179)</f>
        <v>101049</v>
      </c>
      <c r="E154" s="31"/>
      <c r="F154" s="30"/>
      <c r="G154" s="30"/>
      <c r="N154" s="37"/>
    </row>
    <row r="155" spans="2:14" s="1" customFormat="1" ht="15.75" customHeight="1" x14ac:dyDescent="0.25">
      <c r="B155" s="27"/>
      <c r="C155" s="20" t="s">
        <v>815</v>
      </c>
      <c r="D155" s="24">
        <v>8092</v>
      </c>
      <c r="E155" s="31"/>
      <c r="F155" s="30"/>
      <c r="G155" s="30"/>
      <c r="N155" s="38"/>
    </row>
    <row r="156" spans="2:14" s="1" customFormat="1" ht="15.75" customHeight="1" x14ac:dyDescent="0.25">
      <c r="B156" s="27"/>
      <c r="C156" s="20" t="s">
        <v>816</v>
      </c>
      <c r="D156" s="24">
        <v>4328</v>
      </c>
      <c r="E156" s="31"/>
      <c r="F156" s="30"/>
      <c r="G156" s="30"/>
      <c r="N156" s="38"/>
    </row>
    <row r="157" spans="2:14" s="1" customFormat="1" ht="15.75" customHeight="1" x14ac:dyDescent="0.25">
      <c r="B157" s="27"/>
      <c r="C157" s="20" t="s">
        <v>817</v>
      </c>
      <c r="D157" s="24">
        <v>8141</v>
      </c>
      <c r="E157" s="31"/>
      <c r="F157" s="30"/>
      <c r="G157" s="30"/>
      <c r="N157" s="38"/>
    </row>
    <row r="158" spans="2:14" s="1" customFormat="1" ht="15.75" customHeight="1" x14ac:dyDescent="0.25">
      <c r="B158" s="27"/>
      <c r="C158" s="20" t="s">
        <v>818</v>
      </c>
      <c r="D158" s="24">
        <v>10836</v>
      </c>
      <c r="E158" s="31"/>
      <c r="F158" s="30"/>
      <c r="G158" s="30"/>
      <c r="N158" s="38"/>
    </row>
    <row r="159" spans="2:14" s="1" customFormat="1" ht="15.75" customHeight="1" x14ac:dyDescent="0.25">
      <c r="B159" s="27"/>
      <c r="C159" s="20" t="s">
        <v>819</v>
      </c>
      <c r="D159" s="24">
        <v>2517</v>
      </c>
      <c r="E159" s="31"/>
      <c r="F159" s="30"/>
      <c r="G159" s="30"/>
      <c r="N159" s="38"/>
    </row>
    <row r="160" spans="2:14" s="1" customFormat="1" ht="15.75" customHeight="1" x14ac:dyDescent="0.25">
      <c r="B160" s="27"/>
      <c r="C160" s="20" t="s">
        <v>820</v>
      </c>
      <c r="D160" s="24">
        <v>4419</v>
      </c>
      <c r="E160" s="31"/>
      <c r="F160" s="30"/>
      <c r="G160" s="30"/>
      <c r="N160" s="38"/>
    </row>
    <row r="161" spans="2:14" s="1" customFormat="1" ht="15.75" customHeight="1" x14ac:dyDescent="0.25">
      <c r="B161" s="27"/>
      <c r="C161" s="20" t="s">
        <v>821</v>
      </c>
      <c r="D161" s="24">
        <v>4328</v>
      </c>
      <c r="E161" s="31"/>
      <c r="F161" s="30"/>
      <c r="G161" s="30"/>
      <c r="N161" s="38"/>
    </row>
    <row r="162" spans="2:14" s="1" customFormat="1" ht="15.75" customHeight="1" x14ac:dyDescent="0.25">
      <c r="B162" s="27"/>
      <c r="C162" s="20" t="s">
        <v>822</v>
      </c>
      <c r="D162" s="24">
        <v>2470</v>
      </c>
      <c r="E162" s="31"/>
      <c r="F162" s="30"/>
      <c r="G162" s="30"/>
      <c r="N162" s="38"/>
    </row>
    <row r="163" spans="2:14" s="1" customFormat="1" ht="15.75" customHeight="1" x14ac:dyDescent="0.25">
      <c r="B163" s="27"/>
      <c r="C163" s="20" t="s">
        <v>823</v>
      </c>
      <c r="D163" s="24">
        <v>6444</v>
      </c>
      <c r="E163" s="31"/>
      <c r="F163" s="30"/>
      <c r="G163" s="30"/>
      <c r="N163" s="38"/>
    </row>
    <row r="164" spans="2:14" s="1" customFormat="1" ht="15.75" customHeight="1" x14ac:dyDescent="0.25">
      <c r="B164" s="27"/>
      <c r="C164" s="20" t="s">
        <v>824</v>
      </c>
      <c r="D164" s="24">
        <v>2094</v>
      </c>
      <c r="E164" s="31"/>
      <c r="F164" s="30"/>
      <c r="G164" s="30"/>
      <c r="N164" s="38"/>
    </row>
    <row r="165" spans="2:14" s="1" customFormat="1" ht="15.75" customHeight="1" x14ac:dyDescent="0.25">
      <c r="B165" s="27"/>
      <c r="C165" s="20" t="s">
        <v>825</v>
      </c>
      <c r="D165" s="24">
        <v>4578</v>
      </c>
      <c r="E165" s="31"/>
      <c r="F165" s="30"/>
      <c r="G165" s="30"/>
      <c r="N165" s="38"/>
    </row>
    <row r="166" spans="2:14" s="1" customFormat="1" ht="15.75" customHeight="1" x14ac:dyDescent="0.25">
      <c r="B166" s="27"/>
      <c r="C166" s="20" t="s">
        <v>826</v>
      </c>
      <c r="D166" s="24">
        <v>2351</v>
      </c>
      <c r="E166" s="31"/>
      <c r="F166" s="30"/>
      <c r="G166" s="30"/>
      <c r="N166" s="38"/>
    </row>
    <row r="167" spans="2:14" s="1" customFormat="1" ht="15.75" customHeight="1" x14ac:dyDescent="0.25">
      <c r="B167" s="27"/>
      <c r="C167" s="20" t="s">
        <v>2</v>
      </c>
      <c r="D167" s="24">
        <v>9967</v>
      </c>
      <c r="E167" s="31"/>
      <c r="F167" s="30"/>
      <c r="G167" s="30"/>
      <c r="N167" s="38"/>
    </row>
    <row r="168" spans="2:14" s="1" customFormat="1" ht="15.75" customHeight="1" x14ac:dyDescent="0.25">
      <c r="B168" s="27"/>
      <c r="C168" s="20" t="s">
        <v>827</v>
      </c>
      <c r="D168" s="24">
        <v>1448</v>
      </c>
      <c r="E168" s="31"/>
      <c r="F168" s="30"/>
      <c r="G168" s="30"/>
      <c r="N168" s="38"/>
    </row>
    <row r="169" spans="2:14" s="1" customFormat="1" ht="15.75" customHeight="1" x14ac:dyDescent="0.25">
      <c r="B169" s="27"/>
      <c r="C169" s="20" t="s">
        <v>828</v>
      </c>
      <c r="D169" s="24">
        <v>2572</v>
      </c>
      <c r="E169" s="31"/>
      <c r="F169" s="30"/>
      <c r="G169" s="30"/>
      <c r="N169" s="38"/>
    </row>
    <row r="170" spans="2:14" s="1" customFormat="1" ht="15.75" customHeight="1" x14ac:dyDescent="0.25">
      <c r="B170" s="27"/>
      <c r="C170" s="20" t="s">
        <v>829</v>
      </c>
      <c r="D170" s="24">
        <v>3497</v>
      </c>
      <c r="E170" s="31"/>
      <c r="F170" s="30"/>
      <c r="G170" s="30"/>
      <c r="N170" s="38"/>
    </row>
    <row r="171" spans="2:14" s="1" customFormat="1" ht="15.75" customHeight="1" x14ac:dyDescent="0.25">
      <c r="B171" s="27"/>
      <c r="C171" s="18" t="s">
        <v>830</v>
      </c>
      <c r="D171" s="24">
        <v>2176</v>
      </c>
      <c r="E171" s="31"/>
      <c r="F171" s="30"/>
      <c r="G171" s="30"/>
      <c r="N171" s="38"/>
    </row>
    <row r="172" spans="2:14" s="1" customFormat="1" ht="15.75" customHeight="1" x14ac:dyDescent="0.25">
      <c r="B172" s="27"/>
      <c r="C172" s="20" t="s">
        <v>831</v>
      </c>
      <c r="D172" s="24">
        <v>1475</v>
      </c>
      <c r="E172" s="31"/>
      <c r="F172" s="30"/>
      <c r="G172" s="30"/>
      <c r="N172" s="38"/>
    </row>
    <row r="173" spans="2:14" s="1" customFormat="1" ht="15.75" customHeight="1" x14ac:dyDescent="0.25">
      <c r="B173" s="27"/>
      <c r="C173" s="20" t="s">
        <v>832</v>
      </c>
      <c r="D173" s="24">
        <v>2106</v>
      </c>
      <c r="E173" s="31"/>
      <c r="F173" s="30"/>
      <c r="G173" s="30"/>
      <c r="N173" s="38"/>
    </row>
    <row r="174" spans="2:14" s="1" customFormat="1" ht="15.75" customHeight="1" x14ac:dyDescent="0.25">
      <c r="B174" s="27"/>
      <c r="C174" s="20" t="s">
        <v>833</v>
      </c>
      <c r="D174" s="24">
        <v>3115</v>
      </c>
      <c r="E174" s="31"/>
      <c r="F174" s="30"/>
      <c r="G174" s="30"/>
      <c r="N174" s="38"/>
    </row>
    <row r="175" spans="2:14" s="1" customFormat="1" ht="15.75" customHeight="1" x14ac:dyDescent="0.25">
      <c r="B175" s="27"/>
      <c r="C175" s="20" t="s">
        <v>834</v>
      </c>
      <c r="D175" s="24">
        <v>3919</v>
      </c>
      <c r="E175" s="31"/>
      <c r="F175" s="30"/>
      <c r="G175" s="30"/>
      <c r="N175" s="38"/>
    </row>
    <row r="176" spans="2:14" s="1" customFormat="1" ht="15.75" customHeight="1" x14ac:dyDescent="0.25">
      <c r="B176" s="27"/>
      <c r="C176" s="20" t="s">
        <v>835</v>
      </c>
      <c r="D176" s="24">
        <v>1916</v>
      </c>
      <c r="E176" s="31"/>
      <c r="F176" s="30"/>
      <c r="G176" s="30"/>
      <c r="N176" s="38"/>
    </row>
    <row r="177" spans="2:14" s="1" customFormat="1" ht="15.75" customHeight="1" x14ac:dyDescent="0.25">
      <c r="B177" s="27"/>
      <c r="C177" s="20" t="s">
        <v>836</v>
      </c>
      <c r="D177" s="24">
        <v>2224</v>
      </c>
      <c r="E177" s="31"/>
      <c r="F177" s="30"/>
      <c r="G177" s="30"/>
      <c r="N177" s="38"/>
    </row>
    <row r="178" spans="2:14" s="1" customFormat="1" ht="15.75" customHeight="1" x14ac:dyDescent="0.25">
      <c r="B178" s="27"/>
      <c r="C178" s="20" t="s">
        <v>837</v>
      </c>
      <c r="D178" s="24">
        <v>4843</v>
      </c>
      <c r="E178" s="31"/>
      <c r="F178" s="30"/>
      <c r="G178" s="30"/>
      <c r="N178" s="38"/>
    </row>
    <row r="179" spans="2:14" s="1" customFormat="1" ht="15.75" customHeight="1" x14ac:dyDescent="0.25">
      <c r="B179" s="27"/>
      <c r="C179" s="20" t="s">
        <v>838</v>
      </c>
      <c r="D179" s="24">
        <v>1193</v>
      </c>
      <c r="E179" s="31"/>
      <c r="F179" s="30"/>
      <c r="G179" s="30"/>
      <c r="N179" s="38"/>
    </row>
    <row r="180" spans="2:14" s="1" customFormat="1" ht="15.75" customHeight="1" x14ac:dyDescent="0.25">
      <c r="B180" s="27"/>
      <c r="C180" s="20"/>
      <c r="D180" s="24"/>
      <c r="E180" s="31"/>
      <c r="F180" s="30"/>
      <c r="G180" s="30"/>
      <c r="N180" s="38"/>
    </row>
    <row r="181" spans="2:14" s="1" customFormat="1" ht="15.75" customHeight="1" x14ac:dyDescent="0.25">
      <c r="B181" s="27"/>
      <c r="C181" s="35" t="s">
        <v>1140</v>
      </c>
      <c r="D181" s="23">
        <f>SUM(D182:D196)</f>
        <v>73459</v>
      </c>
      <c r="E181" s="31"/>
      <c r="F181" s="30"/>
      <c r="G181" s="30"/>
      <c r="N181" s="37"/>
    </row>
    <row r="182" spans="2:14" s="1" customFormat="1" ht="15.75" customHeight="1" x14ac:dyDescent="0.25">
      <c r="B182" s="27"/>
      <c r="C182" s="20" t="s">
        <v>839</v>
      </c>
      <c r="D182" s="24">
        <v>4482</v>
      </c>
      <c r="E182" s="31"/>
      <c r="F182" s="30"/>
      <c r="G182" s="30"/>
      <c r="N182" s="38"/>
    </row>
    <row r="183" spans="2:14" s="1" customFormat="1" ht="15.75" customHeight="1" x14ac:dyDescent="0.25">
      <c r="B183" s="27"/>
      <c r="C183" s="20" t="s">
        <v>840</v>
      </c>
      <c r="D183" s="24">
        <v>3944</v>
      </c>
      <c r="E183" s="31"/>
      <c r="F183" s="30"/>
      <c r="G183" s="30"/>
      <c r="N183" s="38"/>
    </row>
    <row r="184" spans="2:14" s="1" customFormat="1" ht="15.75" customHeight="1" x14ac:dyDescent="0.25">
      <c r="B184" s="27"/>
      <c r="C184" s="20" t="s">
        <v>841</v>
      </c>
      <c r="D184" s="24">
        <v>5607</v>
      </c>
      <c r="E184" s="31"/>
      <c r="F184" s="30"/>
      <c r="G184" s="30"/>
      <c r="N184" s="38"/>
    </row>
    <row r="185" spans="2:14" s="1" customFormat="1" ht="15.75" customHeight="1" x14ac:dyDescent="0.25">
      <c r="B185" s="27"/>
      <c r="C185" s="20" t="s">
        <v>842</v>
      </c>
      <c r="D185" s="24">
        <v>6218</v>
      </c>
      <c r="E185" s="31"/>
      <c r="F185" s="30"/>
      <c r="G185" s="30"/>
      <c r="N185" s="38"/>
    </row>
    <row r="186" spans="2:14" s="1" customFormat="1" ht="15.75" customHeight="1" x14ac:dyDescent="0.25">
      <c r="B186" s="27"/>
      <c r="C186" s="20" t="s">
        <v>843</v>
      </c>
      <c r="D186" s="24">
        <v>3966</v>
      </c>
      <c r="E186" s="31"/>
      <c r="F186" s="30"/>
      <c r="G186" s="30"/>
      <c r="N186" s="38"/>
    </row>
    <row r="187" spans="2:14" s="1" customFormat="1" ht="15.75" customHeight="1" x14ac:dyDescent="0.25">
      <c r="B187" s="27"/>
      <c r="C187" s="20" t="s">
        <v>844</v>
      </c>
      <c r="D187" s="24">
        <v>5912</v>
      </c>
      <c r="E187" s="31"/>
      <c r="F187" s="30"/>
      <c r="G187" s="30"/>
      <c r="N187" s="38"/>
    </row>
    <row r="188" spans="2:14" s="1" customFormat="1" ht="15.75" customHeight="1" x14ac:dyDescent="0.25">
      <c r="B188" s="27"/>
      <c r="C188" s="20" t="s">
        <v>845</v>
      </c>
      <c r="D188" s="24">
        <v>1862</v>
      </c>
      <c r="E188" s="31"/>
      <c r="F188" s="30"/>
      <c r="G188" s="30"/>
      <c r="N188" s="38"/>
    </row>
    <row r="189" spans="2:14" s="1" customFormat="1" ht="15.75" customHeight="1" x14ac:dyDescent="0.25">
      <c r="B189" s="27"/>
      <c r="C189" s="20" t="s">
        <v>846</v>
      </c>
      <c r="D189" s="24">
        <v>3557</v>
      </c>
      <c r="E189" s="31"/>
      <c r="F189" s="30"/>
      <c r="G189" s="30"/>
      <c r="N189" s="38"/>
    </row>
    <row r="190" spans="2:14" s="1" customFormat="1" ht="15.75" customHeight="1" x14ac:dyDescent="0.25">
      <c r="B190" s="27"/>
      <c r="C190" s="20" t="s">
        <v>847</v>
      </c>
      <c r="D190" s="24">
        <v>3321</v>
      </c>
      <c r="E190" s="31"/>
      <c r="F190" s="30"/>
      <c r="G190" s="30"/>
      <c r="N190" s="38"/>
    </row>
    <row r="191" spans="2:14" s="1" customFormat="1" ht="15.75" customHeight="1" x14ac:dyDescent="0.25">
      <c r="B191" s="27"/>
      <c r="C191" s="20" t="s">
        <v>848</v>
      </c>
      <c r="D191" s="24">
        <v>4101</v>
      </c>
      <c r="E191" s="31"/>
      <c r="F191" s="30"/>
      <c r="G191" s="30"/>
      <c r="N191" s="38"/>
    </row>
    <row r="192" spans="2:14" s="1" customFormat="1" ht="15.75" customHeight="1" x14ac:dyDescent="0.25">
      <c r="B192" s="27"/>
      <c r="C192" s="20" t="s">
        <v>849</v>
      </c>
      <c r="D192" s="24">
        <v>3116</v>
      </c>
      <c r="E192" s="31"/>
      <c r="F192" s="30"/>
      <c r="G192" s="30"/>
      <c r="N192" s="38"/>
    </row>
    <row r="193" spans="2:14" s="1" customFormat="1" ht="15.75" customHeight="1" x14ac:dyDescent="0.25">
      <c r="B193" s="27"/>
      <c r="C193" s="20" t="s">
        <v>2</v>
      </c>
      <c r="D193" s="24">
        <v>15398</v>
      </c>
      <c r="E193" s="31"/>
      <c r="F193" s="30"/>
      <c r="G193" s="30"/>
      <c r="N193" s="38"/>
    </row>
    <row r="194" spans="2:14" s="1" customFormat="1" ht="15.75" customHeight="1" x14ac:dyDescent="0.25">
      <c r="B194" s="27"/>
      <c r="C194" s="20" t="s">
        <v>850</v>
      </c>
      <c r="D194" s="24">
        <v>7656</v>
      </c>
      <c r="E194" s="31"/>
      <c r="F194" s="30"/>
      <c r="G194" s="30"/>
      <c r="N194" s="38"/>
    </row>
    <row r="195" spans="2:14" s="1" customFormat="1" ht="15.75" customHeight="1" x14ac:dyDescent="0.25">
      <c r="B195" s="27"/>
      <c r="C195" s="20" t="s">
        <v>851</v>
      </c>
      <c r="D195" s="24">
        <v>1835</v>
      </c>
      <c r="E195" s="31"/>
      <c r="F195" s="30"/>
      <c r="G195" s="30"/>
      <c r="N195" s="38"/>
    </row>
    <row r="196" spans="2:14" s="1" customFormat="1" ht="15.75" customHeight="1" x14ac:dyDescent="0.25">
      <c r="B196" s="27"/>
      <c r="C196" s="20" t="s">
        <v>852</v>
      </c>
      <c r="D196" s="24">
        <v>2484</v>
      </c>
      <c r="E196" s="31"/>
      <c r="F196" s="30"/>
      <c r="G196" s="30"/>
      <c r="N196" s="38"/>
    </row>
    <row r="197" spans="2:14" s="1" customFormat="1" ht="15.75" customHeight="1" x14ac:dyDescent="0.25">
      <c r="B197" s="27"/>
      <c r="C197" s="20"/>
      <c r="D197" s="24"/>
      <c r="E197" s="31"/>
      <c r="F197" s="30"/>
      <c r="G197" s="30"/>
      <c r="N197" s="38"/>
    </row>
    <row r="198" spans="2:14" s="1" customFormat="1" ht="15.75" customHeight="1" x14ac:dyDescent="0.25">
      <c r="B198" s="27"/>
      <c r="C198" s="35" t="s">
        <v>1141</v>
      </c>
      <c r="D198" s="23">
        <f>SUM(D199:D208)</f>
        <v>39796</v>
      </c>
      <c r="E198" s="31"/>
      <c r="F198" s="30"/>
      <c r="G198" s="30"/>
      <c r="N198" s="37"/>
    </row>
    <row r="199" spans="2:14" s="1" customFormat="1" ht="15.75" customHeight="1" x14ac:dyDescent="0.25">
      <c r="B199" s="27"/>
      <c r="C199" s="20" t="s">
        <v>853</v>
      </c>
      <c r="D199" s="24">
        <v>3473</v>
      </c>
      <c r="E199" s="31"/>
      <c r="F199" s="30"/>
      <c r="G199" s="30"/>
      <c r="N199" s="38"/>
    </row>
    <row r="200" spans="2:14" s="1" customFormat="1" ht="15.75" customHeight="1" x14ac:dyDescent="0.25">
      <c r="B200" s="27"/>
      <c r="C200" s="20" t="s">
        <v>854</v>
      </c>
      <c r="D200" s="24">
        <v>3198</v>
      </c>
      <c r="E200" s="31"/>
      <c r="F200" s="30"/>
      <c r="G200" s="30"/>
      <c r="N200" s="38"/>
    </row>
    <row r="201" spans="2:14" s="1" customFormat="1" ht="15.75" customHeight="1" x14ac:dyDescent="0.25">
      <c r="B201" s="27"/>
      <c r="C201" s="20" t="s">
        <v>21</v>
      </c>
      <c r="D201" s="24">
        <v>3263</v>
      </c>
      <c r="E201" s="31"/>
      <c r="F201" s="30"/>
      <c r="G201" s="30"/>
      <c r="N201" s="38"/>
    </row>
    <row r="202" spans="2:14" s="1" customFormat="1" ht="15.75" customHeight="1" x14ac:dyDescent="0.25">
      <c r="B202" s="27"/>
      <c r="C202" s="20" t="s">
        <v>62</v>
      </c>
      <c r="D202" s="24">
        <v>4696</v>
      </c>
      <c r="E202" s="31"/>
      <c r="F202" s="30"/>
      <c r="G202" s="30"/>
      <c r="N202" s="38"/>
    </row>
    <row r="203" spans="2:14" s="1" customFormat="1" ht="15.75" customHeight="1" x14ac:dyDescent="0.25">
      <c r="B203" s="27"/>
      <c r="C203" s="20" t="s">
        <v>855</v>
      </c>
      <c r="D203" s="24">
        <v>3439</v>
      </c>
      <c r="E203" s="31"/>
      <c r="F203" s="30"/>
      <c r="G203" s="30"/>
      <c r="N203" s="38"/>
    </row>
    <row r="204" spans="2:14" s="1" customFormat="1" ht="15.75" customHeight="1" x14ac:dyDescent="0.25">
      <c r="B204" s="27"/>
      <c r="C204" s="20" t="s">
        <v>2</v>
      </c>
      <c r="D204" s="24">
        <v>10688</v>
      </c>
      <c r="E204" s="31"/>
      <c r="F204" s="30"/>
      <c r="G204" s="30"/>
      <c r="N204" s="38"/>
    </row>
    <row r="205" spans="2:14" s="1" customFormat="1" ht="15.75" customHeight="1" x14ac:dyDescent="0.25">
      <c r="B205" s="27"/>
      <c r="C205" s="20" t="s">
        <v>5</v>
      </c>
      <c r="D205" s="24">
        <v>3517</v>
      </c>
      <c r="E205" s="31"/>
      <c r="F205" s="30"/>
      <c r="G205" s="30"/>
      <c r="N205" s="38"/>
    </row>
    <row r="206" spans="2:14" s="1" customFormat="1" ht="15.75" customHeight="1" x14ac:dyDescent="0.25">
      <c r="B206" s="27"/>
      <c r="C206" s="20" t="s">
        <v>8</v>
      </c>
      <c r="D206" s="24">
        <v>3424</v>
      </c>
      <c r="E206" s="31"/>
      <c r="F206" s="30"/>
      <c r="G206" s="30"/>
      <c r="N206" s="38"/>
    </row>
    <row r="207" spans="2:14" s="1" customFormat="1" ht="15.75" customHeight="1" x14ac:dyDescent="0.25">
      <c r="B207" s="27"/>
      <c r="C207" s="20" t="s">
        <v>856</v>
      </c>
      <c r="D207" s="24">
        <v>2402</v>
      </c>
      <c r="E207" s="31"/>
      <c r="F207" s="30"/>
      <c r="G207" s="30"/>
      <c r="N207" s="38"/>
    </row>
    <row r="208" spans="2:14" s="1" customFormat="1" ht="15.75" customHeight="1" x14ac:dyDescent="0.25">
      <c r="B208" s="27"/>
      <c r="C208" s="20" t="s">
        <v>857</v>
      </c>
      <c r="D208" s="24">
        <v>1696</v>
      </c>
      <c r="E208" s="31"/>
      <c r="F208" s="30"/>
      <c r="G208" s="30"/>
      <c r="N208" s="38"/>
    </row>
    <row r="209" spans="2:14" s="1" customFormat="1" ht="15.75" customHeight="1" x14ac:dyDescent="0.25">
      <c r="B209" s="27"/>
      <c r="C209" s="20"/>
      <c r="D209" s="24"/>
      <c r="E209" s="31"/>
      <c r="F209" s="30"/>
      <c r="G209" s="30"/>
      <c r="N209" s="38"/>
    </row>
    <row r="210" spans="2:14" s="1" customFormat="1" ht="15.75" customHeight="1" x14ac:dyDescent="0.25">
      <c r="B210" s="27"/>
      <c r="C210" s="35" t="s">
        <v>858</v>
      </c>
      <c r="D210" s="23">
        <f>SUM(D211:D229)</f>
        <v>81221</v>
      </c>
      <c r="E210" s="31"/>
      <c r="F210" s="30"/>
      <c r="G210" s="30"/>
      <c r="N210" s="37"/>
    </row>
    <row r="211" spans="2:14" s="1" customFormat="1" ht="15.75" customHeight="1" x14ac:dyDescent="0.25">
      <c r="B211" s="27"/>
      <c r="C211" s="20" t="s">
        <v>859</v>
      </c>
      <c r="D211" s="24">
        <v>2138</v>
      </c>
      <c r="E211" s="31"/>
      <c r="F211" s="30"/>
      <c r="G211" s="30"/>
      <c r="N211" s="38"/>
    </row>
    <row r="212" spans="2:14" s="1" customFormat="1" ht="15.75" customHeight="1" x14ac:dyDescent="0.25">
      <c r="B212" s="27"/>
      <c r="C212" s="20" t="s">
        <v>860</v>
      </c>
      <c r="D212" s="24">
        <v>2693</v>
      </c>
      <c r="E212" s="31"/>
      <c r="F212" s="30"/>
      <c r="G212" s="30"/>
      <c r="N212" s="38"/>
    </row>
    <row r="213" spans="2:14" s="1" customFormat="1" ht="15.75" customHeight="1" x14ac:dyDescent="0.25">
      <c r="B213" s="27"/>
      <c r="C213" s="20" t="s">
        <v>861</v>
      </c>
      <c r="D213" s="24">
        <v>2301</v>
      </c>
      <c r="E213" s="31"/>
      <c r="F213" s="30"/>
      <c r="G213" s="30"/>
      <c r="N213" s="38"/>
    </row>
    <row r="214" spans="2:14" s="1" customFormat="1" ht="15.75" customHeight="1" x14ac:dyDescent="0.25">
      <c r="B214" s="27"/>
      <c r="C214" s="20" t="s">
        <v>862</v>
      </c>
      <c r="D214" s="24">
        <v>1170</v>
      </c>
      <c r="E214" s="31"/>
      <c r="F214" s="30"/>
      <c r="G214" s="30"/>
      <c r="N214" s="38"/>
    </row>
    <row r="215" spans="2:14" s="1" customFormat="1" ht="15.75" customHeight="1" x14ac:dyDescent="0.25">
      <c r="B215" s="27"/>
      <c r="C215" s="20" t="s">
        <v>863</v>
      </c>
      <c r="D215" s="24">
        <v>4221</v>
      </c>
      <c r="E215" s="31"/>
      <c r="F215" s="30"/>
      <c r="G215" s="30"/>
      <c r="N215" s="38"/>
    </row>
    <row r="216" spans="2:14" s="1" customFormat="1" ht="15.75" customHeight="1" x14ac:dyDescent="0.25">
      <c r="B216" s="27"/>
      <c r="C216" s="20" t="s">
        <v>864</v>
      </c>
      <c r="D216" s="24">
        <v>2828</v>
      </c>
      <c r="E216" s="31"/>
      <c r="F216" s="30"/>
      <c r="G216" s="30"/>
      <c r="N216" s="38"/>
    </row>
    <row r="217" spans="2:14" s="1" customFormat="1" ht="15.75" customHeight="1" x14ac:dyDescent="0.25">
      <c r="B217" s="27"/>
      <c r="C217" s="20" t="s">
        <v>865</v>
      </c>
      <c r="D217" s="24">
        <v>2751</v>
      </c>
      <c r="E217" s="31"/>
      <c r="F217" s="30"/>
      <c r="G217" s="30"/>
      <c r="N217" s="38"/>
    </row>
    <row r="218" spans="2:14" s="1" customFormat="1" ht="15.75" customHeight="1" x14ac:dyDescent="0.25">
      <c r="B218" s="27"/>
      <c r="C218" s="20" t="s">
        <v>866</v>
      </c>
      <c r="D218" s="24">
        <v>5120</v>
      </c>
      <c r="E218" s="31"/>
      <c r="F218" s="30"/>
      <c r="G218" s="30"/>
      <c r="N218" s="38"/>
    </row>
    <row r="219" spans="2:14" s="1" customFormat="1" ht="15.75" customHeight="1" x14ac:dyDescent="0.25">
      <c r="B219" s="27"/>
      <c r="C219" s="20" t="s">
        <v>867</v>
      </c>
      <c r="D219" s="24">
        <v>6846</v>
      </c>
      <c r="E219" s="31"/>
      <c r="F219" s="30"/>
      <c r="G219" s="30"/>
      <c r="N219" s="38"/>
    </row>
    <row r="220" spans="2:14" s="1" customFormat="1" ht="15.75" customHeight="1" x14ac:dyDescent="0.25">
      <c r="B220" s="27"/>
      <c r="C220" s="20" t="s">
        <v>868</v>
      </c>
      <c r="D220" s="24">
        <v>4422</v>
      </c>
      <c r="E220" s="31"/>
      <c r="F220" s="30"/>
      <c r="G220" s="30"/>
      <c r="N220" s="38"/>
    </row>
    <row r="221" spans="2:14" s="1" customFormat="1" ht="15.75" customHeight="1" x14ac:dyDescent="0.25">
      <c r="B221" s="27"/>
      <c r="C221" s="20" t="s">
        <v>869</v>
      </c>
      <c r="D221" s="24">
        <v>1568</v>
      </c>
      <c r="E221" s="31"/>
      <c r="F221" s="30"/>
      <c r="G221" s="30"/>
      <c r="N221" s="38"/>
    </row>
    <row r="222" spans="2:14" s="1" customFormat="1" ht="15.75" customHeight="1" x14ac:dyDescent="0.25">
      <c r="B222" s="27"/>
      <c r="C222" s="20" t="s">
        <v>870</v>
      </c>
      <c r="D222" s="24">
        <v>2033</v>
      </c>
      <c r="E222" s="31"/>
      <c r="F222" s="32"/>
      <c r="G222" s="32"/>
      <c r="N222" s="38"/>
    </row>
    <row r="223" spans="2:14" s="1" customFormat="1" ht="15.75" customHeight="1" x14ac:dyDescent="0.25">
      <c r="B223" s="27"/>
      <c r="C223" s="20" t="s">
        <v>871</v>
      </c>
      <c r="D223" s="24">
        <v>18484</v>
      </c>
      <c r="E223" s="31"/>
      <c r="F223" s="32"/>
      <c r="G223" s="32"/>
      <c r="N223" s="38"/>
    </row>
    <row r="224" spans="2:14" s="1" customFormat="1" ht="15.75" customHeight="1" x14ac:dyDescent="0.25">
      <c r="B224" s="27"/>
      <c r="C224" s="20" t="s">
        <v>2</v>
      </c>
      <c r="D224" s="24">
        <v>8882</v>
      </c>
      <c r="E224" s="31"/>
      <c r="F224" s="32"/>
      <c r="G224" s="32"/>
      <c r="N224" s="38"/>
    </row>
    <row r="225" spans="1:14" s="1" customFormat="1" ht="15.75" customHeight="1" x14ac:dyDescent="0.25">
      <c r="B225" s="27"/>
      <c r="C225" s="20" t="s">
        <v>872</v>
      </c>
      <c r="D225" s="24">
        <v>3008</v>
      </c>
      <c r="E225" s="31"/>
      <c r="F225" s="32"/>
      <c r="G225" s="32"/>
      <c r="N225" s="38"/>
    </row>
    <row r="226" spans="1:14" s="1" customFormat="1" ht="15.75" customHeight="1" x14ac:dyDescent="0.25">
      <c r="B226" s="27"/>
      <c r="C226" s="20" t="s">
        <v>32</v>
      </c>
      <c r="D226" s="24">
        <v>2900</v>
      </c>
      <c r="E226" s="31"/>
      <c r="F226" s="32"/>
      <c r="G226" s="32"/>
      <c r="N226" s="38"/>
    </row>
    <row r="227" spans="1:14" s="1" customFormat="1" ht="15.75" customHeight="1" x14ac:dyDescent="0.25">
      <c r="B227" s="27"/>
      <c r="C227" s="20" t="s">
        <v>873</v>
      </c>
      <c r="D227" s="24">
        <v>3480</v>
      </c>
      <c r="E227" s="31"/>
      <c r="F227" s="32"/>
      <c r="G227" s="32"/>
      <c r="N227" s="38"/>
    </row>
    <row r="228" spans="1:14" s="1" customFormat="1" ht="15.75" customHeight="1" x14ac:dyDescent="0.25">
      <c r="B228" s="27"/>
      <c r="C228" s="20" t="s">
        <v>874</v>
      </c>
      <c r="D228" s="24">
        <v>2916</v>
      </c>
      <c r="E228" s="31"/>
      <c r="F228" s="32"/>
      <c r="G228" s="32"/>
      <c r="N228" s="38"/>
    </row>
    <row r="229" spans="1:14" s="1" customFormat="1" ht="15.75" customHeight="1" x14ac:dyDescent="0.25">
      <c r="B229" s="27"/>
      <c r="C229" s="20" t="s">
        <v>875</v>
      </c>
      <c r="D229" s="24">
        <v>3460</v>
      </c>
      <c r="E229" s="31"/>
      <c r="F229" s="32"/>
      <c r="G229" s="32"/>
      <c r="N229" s="38"/>
    </row>
    <row r="230" spans="1:14" s="3" customFormat="1" ht="15.75" customHeight="1" x14ac:dyDescent="0.25">
      <c r="A230" s="1"/>
      <c r="B230" s="27"/>
      <c r="C230" s="7"/>
      <c r="D230" s="8"/>
      <c r="E230" s="31"/>
      <c r="F230" s="32"/>
      <c r="G230" s="32"/>
      <c r="I230" s="1"/>
      <c r="J230" s="1"/>
      <c r="K230" s="1"/>
      <c r="L230" s="1"/>
      <c r="M230" s="1"/>
    </row>
    <row r="231" spans="1:14" s="3" customFormat="1" ht="15.75" customHeight="1" x14ac:dyDescent="0.25">
      <c r="A231" s="1"/>
      <c r="B231" s="27"/>
      <c r="D231" s="4"/>
      <c r="E231" s="31"/>
      <c r="F231" s="32"/>
      <c r="G231" s="32"/>
      <c r="I231" s="1"/>
      <c r="J231" s="1"/>
      <c r="K231" s="1"/>
      <c r="L231" s="1"/>
      <c r="M231" s="1"/>
    </row>
    <row r="232" spans="1:14" s="3" customFormat="1" ht="15.75" customHeight="1" x14ac:dyDescent="0.25">
      <c r="A232" s="1"/>
      <c r="B232" s="27"/>
      <c r="C232" s="9" t="s">
        <v>1146</v>
      </c>
      <c r="D232" s="4"/>
      <c r="E232" s="31"/>
      <c r="F232" s="32"/>
      <c r="G232" s="32"/>
      <c r="I232" s="1"/>
      <c r="J232" s="1"/>
      <c r="K232" s="1"/>
      <c r="L232" s="1"/>
      <c r="M232" s="1"/>
    </row>
    <row r="233" spans="1:14" ht="15.75" customHeight="1" x14ac:dyDescent="0.25">
      <c r="A233" s="1"/>
      <c r="B233" s="27"/>
      <c r="C233" s="5" t="s">
        <v>1218</v>
      </c>
      <c r="D233" s="4"/>
      <c r="E233" s="31"/>
      <c r="I233" s="1"/>
      <c r="J233" s="1"/>
      <c r="K233" s="1"/>
      <c r="L233" s="1"/>
      <c r="M233" s="1"/>
    </row>
    <row r="234" spans="1:14" ht="15.75" customHeight="1" x14ac:dyDescent="0.25">
      <c r="A234" s="1"/>
      <c r="B234" s="27"/>
      <c r="E234" s="31"/>
      <c r="I234" s="1"/>
      <c r="J234" s="1"/>
      <c r="K234" s="1"/>
      <c r="L234" s="1"/>
      <c r="M234" s="1"/>
    </row>
    <row r="235" spans="1:14" ht="15.75" customHeight="1" x14ac:dyDescent="0.25">
      <c r="A235" s="1"/>
      <c r="B235" s="27"/>
      <c r="C235" s="9" t="s">
        <v>1145</v>
      </c>
      <c r="E235" s="31"/>
      <c r="I235" s="1"/>
      <c r="J235" s="1"/>
      <c r="K235" s="1"/>
      <c r="L235" s="1"/>
      <c r="M235" s="1"/>
    </row>
    <row r="236" spans="1:14" ht="15.75" customHeight="1" x14ac:dyDescent="0.25">
      <c r="A236" s="1"/>
      <c r="B236" s="27"/>
      <c r="C236" s="11" t="s">
        <v>1149</v>
      </c>
      <c r="E236" s="31"/>
      <c r="I236" s="1"/>
      <c r="J236" s="1"/>
      <c r="K236" s="1"/>
      <c r="L236" s="1"/>
      <c r="M236" s="1"/>
    </row>
    <row r="237" spans="1:14" ht="15.75" customHeight="1" x14ac:dyDescent="0.25">
      <c r="I237" s="1"/>
      <c r="J237" s="1"/>
      <c r="K237" s="1"/>
      <c r="L237" s="1"/>
      <c r="M237" s="1"/>
    </row>
    <row r="238" spans="1:14" ht="15.75" customHeight="1" x14ac:dyDescent="0.25">
      <c r="I238" s="1"/>
      <c r="J238" s="1"/>
      <c r="K238" s="1"/>
      <c r="L238" s="1"/>
      <c r="M238" s="1"/>
    </row>
    <row r="239" spans="1:14" ht="15.75" customHeight="1" x14ac:dyDescent="0.25">
      <c r="I239" s="1"/>
      <c r="J239" s="1"/>
      <c r="K239" s="1"/>
      <c r="L239" s="1"/>
      <c r="M239" s="1"/>
    </row>
    <row r="240" spans="1:14" ht="15.75" customHeight="1" x14ac:dyDescent="0.25">
      <c r="I240" s="1"/>
      <c r="J240" s="1"/>
      <c r="K240" s="1"/>
      <c r="L240" s="1"/>
      <c r="M240" s="1"/>
    </row>
    <row r="241" spans="9:13" ht="15.75" customHeight="1" x14ac:dyDescent="0.25">
      <c r="I241" s="1"/>
      <c r="J241" s="1"/>
      <c r="K241" s="1"/>
      <c r="L241" s="1"/>
      <c r="M241" s="1"/>
    </row>
    <row r="242" spans="9:13" ht="15.75" customHeight="1" x14ac:dyDescent="0.25">
      <c r="I242" s="3"/>
      <c r="J242" s="1"/>
      <c r="K242" s="1"/>
      <c r="L242" s="1"/>
      <c r="M242" s="1"/>
    </row>
    <row r="243" spans="9:13" ht="15.75" customHeight="1" x14ac:dyDescent="0.25">
      <c r="I243" s="3"/>
      <c r="J243" s="1"/>
      <c r="K243" s="1"/>
      <c r="L243" s="1"/>
      <c r="M243" s="1"/>
    </row>
    <row r="244" spans="9:13" ht="15.75" customHeight="1" x14ac:dyDescent="0.25">
      <c r="I244" s="3"/>
      <c r="J244" s="1"/>
      <c r="K244" s="1"/>
      <c r="L244" s="1"/>
      <c r="M244" s="1"/>
    </row>
    <row r="245" spans="9:13" ht="15.75" customHeight="1" x14ac:dyDescent="0.25">
      <c r="J245" s="1"/>
      <c r="K245" s="1"/>
      <c r="L245" s="1"/>
      <c r="M245" s="1"/>
    </row>
    <row r="246" spans="9:13" ht="15.75" customHeight="1" x14ac:dyDescent="0.25">
      <c r="J246" s="1"/>
      <c r="K246" s="1"/>
      <c r="L246" s="1"/>
      <c r="M246" s="1"/>
    </row>
    <row r="247" spans="9:13" ht="15.75" customHeight="1" x14ac:dyDescent="0.25">
      <c r="J247" s="1"/>
      <c r="K247" s="1"/>
      <c r="L247" s="1"/>
      <c r="M247" s="1"/>
    </row>
    <row r="248" spans="9:13" ht="15.75" customHeight="1" x14ac:dyDescent="0.25">
      <c r="J248" s="1"/>
      <c r="K248" s="1"/>
      <c r="L248" s="1"/>
      <c r="M248" s="1"/>
    </row>
    <row r="249" spans="9:13" ht="15.75" customHeight="1" x14ac:dyDescent="0.25">
      <c r="J249" s="1"/>
      <c r="K249" s="1"/>
      <c r="L249" s="1"/>
      <c r="M249" s="1"/>
    </row>
    <row r="250" spans="9:13" ht="15.75" customHeight="1" x14ac:dyDescent="0.25">
      <c r="J250" s="1"/>
      <c r="K250" s="1"/>
      <c r="L250" s="1"/>
      <c r="M250" s="1"/>
    </row>
    <row r="251" spans="9:13" ht="15.75" customHeight="1" x14ac:dyDescent="0.25">
      <c r="J251" s="1"/>
      <c r="K251" s="1"/>
      <c r="L251" s="1"/>
      <c r="M251" s="1"/>
    </row>
    <row r="252" spans="9:13" ht="15.75" customHeight="1" x14ac:dyDescent="0.25">
      <c r="J252" s="1"/>
      <c r="K252" s="1"/>
      <c r="L252" s="1"/>
      <c r="M252" s="1"/>
    </row>
    <row r="253" spans="9:13" ht="15.75" customHeight="1" x14ac:dyDescent="0.25">
      <c r="J253" s="1"/>
      <c r="K253" s="1"/>
      <c r="L253" s="1"/>
      <c r="M253" s="1"/>
    </row>
    <row r="254" spans="9:13" ht="15.75" customHeight="1" x14ac:dyDescent="0.25">
      <c r="J254" s="3"/>
      <c r="K254" s="3"/>
      <c r="L254" s="3"/>
      <c r="M254" s="3"/>
    </row>
    <row r="255" spans="9:13" ht="15.75" customHeight="1" x14ac:dyDescent="0.25">
      <c r="J255" s="3"/>
      <c r="K255" s="3"/>
      <c r="L255" s="3"/>
      <c r="M255" s="3"/>
    </row>
    <row r="256" spans="9:13" ht="15.75" customHeight="1" x14ac:dyDescent="0.25">
      <c r="J256" s="3"/>
      <c r="K256" s="3"/>
      <c r="L256" s="3"/>
      <c r="M256" s="3"/>
    </row>
  </sheetData>
  <sortState xmlns:xlrd2="http://schemas.microsoft.com/office/spreadsheetml/2017/richdata2" ref="A7:N229">
    <sortCondition ref="A7:A229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25" orientation="portrait" useFirstPageNumber="1" r:id="rId1"/>
  <headerFooter differentOddEven="1">
    <oddHeader>&amp;L&amp;"Arial,Bold Italic"&amp;10 2020 Census of Population and Housing&amp;R&amp;"Arial,Bold Italic"&amp;10 South Cotabato</oddHeader>
    <oddFooter>&amp;L&amp;"Arial,Bold Italic"&amp;10Philippine Statistics Authority&amp;R&amp;"Arial,Bold"&amp;10&amp;P</oddFooter>
    <evenHeader>&amp;L&amp;"Arial,Bold Italic"&amp;10South Cotabato&amp;R&amp;"Arial,Bold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view="pageBreakPreview" topLeftCell="A2" zoomScaleSheetLayoutView="100" workbookViewId="0">
      <selection activeCell="I10" sqref="I10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2"/>
    <col min="6" max="6" width="25.5703125" style="32" bestFit="1" customWidth="1"/>
    <col min="7" max="7" width="9.140625" style="32"/>
    <col min="8" max="9" width="9.140625" style="2"/>
    <col min="10" max="10" width="43.7109375" style="2" bestFit="1" customWidth="1"/>
    <col min="11" max="16384" width="9.140625" style="2"/>
  </cols>
  <sheetData>
    <row r="1" spans="2:7" s="1" customFormat="1" ht="15.75" customHeight="1" x14ac:dyDescent="0.25">
      <c r="C1" s="49" t="s">
        <v>1150</v>
      </c>
      <c r="D1" s="49"/>
      <c r="G1" s="30"/>
    </row>
    <row r="2" spans="2:7" s="1" customFormat="1" ht="15.75" customHeight="1" x14ac:dyDescent="0.25">
      <c r="C2" s="49" t="s">
        <v>1151</v>
      </c>
      <c r="D2" s="49"/>
      <c r="F2" s="30"/>
      <c r="G2" s="30"/>
    </row>
    <row r="3" spans="2:7" s="1" customFormat="1" ht="15.75" customHeight="1" thickBot="1" x14ac:dyDescent="0.3">
      <c r="F3" s="30"/>
      <c r="G3" s="30"/>
    </row>
    <row r="4" spans="2:7" s="1" customFormat="1" ht="15.75" customHeight="1" thickTop="1" x14ac:dyDescent="0.25">
      <c r="B4" s="27"/>
      <c r="C4" s="28" t="s">
        <v>1142</v>
      </c>
      <c r="D4" s="46" t="s">
        <v>1148</v>
      </c>
      <c r="F4" s="30"/>
      <c r="G4" s="30"/>
    </row>
    <row r="5" spans="2:7" s="1" customFormat="1" ht="15.75" customHeight="1" thickBot="1" x14ac:dyDescent="0.3">
      <c r="B5" s="27"/>
      <c r="C5" s="29" t="s">
        <v>0</v>
      </c>
      <c r="D5" s="47" t="s">
        <v>1</v>
      </c>
      <c r="F5" s="30"/>
      <c r="G5" s="30"/>
    </row>
    <row r="6" spans="2:7" s="1" customFormat="1" ht="15.75" customHeight="1" thickTop="1" x14ac:dyDescent="0.25">
      <c r="B6" s="27"/>
      <c r="F6" s="30"/>
      <c r="G6" s="30"/>
    </row>
    <row r="7" spans="2:7" s="1" customFormat="1" ht="15.75" customHeight="1" x14ac:dyDescent="0.25">
      <c r="B7" s="27"/>
      <c r="C7" s="35" t="s">
        <v>1205</v>
      </c>
      <c r="D7" s="23">
        <f>SUM(D8:D33)</f>
        <v>697315</v>
      </c>
      <c r="E7" s="31"/>
      <c r="F7" s="30"/>
      <c r="G7" s="30"/>
    </row>
    <row r="8" spans="2:7" s="1" customFormat="1" ht="15.75" customHeight="1" x14ac:dyDescent="0.25">
      <c r="B8" s="27"/>
      <c r="C8" s="20" t="s">
        <v>876</v>
      </c>
      <c r="D8" s="24">
        <v>11861</v>
      </c>
      <c r="E8" s="31"/>
      <c r="F8" s="30"/>
      <c r="G8" s="30"/>
    </row>
    <row r="9" spans="2:7" s="1" customFormat="1" ht="15.75" customHeight="1" x14ac:dyDescent="0.25">
      <c r="B9" s="27"/>
      <c r="C9" s="20" t="s">
        <v>354</v>
      </c>
      <c r="D9" s="24">
        <v>11487</v>
      </c>
      <c r="E9" s="31"/>
      <c r="F9" s="30"/>
      <c r="G9" s="30"/>
    </row>
    <row r="10" spans="2:7" s="1" customFormat="1" ht="15.75" customHeight="1" x14ac:dyDescent="0.25">
      <c r="B10" s="27"/>
      <c r="C10" s="20" t="s">
        <v>877</v>
      </c>
      <c r="D10" s="24">
        <v>30845</v>
      </c>
      <c r="E10" s="31"/>
      <c r="F10" s="30"/>
      <c r="G10" s="30"/>
    </row>
    <row r="11" spans="2:7" s="1" customFormat="1" ht="15.75" customHeight="1" x14ac:dyDescent="0.25">
      <c r="B11" s="27"/>
      <c r="C11" s="20" t="s">
        <v>878</v>
      </c>
      <c r="D11" s="24">
        <v>15931</v>
      </c>
      <c r="E11" s="31"/>
      <c r="F11" s="30"/>
      <c r="G11" s="30"/>
    </row>
    <row r="12" spans="2:7" s="1" customFormat="1" ht="15.75" customHeight="1" x14ac:dyDescent="0.25">
      <c r="B12" s="27"/>
      <c r="C12" s="20" t="s">
        <v>879</v>
      </c>
      <c r="D12" s="24">
        <v>3387</v>
      </c>
      <c r="E12" s="31"/>
      <c r="F12" s="30"/>
      <c r="G12" s="30"/>
    </row>
    <row r="13" spans="2:7" s="1" customFormat="1" ht="15.75" customHeight="1" x14ac:dyDescent="0.25">
      <c r="B13" s="27"/>
      <c r="C13" s="20" t="s">
        <v>880</v>
      </c>
      <c r="D13" s="24">
        <v>17355</v>
      </c>
      <c r="E13" s="31"/>
      <c r="F13" s="30"/>
      <c r="G13" s="30"/>
    </row>
    <row r="14" spans="2:7" s="1" customFormat="1" ht="15.75" customHeight="1" x14ac:dyDescent="0.25">
      <c r="B14" s="27"/>
      <c r="C14" s="20" t="s">
        <v>881</v>
      </c>
      <c r="D14" s="24">
        <v>53706</v>
      </c>
      <c r="E14" s="31"/>
      <c r="F14" s="30"/>
      <c r="G14" s="30"/>
    </row>
    <row r="15" spans="2:7" s="1" customFormat="1" ht="15.75" customHeight="1" x14ac:dyDescent="0.25">
      <c r="B15" s="27"/>
      <c r="C15" s="20" t="s">
        <v>882</v>
      </c>
      <c r="D15" s="24">
        <v>77052</v>
      </c>
      <c r="E15" s="31"/>
      <c r="F15" s="30"/>
      <c r="G15" s="30"/>
    </row>
    <row r="16" spans="2:7" s="1" customFormat="1" ht="15.75" customHeight="1" x14ac:dyDescent="0.25">
      <c r="B16" s="27"/>
      <c r="C16" s="20" t="s">
        <v>883</v>
      </c>
      <c r="D16" s="24">
        <v>6688</v>
      </c>
      <c r="E16" s="31"/>
      <c r="F16" s="30"/>
      <c r="G16" s="30"/>
    </row>
    <row r="17" spans="2:7" s="1" customFormat="1" ht="15.75" customHeight="1" x14ac:dyDescent="0.25">
      <c r="B17" s="27"/>
      <c r="C17" s="20" t="s">
        <v>27</v>
      </c>
      <c r="D17" s="24">
        <v>37629</v>
      </c>
      <c r="E17" s="31"/>
      <c r="F17" s="30"/>
      <c r="G17" s="30"/>
    </row>
    <row r="18" spans="2:7" s="1" customFormat="1" ht="15.75" customHeight="1" x14ac:dyDescent="0.25">
      <c r="B18" s="27"/>
      <c r="C18" s="20" t="s">
        <v>884</v>
      </c>
      <c r="D18" s="24">
        <v>64958</v>
      </c>
      <c r="E18" s="31"/>
      <c r="F18" s="30"/>
      <c r="G18" s="30"/>
    </row>
    <row r="19" spans="2:7" s="1" customFormat="1" ht="15.75" customHeight="1" x14ac:dyDescent="0.25">
      <c r="B19" s="27"/>
      <c r="C19" s="20" t="s">
        <v>6</v>
      </c>
      <c r="D19" s="24">
        <v>13504</v>
      </c>
      <c r="E19" s="31"/>
      <c r="F19" s="30"/>
      <c r="G19" s="30"/>
    </row>
    <row r="20" spans="2:7" s="1" customFormat="1" ht="15.75" customHeight="1" x14ac:dyDescent="0.25">
      <c r="B20" s="27"/>
      <c r="C20" s="20" t="s">
        <v>885</v>
      </c>
      <c r="D20" s="24">
        <v>18467</v>
      </c>
      <c r="E20" s="31"/>
      <c r="F20" s="30"/>
      <c r="G20" s="30"/>
    </row>
    <row r="21" spans="2:7" s="1" customFormat="1" ht="15.75" customHeight="1" x14ac:dyDescent="0.25">
      <c r="B21" s="27"/>
      <c r="C21" s="20" t="s">
        <v>886</v>
      </c>
      <c r="D21" s="24">
        <v>31539</v>
      </c>
      <c r="E21" s="31"/>
      <c r="F21" s="30"/>
      <c r="G21" s="30"/>
    </row>
    <row r="22" spans="2:7" s="1" customFormat="1" ht="15.75" customHeight="1" x14ac:dyDescent="0.25">
      <c r="B22" s="27"/>
      <c r="C22" s="20" t="s">
        <v>887</v>
      </c>
      <c r="D22" s="24">
        <v>8344</v>
      </c>
      <c r="E22" s="31"/>
      <c r="F22" s="30"/>
      <c r="G22" s="30"/>
    </row>
    <row r="23" spans="2:7" s="1" customFormat="1" ht="15.75" customHeight="1" x14ac:dyDescent="0.25">
      <c r="B23" s="27"/>
      <c r="C23" s="20" t="s">
        <v>888</v>
      </c>
      <c r="D23" s="24">
        <v>58314</v>
      </c>
      <c r="E23" s="31"/>
      <c r="F23" s="30"/>
      <c r="G23" s="30"/>
    </row>
    <row r="24" spans="2:7" s="1" customFormat="1" ht="15.75" customHeight="1" x14ac:dyDescent="0.25">
      <c r="B24" s="27"/>
      <c r="C24" s="20" t="s">
        <v>889</v>
      </c>
      <c r="D24" s="24">
        <v>15687</v>
      </c>
      <c r="E24" s="31"/>
      <c r="F24" s="30"/>
      <c r="G24" s="30"/>
    </row>
    <row r="25" spans="2:7" s="1" customFormat="1" ht="15.75" customHeight="1" x14ac:dyDescent="0.25">
      <c r="B25" s="27"/>
      <c r="C25" s="20" t="s">
        <v>890</v>
      </c>
      <c r="D25" s="24">
        <v>3759</v>
      </c>
      <c r="E25" s="31"/>
      <c r="F25" s="30"/>
      <c r="G25" s="30"/>
    </row>
    <row r="26" spans="2:7" s="1" customFormat="1" ht="15.75" customHeight="1" x14ac:dyDescent="0.25">
      <c r="B26" s="27"/>
      <c r="C26" s="20" t="s">
        <v>891</v>
      </c>
      <c r="D26" s="24">
        <v>2967</v>
      </c>
      <c r="E26" s="31"/>
      <c r="F26" s="30"/>
      <c r="G26" s="30"/>
    </row>
    <row r="27" spans="2:7" s="1" customFormat="1" ht="15.75" customHeight="1" x14ac:dyDescent="0.25">
      <c r="B27" s="27"/>
      <c r="C27" s="20" t="s">
        <v>892</v>
      </c>
      <c r="D27" s="24">
        <v>87718</v>
      </c>
      <c r="E27" s="31"/>
      <c r="F27" s="30"/>
      <c r="G27" s="30"/>
    </row>
    <row r="28" spans="2:7" s="1" customFormat="1" ht="15.75" customHeight="1" x14ac:dyDescent="0.25">
      <c r="B28" s="27"/>
      <c r="C28" s="20" t="s">
        <v>893</v>
      </c>
      <c r="D28" s="24">
        <v>24343</v>
      </c>
      <c r="E28" s="31"/>
      <c r="F28" s="30"/>
      <c r="G28" s="30"/>
    </row>
    <row r="29" spans="2:7" s="1" customFormat="1" ht="15.75" customHeight="1" x14ac:dyDescent="0.25">
      <c r="B29" s="27"/>
      <c r="C29" s="20" t="s">
        <v>894</v>
      </c>
      <c r="D29" s="24">
        <v>6801</v>
      </c>
      <c r="E29" s="31"/>
      <c r="F29" s="30"/>
      <c r="G29" s="30"/>
    </row>
    <row r="30" spans="2:7" s="1" customFormat="1" ht="15.75" customHeight="1" x14ac:dyDescent="0.25">
      <c r="B30" s="27"/>
      <c r="C30" s="20" t="s">
        <v>895</v>
      </c>
      <c r="D30" s="24">
        <v>4815</v>
      </c>
      <c r="E30" s="31"/>
      <c r="F30" s="30"/>
      <c r="G30" s="30"/>
    </row>
    <row r="31" spans="2:7" s="1" customFormat="1" ht="15.75" customHeight="1" x14ac:dyDescent="0.25">
      <c r="B31" s="27"/>
      <c r="C31" s="20" t="s">
        <v>896</v>
      </c>
      <c r="D31" s="24">
        <v>13090</v>
      </c>
      <c r="E31" s="31"/>
      <c r="F31" s="30"/>
      <c r="G31" s="30"/>
    </row>
    <row r="32" spans="2:7" s="1" customFormat="1" ht="15.75" customHeight="1" x14ac:dyDescent="0.25">
      <c r="B32" s="27"/>
      <c r="C32" s="20" t="s">
        <v>39</v>
      </c>
      <c r="D32" s="24">
        <v>72613</v>
      </c>
      <c r="E32" s="31"/>
      <c r="F32" s="30"/>
      <c r="G32" s="30"/>
    </row>
    <row r="33" spans="1:7" s="1" customFormat="1" ht="15.75" customHeight="1" x14ac:dyDescent="0.25">
      <c r="B33" s="27"/>
      <c r="C33" s="20" t="s">
        <v>897</v>
      </c>
      <c r="D33" s="24">
        <v>4455</v>
      </c>
      <c r="E33" s="31"/>
      <c r="F33" s="30"/>
      <c r="G33" s="30"/>
    </row>
    <row r="34" spans="1:7" s="1" customFormat="1" ht="15.75" customHeight="1" x14ac:dyDescent="0.25">
      <c r="B34" s="27"/>
      <c r="C34" s="7"/>
      <c r="D34" s="8"/>
      <c r="E34" s="31"/>
      <c r="F34" s="30"/>
      <c r="G34" s="30"/>
    </row>
    <row r="35" spans="1:7" ht="15.75" customHeight="1" x14ac:dyDescent="0.25">
      <c r="A35" s="1"/>
      <c r="B35" s="27"/>
      <c r="E35" s="31"/>
      <c r="F35" s="30"/>
      <c r="G35" s="30"/>
    </row>
    <row r="36" spans="1:7" ht="15.75" customHeight="1" x14ac:dyDescent="0.25">
      <c r="A36" s="1"/>
      <c r="B36" s="27"/>
      <c r="C36" s="9" t="s">
        <v>1145</v>
      </c>
      <c r="E36" s="31"/>
      <c r="F36" s="30"/>
      <c r="G36" s="30"/>
    </row>
    <row r="37" spans="1:7" ht="15.75" customHeight="1" x14ac:dyDescent="0.25">
      <c r="A37" s="1"/>
      <c r="B37" s="27"/>
      <c r="C37" s="11" t="s">
        <v>1149</v>
      </c>
      <c r="E37" s="31"/>
      <c r="F37" s="30"/>
      <c r="G37" s="30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2" orientation="portrait" useFirstPageNumber="1" r:id="rId1"/>
  <headerFooter differentOddEven="1">
    <oddHeader>&amp;L&amp;"Arial,Bold Italic"&amp;10City of General Santos (Dadiangas)&amp;R&amp;"Arial,Bold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General Santos (Dadiangas)</evenHeader>
    <evenFooter>&amp;L&amp;"Arial,Bold Italic"&amp;10Philippine Statistics Authority&amp;R&amp;"Arial,Bold"&amp;10&amp;P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0"/>
  <sheetViews>
    <sheetView view="pageBreakPreview" topLeftCell="A267" zoomScaleSheetLayoutView="100" workbookViewId="0">
      <selection activeCell="D295" sqref="D295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2"/>
    <col min="6" max="6" width="25.5703125" style="32" bestFit="1" customWidth="1"/>
    <col min="7" max="7" width="9.140625" style="32"/>
    <col min="8" max="9" width="9.140625" style="2"/>
    <col min="10" max="10" width="25.7109375" style="2" customWidth="1"/>
    <col min="11" max="11" width="9.140625" style="2"/>
    <col min="12" max="12" width="9.7109375" style="2" customWidth="1"/>
    <col min="13" max="16384" width="9.140625" style="2"/>
  </cols>
  <sheetData>
    <row r="1" spans="2:14" s="1" customFormat="1" ht="15.75" customHeight="1" x14ac:dyDescent="0.25">
      <c r="C1" s="49" t="s">
        <v>1150</v>
      </c>
      <c r="D1" s="49"/>
      <c r="G1" s="30"/>
    </row>
    <row r="2" spans="2:14" s="1" customFormat="1" ht="15.75" customHeight="1" x14ac:dyDescent="0.25">
      <c r="C2" s="49" t="s">
        <v>1151</v>
      </c>
      <c r="D2" s="49"/>
      <c r="F2" s="30"/>
      <c r="G2" s="30"/>
    </row>
    <row r="3" spans="2:14" s="1" customFormat="1" ht="15.75" customHeight="1" thickBot="1" x14ac:dyDescent="0.3">
      <c r="F3" s="30"/>
      <c r="G3" s="30"/>
    </row>
    <row r="4" spans="2:14" s="1" customFormat="1" ht="15.75" customHeight="1" thickTop="1" x14ac:dyDescent="0.25">
      <c r="B4" s="27"/>
      <c r="C4" s="28" t="s">
        <v>1142</v>
      </c>
      <c r="D4" s="46" t="s">
        <v>1148</v>
      </c>
      <c r="F4" s="30"/>
      <c r="G4" s="30"/>
    </row>
    <row r="5" spans="2:14" s="1" customFormat="1" ht="15.75" customHeight="1" thickBot="1" x14ac:dyDescent="0.3">
      <c r="B5" s="27"/>
      <c r="C5" s="29" t="s">
        <v>0</v>
      </c>
      <c r="D5" s="47" t="s">
        <v>1</v>
      </c>
      <c r="F5" s="30"/>
      <c r="G5" s="30"/>
    </row>
    <row r="6" spans="2:14" s="1" customFormat="1" ht="15.75" customHeight="1" thickTop="1" x14ac:dyDescent="0.25">
      <c r="B6" s="27"/>
      <c r="D6" s="40"/>
      <c r="F6" s="30"/>
      <c r="G6" s="30"/>
    </row>
    <row r="7" spans="2:14" s="1" customFormat="1" ht="15.75" customHeight="1" x14ac:dyDescent="0.25">
      <c r="B7" s="27"/>
      <c r="C7" s="35" t="s">
        <v>898</v>
      </c>
      <c r="D7" s="23">
        <f>D9+D30+D48+D69+D88+D105+D134+D147+D175+D217+D238+D259</f>
        <v>854052</v>
      </c>
      <c r="E7" s="31"/>
      <c r="F7" s="30"/>
      <c r="G7" s="30"/>
      <c r="N7" s="23"/>
    </row>
    <row r="8" spans="2:14" s="1" customFormat="1" ht="15.75" customHeight="1" x14ac:dyDescent="0.25">
      <c r="B8" s="27"/>
      <c r="C8" s="35"/>
      <c r="D8" s="24"/>
      <c r="E8" s="31"/>
      <c r="F8" s="30"/>
      <c r="G8" s="30"/>
      <c r="N8" s="24"/>
    </row>
    <row r="9" spans="2:14" s="1" customFormat="1" ht="15.75" customHeight="1" x14ac:dyDescent="0.25">
      <c r="B9" s="27"/>
      <c r="C9" s="35" t="s">
        <v>899</v>
      </c>
      <c r="D9" s="23">
        <f>SUM(D10:D28)</f>
        <v>68947</v>
      </c>
      <c r="E9" s="31"/>
      <c r="F9" s="30"/>
      <c r="G9" s="30"/>
      <c r="N9" s="23"/>
    </row>
    <row r="10" spans="2:14" s="1" customFormat="1" ht="15.75" customHeight="1" x14ac:dyDescent="0.25">
      <c r="B10" s="27"/>
      <c r="C10" s="20" t="s">
        <v>900</v>
      </c>
      <c r="D10" s="24">
        <v>7443</v>
      </c>
      <c r="E10" s="31"/>
      <c r="F10" s="30"/>
      <c r="G10" s="30"/>
      <c r="N10" s="24"/>
    </row>
    <row r="11" spans="2:14" s="1" customFormat="1" ht="15.75" customHeight="1" x14ac:dyDescent="0.25">
      <c r="B11" s="27"/>
      <c r="C11" s="20" t="s">
        <v>901</v>
      </c>
      <c r="D11" s="24">
        <v>5352</v>
      </c>
      <c r="E11" s="31"/>
      <c r="F11" s="30"/>
      <c r="G11" s="30"/>
      <c r="N11" s="24"/>
    </row>
    <row r="12" spans="2:14" s="1" customFormat="1" ht="15.75" customHeight="1" x14ac:dyDescent="0.25">
      <c r="B12" s="27"/>
      <c r="C12" s="20" t="s">
        <v>902</v>
      </c>
      <c r="D12" s="24">
        <v>3878</v>
      </c>
      <c r="E12" s="31"/>
      <c r="F12" s="30"/>
      <c r="G12" s="30"/>
      <c r="N12" s="24"/>
    </row>
    <row r="13" spans="2:14" s="1" customFormat="1" ht="15.75" customHeight="1" x14ac:dyDescent="0.25">
      <c r="B13" s="27"/>
      <c r="C13" s="20" t="s">
        <v>903</v>
      </c>
      <c r="D13" s="24">
        <v>4878</v>
      </c>
      <c r="E13" s="31"/>
      <c r="F13" s="30"/>
      <c r="G13" s="30"/>
      <c r="N13" s="24"/>
    </row>
    <row r="14" spans="2:14" s="1" customFormat="1" ht="15.75" customHeight="1" x14ac:dyDescent="0.25">
      <c r="B14" s="27"/>
      <c r="C14" s="20" t="s">
        <v>904</v>
      </c>
      <c r="D14" s="24">
        <v>5956</v>
      </c>
      <c r="E14" s="31"/>
      <c r="F14" s="30"/>
      <c r="G14" s="30"/>
      <c r="N14" s="24"/>
    </row>
    <row r="15" spans="2:14" s="1" customFormat="1" ht="15.75" customHeight="1" x14ac:dyDescent="0.25">
      <c r="B15" s="27"/>
      <c r="C15" s="20" t="s">
        <v>905</v>
      </c>
      <c r="D15" s="24">
        <v>2287</v>
      </c>
      <c r="E15" s="31"/>
      <c r="F15" s="30"/>
      <c r="G15" s="30"/>
      <c r="N15" s="24"/>
    </row>
    <row r="16" spans="2:14" s="1" customFormat="1" ht="15.75" customHeight="1" x14ac:dyDescent="0.25">
      <c r="B16" s="27"/>
      <c r="C16" s="20" t="s">
        <v>906</v>
      </c>
      <c r="D16" s="24">
        <v>6371</v>
      </c>
      <c r="E16" s="31"/>
      <c r="F16" s="30"/>
      <c r="G16" s="30"/>
      <c r="N16" s="24"/>
    </row>
    <row r="17" spans="2:14" s="1" customFormat="1" ht="15.75" customHeight="1" x14ac:dyDescent="0.25">
      <c r="B17" s="27"/>
      <c r="C17" s="20" t="s">
        <v>2</v>
      </c>
      <c r="D17" s="24">
        <v>5965</v>
      </c>
      <c r="E17" s="31"/>
      <c r="F17" s="30"/>
      <c r="G17" s="30"/>
      <c r="N17" s="24"/>
    </row>
    <row r="18" spans="2:14" s="1" customFormat="1" ht="15.75" customHeight="1" x14ac:dyDescent="0.25">
      <c r="B18" s="27"/>
      <c r="C18" s="20" t="s">
        <v>907</v>
      </c>
      <c r="D18" s="24">
        <v>2543</v>
      </c>
      <c r="E18" s="31"/>
      <c r="F18" s="30"/>
      <c r="G18" s="30"/>
      <c r="N18" s="24"/>
    </row>
    <row r="19" spans="2:14" s="1" customFormat="1" ht="15.75" customHeight="1" x14ac:dyDescent="0.25">
      <c r="B19" s="27"/>
      <c r="C19" s="20" t="s">
        <v>908</v>
      </c>
      <c r="D19" s="24">
        <v>4869</v>
      </c>
      <c r="E19" s="31"/>
      <c r="F19" s="30"/>
      <c r="G19" s="30"/>
      <c r="N19" s="24"/>
    </row>
    <row r="20" spans="2:14" s="1" customFormat="1" ht="15.75" customHeight="1" x14ac:dyDescent="0.25">
      <c r="B20" s="27"/>
      <c r="C20" s="20" t="s">
        <v>909</v>
      </c>
      <c r="D20" s="24">
        <v>2449</v>
      </c>
      <c r="E20" s="31"/>
      <c r="F20" s="30"/>
      <c r="G20" s="30"/>
      <c r="N20" s="24"/>
    </row>
    <row r="21" spans="2:14" s="1" customFormat="1" ht="15.75" customHeight="1" x14ac:dyDescent="0.25">
      <c r="B21" s="27"/>
      <c r="C21" s="20" t="s">
        <v>910</v>
      </c>
      <c r="D21" s="24">
        <v>1613</v>
      </c>
      <c r="E21" s="31"/>
      <c r="F21" s="30"/>
      <c r="G21" s="30"/>
      <c r="N21" s="24"/>
    </row>
    <row r="22" spans="2:14" s="1" customFormat="1" ht="15.75" customHeight="1" x14ac:dyDescent="0.25">
      <c r="B22" s="27"/>
      <c r="C22" s="20" t="s">
        <v>911</v>
      </c>
      <c r="D22" s="24">
        <v>2004</v>
      </c>
      <c r="E22" s="31"/>
      <c r="F22" s="30"/>
      <c r="G22" s="30"/>
      <c r="N22" s="24"/>
    </row>
    <row r="23" spans="2:14" s="1" customFormat="1" ht="15.75" customHeight="1" x14ac:dyDescent="0.25">
      <c r="B23" s="27"/>
      <c r="C23" s="20" t="s">
        <v>912</v>
      </c>
      <c r="D23" s="24">
        <v>875</v>
      </c>
      <c r="E23" s="31"/>
      <c r="F23" s="30"/>
      <c r="G23" s="30"/>
      <c r="N23" s="24"/>
    </row>
    <row r="24" spans="2:14" s="1" customFormat="1" ht="15.75" customHeight="1" x14ac:dyDescent="0.25">
      <c r="B24" s="27"/>
      <c r="C24" s="20" t="s">
        <v>913</v>
      </c>
      <c r="D24" s="24">
        <v>1949</v>
      </c>
      <c r="E24" s="31"/>
      <c r="F24" s="30"/>
      <c r="G24" s="30"/>
      <c r="N24" s="24"/>
    </row>
    <row r="25" spans="2:14" s="1" customFormat="1" ht="15.75" customHeight="1" x14ac:dyDescent="0.25">
      <c r="B25" s="27"/>
      <c r="C25" s="20" t="s">
        <v>12</v>
      </c>
      <c r="D25" s="24">
        <v>3387</v>
      </c>
      <c r="E25" s="31"/>
      <c r="F25" s="30"/>
      <c r="G25" s="30"/>
      <c r="N25" s="24"/>
    </row>
    <row r="26" spans="2:14" s="1" customFormat="1" ht="15.75" customHeight="1" x14ac:dyDescent="0.25">
      <c r="B26" s="27"/>
      <c r="C26" s="20" t="s">
        <v>914</v>
      </c>
      <c r="D26" s="24">
        <v>2402</v>
      </c>
      <c r="E26" s="31"/>
      <c r="F26" s="30"/>
      <c r="G26" s="30"/>
      <c r="N26" s="24"/>
    </row>
    <row r="27" spans="2:14" s="1" customFormat="1" ht="15.75" customHeight="1" x14ac:dyDescent="0.25">
      <c r="B27" s="27"/>
      <c r="C27" s="20" t="s">
        <v>915</v>
      </c>
      <c r="D27" s="24">
        <v>2045</v>
      </c>
      <c r="E27" s="31"/>
      <c r="F27" s="30"/>
      <c r="G27" s="30"/>
      <c r="N27" s="24"/>
    </row>
    <row r="28" spans="2:14" s="1" customFormat="1" ht="15.75" customHeight="1" x14ac:dyDescent="0.25">
      <c r="B28" s="27"/>
      <c r="C28" s="20" t="s">
        <v>916</v>
      </c>
      <c r="D28" s="24">
        <v>2681</v>
      </c>
      <c r="E28" s="31"/>
      <c r="F28" s="30"/>
      <c r="G28" s="30"/>
      <c r="N28" s="24"/>
    </row>
    <row r="29" spans="2:14" s="1" customFormat="1" ht="15.75" customHeight="1" x14ac:dyDescent="0.25">
      <c r="B29" s="27"/>
      <c r="C29" s="20"/>
      <c r="D29" s="24"/>
      <c r="E29" s="31"/>
      <c r="F29" s="30"/>
      <c r="G29" s="30"/>
      <c r="N29" s="24"/>
    </row>
    <row r="30" spans="2:14" s="1" customFormat="1" ht="15.75" customHeight="1" x14ac:dyDescent="0.25">
      <c r="B30" s="27"/>
      <c r="C30" s="35" t="s">
        <v>917</v>
      </c>
      <c r="D30" s="23">
        <f>SUM(D31:D46)</f>
        <v>33527</v>
      </c>
      <c r="E30" s="31"/>
      <c r="F30" s="30"/>
      <c r="G30" s="30"/>
      <c r="N30" s="23"/>
    </row>
    <row r="31" spans="2:14" s="1" customFormat="1" ht="15.75" customHeight="1" x14ac:dyDescent="0.25">
      <c r="B31" s="27"/>
      <c r="C31" s="20" t="s">
        <v>918</v>
      </c>
      <c r="D31" s="24">
        <v>1701</v>
      </c>
      <c r="E31" s="31"/>
      <c r="F31" s="30"/>
      <c r="G31" s="30"/>
      <c r="N31" s="24"/>
    </row>
    <row r="32" spans="2:14" s="1" customFormat="1" ht="15.75" customHeight="1" x14ac:dyDescent="0.25">
      <c r="B32" s="27"/>
      <c r="C32" s="20" t="s">
        <v>919</v>
      </c>
      <c r="D32" s="24">
        <v>3731</v>
      </c>
      <c r="E32" s="31"/>
      <c r="F32" s="30"/>
      <c r="G32" s="30"/>
      <c r="N32" s="24"/>
    </row>
    <row r="33" spans="2:14" s="1" customFormat="1" ht="15.75" customHeight="1" x14ac:dyDescent="0.25">
      <c r="B33" s="27"/>
      <c r="C33" s="20" t="s">
        <v>920</v>
      </c>
      <c r="D33" s="24">
        <v>863</v>
      </c>
      <c r="E33" s="31"/>
      <c r="F33" s="30"/>
      <c r="G33" s="30"/>
      <c r="N33" s="24"/>
    </row>
    <row r="34" spans="2:14" s="1" customFormat="1" ht="15.75" customHeight="1" x14ac:dyDescent="0.25">
      <c r="B34" s="27"/>
      <c r="C34" s="20" t="s">
        <v>921</v>
      </c>
      <c r="D34" s="24">
        <v>1500</v>
      </c>
      <c r="E34" s="31"/>
      <c r="F34" s="30"/>
      <c r="G34" s="30"/>
      <c r="N34" s="24"/>
    </row>
    <row r="35" spans="2:14" s="1" customFormat="1" ht="15.75" customHeight="1" x14ac:dyDescent="0.25">
      <c r="B35" s="27"/>
      <c r="C35" s="20" t="s">
        <v>19</v>
      </c>
      <c r="D35" s="24">
        <v>1975</v>
      </c>
      <c r="E35" s="31"/>
      <c r="F35" s="30"/>
      <c r="G35" s="30"/>
      <c r="N35" s="24"/>
    </row>
    <row r="36" spans="2:14" s="1" customFormat="1" ht="15.75" customHeight="1" x14ac:dyDescent="0.25">
      <c r="B36" s="27"/>
      <c r="C36" s="20" t="s">
        <v>922</v>
      </c>
      <c r="D36" s="24">
        <v>2067</v>
      </c>
      <c r="E36" s="31"/>
      <c r="F36" s="30"/>
      <c r="G36" s="30"/>
      <c r="N36" s="24"/>
    </row>
    <row r="37" spans="2:14" s="1" customFormat="1" ht="15.75" customHeight="1" x14ac:dyDescent="0.25">
      <c r="B37" s="27"/>
      <c r="C37" s="20" t="s">
        <v>923</v>
      </c>
      <c r="D37" s="24">
        <v>554</v>
      </c>
      <c r="E37" s="31"/>
      <c r="F37" s="30"/>
      <c r="G37" s="30"/>
      <c r="N37" s="24"/>
    </row>
    <row r="38" spans="2:14" s="1" customFormat="1" ht="15.75" customHeight="1" x14ac:dyDescent="0.25">
      <c r="B38" s="27"/>
      <c r="C38" s="20" t="s">
        <v>924</v>
      </c>
      <c r="D38" s="25">
        <v>1407</v>
      </c>
      <c r="E38" s="31"/>
      <c r="F38" s="30"/>
      <c r="G38" s="30"/>
      <c r="N38" s="25"/>
    </row>
    <row r="39" spans="2:14" s="1" customFormat="1" ht="15.75" customHeight="1" x14ac:dyDescent="0.25">
      <c r="B39" s="27"/>
      <c r="C39" s="20" t="s">
        <v>65</v>
      </c>
      <c r="D39" s="25">
        <v>2090</v>
      </c>
      <c r="E39" s="31"/>
      <c r="F39" s="30"/>
      <c r="G39" s="30"/>
      <c r="N39" s="25"/>
    </row>
    <row r="40" spans="2:14" s="1" customFormat="1" ht="15.75" customHeight="1" x14ac:dyDescent="0.25">
      <c r="B40" s="27"/>
      <c r="C40" s="20" t="s">
        <v>925</v>
      </c>
      <c r="D40" s="25">
        <v>921</v>
      </c>
      <c r="E40" s="31"/>
      <c r="F40" s="30"/>
      <c r="G40" s="30"/>
      <c r="N40" s="25"/>
    </row>
    <row r="41" spans="2:14" s="1" customFormat="1" ht="15.75" customHeight="1" x14ac:dyDescent="0.25">
      <c r="B41" s="27"/>
      <c r="C41" s="20" t="s">
        <v>2</v>
      </c>
      <c r="D41" s="25">
        <v>7397</v>
      </c>
      <c r="E41" s="31"/>
      <c r="F41" s="30"/>
      <c r="G41" s="30"/>
      <c r="N41" s="25"/>
    </row>
    <row r="42" spans="2:14" s="1" customFormat="1" ht="15.75" customHeight="1" x14ac:dyDescent="0.25">
      <c r="B42" s="27"/>
      <c r="C42" s="20" t="s">
        <v>926</v>
      </c>
      <c r="D42" s="25">
        <v>1905</v>
      </c>
      <c r="E42" s="31"/>
      <c r="F42" s="30"/>
      <c r="G42" s="30"/>
      <c r="N42" s="25"/>
    </row>
    <row r="43" spans="2:14" s="1" customFormat="1" ht="15.75" customHeight="1" x14ac:dyDescent="0.25">
      <c r="B43" s="27"/>
      <c r="C43" s="20" t="s">
        <v>927</v>
      </c>
      <c r="D43" s="25">
        <v>1629</v>
      </c>
      <c r="E43" s="31"/>
      <c r="F43" s="30"/>
      <c r="G43" s="30"/>
      <c r="N43" s="25"/>
    </row>
    <row r="44" spans="2:14" s="1" customFormat="1" ht="15.75" customHeight="1" x14ac:dyDescent="0.25">
      <c r="B44" s="27"/>
      <c r="C44" s="20" t="s">
        <v>928</v>
      </c>
      <c r="D44" s="25">
        <v>1469</v>
      </c>
      <c r="E44" s="31"/>
      <c r="F44" s="30"/>
      <c r="G44" s="30"/>
      <c r="N44" s="25"/>
    </row>
    <row r="45" spans="2:14" s="1" customFormat="1" ht="15.75" customHeight="1" x14ac:dyDescent="0.25">
      <c r="B45" s="27"/>
      <c r="C45" s="20" t="s">
        <v>929</v>
      </c>
      <c r="D45" s="25">
        <v>2974</v>
      </c>
      <c r="E45" s="31"/>
      <c r="F45" s="30"/>
      <c r="G45" s="30"/>
      <c r="N45" s="25"/>
    </row>
    <row r="46" spans="2:14" s="1" customFormat="1" ht="15.75" customHeight="1" x14ac:dyDescent="0.25">
      <c r="B46" s="27"/>
      <c r="C46" s="20" t="s">
        <v>930</v>
      </c>
      <c r="D46" s="25">
        <v>1344</v>
      </c>
      <c r="E46" s="31"/>
      <c r="F46" s="30"/>
      <c r="G46" s="30"/>
      <c r="N46" s="25"/>
    </row>
    <row r="47" spans="2:14" s="1" customFormat="1" ht="15.75" customHeight="1" x14ac:dyDescent="0.25">
      <c r="B47" s="27"/>
      <c r="C47" s="20"/>
      <c r="D47" s="25"/>
      <c r="E47" s="31"/>
      <c r="F47" s="30"/>
      <c r="G47" s="30"/>
      <c r="N47" s="25"/>
    </row>
    <row r="48" spans="2:14" s="1" customFormat="1" ht="15.75" customHeight="1" x14ac:dyDescent="0.25">
      <c r="B48" s="27"/>
      <c r="C48" s="35" t="s">
        <v>931</v>
      </c>
      <c r="D48" s="21">
        <f>SUM(D49:D67)</f>
        <v>74696</v>
      </c>
      <c r="E48" s="31"/>
      <c r="F48" s="30"/>
      <c r="G48" s="30"/>
      <c r="N48" s="21"/>
    </row>
    <row r="49" spans="2:14" s="1" customFormat="1" ht="15.75" customHeight="1" x14ac:dyDescent="0.25">
      <c r="B49" s="27"/>
      <c r="C49" s="20" t="s">
        <v>932</v>
      </c>
      <c r="D49" s="25">
        <v>2772</v>
      </c>
      <c r="E49" s="31"/>
      <c r="F49" s="30"/>
      <c r="G49" s="30"/>
      <c r="N49" s="25"/>
    </row>
    <row r="50" spans="2:14" s="1" customFormat="1" ht="15.75" customHeight="1" x14ac:dyDescent="0.25">
      <c r="B50" s="27"/>
      <c r="C50" s="20" t="s">
        <v>933</v>
      </c>
      <c r="D50" s="25">
        <v>2947</v>
      </c>
      <c r="E50" s="31"/>
      <c r="F50" s="30"/>
      <c r="G50" s="30"/>
      <c r="N50" s="25"/>
    </row>
    <row r="51" spans="2:14" s="1" customFormat="1" ht="15.75" customHeight="1" x14ac:dyDescent="0.25">
      <c r="B51" s="27"/>
      <c r="C51" s="20" t="s">
        <v>934</v>
      </c>
      <c r="D51" s="25">
        <v>2401</v>
      </c>
      <c r="E51" s="31"/>
      <c r="F51" s="30"/>
      <c r="G51" s="30"/>
      <c r="N51" s="25"/>
    </row>
    <row r="52" spans="2:14" s="1" customFormat="1" ht="15.75" customHeight="1" x14ac:dyDescent="0.25">
      <c r="B52" s="27"/>
      <c r="C52" s="20" t="s">
        <v>935</v>
      </c>
      <c r="D52" s="25">
        <v>2196</v>
      </c>
      <c r="E52" s="31"/>
      <c r="F52" s="30"/>
      <c r="G52" s="30"/>
      <c r="N52" s="25"/>
    </row>
    <row r="53" spans="2:14" s="1" customFormat="1" ht="15.75" customHeight="1" x14ac:dyDescent="0.25">
      <c r="B53" s="27"/>
      <c r="C53" s="20" t="s">
        <v>224</v>
      </c>
      <c r="D53" s="25">
        <v>2737</v>
      </c>
      <c r="E53" s="31"/>
      <c r="F53" s="30"/>
      <c r="G53" s="30"/>
      <c r="N53" s="25"/>
    </row>
    <row r="54" spans="2:14" s="1" customFormat="1" ht="15.75" customHeight="1" x14ac:dyDescent="0.25">
      <c r="B54" s="27"/>
      <c r="C54" s="20" t="s">
        <v>936</v>
      </c>
      <c r="D54" s="25">
        <v>2187</v>
      </c>
      <c r="E54" s="31"/>
      <c r="F54" s="30"/>
      <c r="G54" s="30"/>
      <c r="N54" s="25"/>
    </row>
    <row r="55" spans="2:14" s="1" customFormat="1" ht="15.75" customHeight="1" x14ac:dyDescent="0.25">
      <c r="B55" s="27"/>
      <c r="C55" s="20" t="s">
        <v>937</v>
      </c>
      <c r="D55" s="25">
        <v>3974</v>
      </c>
      <c r="E55" s="31"/>
      <c r="F55" s="30"/>
      <c r="G55" s="30"/>
      <c r="N55" s="25"/>
    </row>
    <row r="56" spans="2:14" s="1" customFormat="1" ht="15.75" customHeight="1" x14ac:dyDescent="0.25">
      <c r="B56" s="27"/>
      <c r="C56" s="20" t="s">
        <v>36</v>
      </c>
      <c r="D56" s="25">
        <v>4068</v>
      </c>
      <c r="E56" s="31"/>
      <c r="F56" s="30"/>
      <c r="G56" s="30"/>
      <c r="N56" s="25"/>
    </row>
    <row r="57" spans="2:14" s="1" customFormat="1" ht="15.75" customHeight="1" x14ac:dyDescent="0.25">
      <c r="B57" s="27"/>
      <c r="C57" s="20" t="s">
        <v>938</v>
      </c>
      <c r="D57" s="25">
        <v>2526</v>
      </c>
      <c r="E57" s="31"/>
      <c r="F57" s="30"/>
      <c r="G57" s="30"/>
      <c r="N57" s="25"/>
    </row>
    <row r="58" spans="2:14" s="1" customFormat="1" ht="15.75" customHeight="1" x14ac:dyDescent="0.25">
      <c r="B58" s="27"/>
      <c r="C58" s="20" t="s">
        <v>939</v>
      </c>
      <c r="D58" s="25">
        <v>4901</v>
      </c>
      <c r="E58" s="31"/>
      <c r="F58" s="30"/>
      <c r="G58" s="30"/>
      <c r="N58" s="25"/>
    </row>
    <row r="59" spans="2:14" s="1" customFormat="1" ht="15.75" customHeight="1" x14ac:dyDescent="0.25">
      <c r="B59" s="27"/>
      <c r="C59" s="20" t="s">
        <v>2</v>
      </c>
      <c r="D59" s="25">
        <v>8078</v>
      </c>
      <c r="E59" s="31"/>
      <c r="F59" s="30"/>
      <c r="G59" s="30"/>
      <c r="N59" s="25"/>
    </row>
    <row r="60" spans="2:14" s="1" customFormat="1" ht="15.75" customHeight="1" x14ac:dyDescent="0.25">
      <c r="B60" s="27"/>
      <c r="C60" s="20" t="s">
        <v>940</v>
      </c>
      <c r="D60" s="25">
        <v>4702</v>
      </c>
      <c r="E60" s="31"/>
      <c r="F60" s="30"/>
      <c r="G60" s="30"/>
      <c r="N60" s="25"/>
    </row>
    <row r="61" spans="2:14" s="1" customFormat="1" ht="15.75" customHeight="1" x14ac:dyDescent="0.25">
      <c r="B61" s="27"/>
      <c r="C61" s="20" t="s">
        <v>941</v>
      </c>
      <c r="D61" s="25">
        <v>4058</v>
      </c>
      <c r="E61" s="31"/>
      <c r="F61" s="30"/>
      <c r="G61" s="30"/>
      <c r="N61" s="25"/>
    </row>
    <row r="62" spans="2:14" s="1" customFormat="1" ht="15.75" customHeight="1" x14ac:dyDescent="0.25">
      <c r="B62" s="27"/>
      <c r="C62" s="20" t="s">
        <v>942</v>
      </c>
      <c r="D62" s="25">
        <v>3849</v>
      </c>
      <c r="E62" s="31"/>
      <c r="F62" s="30"/>
      <c r="G62" s="30"/>
      <c r="N62" s="25"/>
    </row>
    <row r="63" spans="2:14" s="1" customFormat="1" ht="15.75" customHeight="1" x14ac:dyDescent="0.25">
      <c r="B63" s="27"/>
      <c r="C63" s="20" t="s">
        <v>943</v>
      </c>
      <c r="D63" s="25">
        <v>2528</v>
      </c>
      <c r="E63" s="31"/>
      <c r="F63" s="30"/>
      <c r="G63" s="30"/>
      <c r="N63" s="25"/>
    </row>
    <row r="64" spans="2:14" s="1" customFormat="1" ht="15.75" customHeight="1" x14ac:dyDescent="0.25">
      <c r="B64" s="27"/>
      <c r="C64" s="20" t="s">
        <v>10</v>
      </c>
      <c r="D64" s="25">
        <v>1282</v>
      </c>
      <c r="E64" s="31"/>
      <c r="F64" s="30"/>
      <c r="G64" s="30"/>
      <c r="N64" s="25"/>
    </row>
    <row r="65" spans="2:14" s="1" customFormat="1" ht="15.75" customHeight="1" x14ac:dyDescent="0.25">
      <c r="B65" s="27"/>
      <c r="C65" s="20" t="s">
        <v>944</v>
      </c>
      <c r="D65" s="25">
        <v>3963</v>
      </c>
      <c r="E65" s="31"/>
      <c r="F65" s="30"/>
      <c r="G65" s="30"/>
      <c r="N65" s="25"/>
    </row>
    <row r="66" spans="2:14" s="1" customFormat="1" ht="15.75" customHeight="1" x14ac:dyDescent="0.25">
      <c r="B66" s="27"/>
      <c r="C66" s="20" t="s">
        <v>945</v>
      </c>
      <c r="D66" s="25">
        <v>6153</v>
      </c>
      <c r="E66" s="31"/>
      <c r="F66" s="30"/>
      <c r="G66" s="30"/>
      <c r="N66" s="25"/>
    </row>
    <row r="67" spans="2:14" s="1" customFormat="1" ht="15.75" customHeight="1" x14ac:dyDescent="0.25">
      <c r="B67" s="27"/>
      <c r="C67" s="20" t="s">
        <v>946</v>
      </c>
      <c r="D67" s="25">
        <v>9374</v>
      </c>
      <c r="E67" s="31"/>
      <c r="F67" s="30"/>
      <c r="G67" s="30"/>
      <c r="N67" s="25"/>
    </row>
    <row r="68" spans="2:14" s="1" customFormat="1" ht="15.75" customHeight="1" x14ac:dyDescent="0.25">
      <c r="B68" s="27"/>
      <c r="C68" s="20"/>
      <c r="D68" s="25"/>
      <c r="E68" s="31"/>
      <c r="F68" s="30"/>
      <c r="G68" s="30"/>
      <c r="N68" s="25"/>
    </row>
    <row r="69" spans="2:14" s="1" customFormat="1" ht="15.75" customHeight="1" x14ac:dyDescent="0.25">
      <c r="B69" s="27"/>
      <c r="C69" s="35" t="s">
        <v>947</v>
      </c>
      <c r="D69" s="21">
        <f>SUM(D70:D86)</f>
        <v>97490</v>
      </c>
      <c r="E69" s="31"/>
      <c r="F69" s="30"/>
      <c r="G69" s="30"/>
      <c r="N69" s="21"/>
    </row>
    <row r="70" spans="2:14" s="1" customFormat="1" ht="15.75" customHeight="1" x14ac:dyDescent="0.25">
      <c r="B70" s="27"/>
      <c r="C70" s="20" t="s">
        <v>948</v>
      </c>
      <c r="D70" s="25">
        <v>6833</v>
      </c>
      <c r="E70" s="31"/>
      <c r="F70" s="30"/>
      <c r="G70" s="30"/>
      <c r="N70" s="25"/>
    </row>
    <row r="71" spans="2:14" s="1" customFormat="1" ht="15.75" customHeight="1" x14ac:dyDescent="0.25">
      <c r="B71" s="27"/>
      <c r="C71" s="20" t="s">
        <v>481</v>
      </c>
      <c r="D71" s="25">
        <v>5391</v>
      </c>
      <c r="E71" s="31"/>
      <c r="F71" s="30"/>
      <c r="G71" s="30"/>
      <c r="N71" s="25"/>
    </row>
    <row r="72" spans="2:14" s="1" customFormat="1" ht="15.75" customHeight="1" x14ac:dyDescent="0.25">
      <c r="B72" s="27"/>
      <c r="C72" s="20" t="s">
        <v>949</v>
      </c>
      <c r="D72" s="25">
        <v>4648</v>
      </c>
      <c r="E72" s="31"/>
      <c r="F72" s="30"/>
      <c r="G72" s="30"/>
      <c r="N72" s="25"/>
    </row>
    <row r="73" spans="2:14" s="1" customFormat="1" ht="15.75" customHeight="1" x14ac:dyDescent="0.25">
      <c r="B73" s="27"/>
      <c r="C73" s="20" t="s">
        <v>950</v>
      </c>
      <c r="D73" s="25">
        <v>5707</v>
      </c>
      <c r="E73" s="31"/>
      <c r="F73" s="30"/>
      <c r="G73" s="30"/>
      <c r="N73" s="25"/>
    </row>
    <row r="74" spans="2:14" s="1" customFormat="1" ht="15.75" customHeight="1" x14ac:dyDescent="0.25">
      <c r="B74" s="27"/>
      <c r="C74" s="20" t="s">
        <v>951</v>
      </c>
      <c r="D74" s="25">
        <v>2652</v>
      </c>
      <c r="E74" s="31"/>
      <c r="F74" s="30"/>
      <c r="G74" s="30"/>
      <c r="N74" s="25"/>
    </row>
    <row r="75" spans="2:14" s="1" customFormat="1" ht="15.75" customHeight="1" x14ac:dyDescent="0.25">
      <c r="B75" s="27"/>
      <c r="C75" s="20" t="s">
        <v>952</v>
      </c>
      <c r="D75" s="25">
        <v>10568</v>
      </c>
      <c r="E75" s="31"/>
      <c r="F75" s="30"/>
      <c r="G75" s="30"/>
      <c r="N75" s="25"/>
    </row>
    <row r="76" spans="2:14" s="1" customFormat="1" ht="15.75" customHeight="1" x14ac:dyDescent="0.25">
      <c r="B76" s="27"/>
      <c r="C76" s="20" t="s">
        <v>953</v>
      </c>
      <c r="D76" s="25">
        <v>16769</v>
      </c>
      <c r="E76" s="31"/>
      <c r="F76" s="30"/>
      <c r="G76" s="30"/>
      <c r="N76" s="25"/>
    </row>
    <row r="77" spans="2:14" s="1" customFormat="1" ht="15.75" customHeight="1" x14ac:dyDescent="0.25">
      <c r="B77" s="27"/>
      <c r="C77" s="20" t="s">
        <v>954</v>
      </c>
      <c r="D77" s="25">
        <v>6045</v>
      </c>
      <c r="E77" s="31"/>
      <c r="F77" s="30"/>
      <c r="G77" s="30"/>
      <c r="N77" s="25"/>
    </row>
    <row r="78" spans="2:14" s="1" customFormat="1" ht="15.75" customHeight="1" x14ac:dyDescent="0.25">
      <c r="B78" s="27"/>
      <c r="C78" s="20" t="s">
        <v>955</v>
      </c>
      <c r="D78" s="25">
        <v>6166</v>
      </c>
      <c r="E78" s="31"/>
      <c r="F78" s="30"/>
      <c r="G78" s="30"/>
      <c r="N78" s="25"/>
    </row>
    <row r="79" spans="2:14" s="1" customFormat="1" ht="15.75" customHeight="1" x14ac:dyDescent="0.25">
      <c r="B79" s="27"/>
      <c r="C79" s="20" t="s">
        <v>956</v>
      </c>
      <c r="D79" s="25">
        <v>3337</v>
      </c>
      <c r="E79" s="31"/>
      <c r="F79" s="30"/>
      <c r="G79" s="30"/>
      <c r="N79" s="25"/>
    </row>
    <row r="80" spans="2:14" s="1" customFormat="1" ht="15.75" customHeight="1" x14ac:dyDescent="0.25">
      <c r="B80" s="27"/>
      <c r="C80" s="20" t="s">
        <v>440</v>
      </c>
      <c r="D80" s="25">
        <v>2817</v>
      </c>
      <c r="E80" s="31"/>
      <c r="F80" s="30"/>
      <c r="G80" s="30"/>
      <c r="N80" s="25"/>
    </row>
    <row r="81" spans="2:14" s="1" customFormat="1" ht="15.75" customHeight="1" x14ac:dyDescent="0.25">
      <c r="B81" s="27"/>
      <c r="C81" s="20" t="s">
        <v>957</v>
      </c>
      <c r="D81" s="25">
        <v>3043</v>
      </c>
      <c r="E81" s="31"/>
      <c r="F81" s="30"/>
      <c r="G81" s="30"/>
      <c r="N81" s="25"/>
    </row>
    <row r="82" spans="2:14" s="1" customFormat="1" ht="15.75" customHeight="1" x14ac:dyDescent="0.25">
      <c r="B82" s="27"/>
      <c r="C82" s="20" t="s">
        <v>958</v>
      </c>
      <c r="D82" s="25">
        <v>10466</v>
      </c>
      <c r="E82" s="31"/>
      <c r="F82" s="30"/>
      <c r="G82" s="30"/>
      <c r="N82" s="25"/>
    </row>
    <row r="83" spans="2:14" s="1" customFormat="1" ht="15.75" customHeight="1" x14ac:dyDescent="0.25">
      <c r="B83" s="27"/>
      <c r="C83" s="20" t="s">
        <v>959</v>
      </c>
      <c r="D83" s="25">
        <v>2428</v>
      </c>
      <c r="E83" s="31"/>
      <c r="F83" s="30"/>
      <c r="G83" s="30"/>
      <c r="N83" s="25"/>
    </row>
    <row r="84" spans="2:14" s="1" customFormat="1" ht="15.75" customHeight="1" x14ac:dyDescent="0.25">
      <c r="B84" s="27"/>
      <c r="C84" s="20" t="s">
        <v>960</v>
      </c>
      <c r="D84" s="25">
        <v>2466</v>
      </c>
      <c r="E84" s="31"/>
      <c r="F84" s="30"/>
      <c r="G84" s="30"/>
      <c r="N84" s="25"/>
    </row>
    <row r="85" spans="2:14" s="1" customFormat="1" ht="15.75" customHeight="1" x14ac:dyDescent="0.25">
      <c r="B85" s="27"/>
      <c r="C85" s="20" t="s">
        <v>961</v>
      </c>
      <c r="D85" s="25">
        <v>6692</v>
      </c>
      <c r="E85" s="31"/>
      <c r="F85" s="30"/>
      <c r="G85" s="30"/>
      <c r="N85" s="25"/>
    </row>
    <row r="86" spans="2:14" s="1" customFormat="1" ht="15.75" customHeight="1" x14ac:dyDescent="0.25">
      <c r="B86" s="27"/>
      <c r="C86" s="20" t="s">
        <v>962</v>
      </c>
      <c r="D86" s="25">
        <v>1462</v>
      </c>
      <c r="E86" s="31"/>
      <c r="F86" s="30"/>
      <c r="G86" s="30"/>
      <c r="N86" s="25"/>
    </row>
    <row r="87" spans="2:14" s="1" customFormat="1" ht="15.75" customHeight="1" x14ac:dyDescent="0.25">
      <c r="B87" s="27"/>
      <c r="C87" s="20"/>
      <c r="D87" s="25"/>
      <c r="E87" s="31"/>
      <c r="F87" s="30"/>
      <c r="G87" s="30"/>
      <c r="N87" s="25"/>
    </row>
    <row r="88" spans="2:14" s="1" customFormat="1" ht="15.75" customHeight="1" x14ac:dyDescent="0.25">
      <c r="B88" s="27"/>
      <c r="C88" s="35" t="s">
        <v>963</v>
      </c>
      <c r="D88" s="21">
        <f>SUM(D89:D103)</f>
        <v>50900</v>
      </c>
      <c r="E88" s="31"/>
      <c r="F88" s="30"/>
      <c r="G88" s="30"/>
      <c r="N88" s="21"/>
    </row>
    <row r="89" spans="2:14" s="1" customFormat="1" ht="15.75" customHeight="1" x14ac:dyDescent="0.25">
      <c r="B89" s="27"/>
      <c r="C89" s="20" t="s">
        <v>964</v>
      </c>
      <c r="D89" s="25">
        <v>5404</v>
      </c>
      <c r="E89" s="31"/>
      <c r="F89" s="30"/>
      <c r="G89" s="30"/>
      <c r="N89" s="25"/>
    </row>
    <row r="90" spans="2:14" s="1" customFormat="1" ht="15.75" customHeight="1" x14ac:dyDescent="0.25">
      <c r="B90" s="27"/>
      <c r="C90" s="20" t="s">
        <v>965</v>
      </c>
      <c r="D90" s="25">
        <v>2586</v>
      </c>
      <c r="E90" s="31"/>
      <c r="F90" s="30"/>
      <c r="G90" s="30"/>
      <c r="N90" s="25"/>
    </row>
    <row r="91" spans="2:14" s="1" customFormat="1" ht="15.75" customHeight="1" x14ac:dyDescent="0.25">
      <c r="B91" s="27"/>
      <c r="C91" s="20" t="s">
        <v>966</v>
      </c>
      <c r="D91" s="25">
        <v>2704</v>
      </c>
      <c r="E91" s="31"/>
      <c r="F91" s="30"/>
      <c r="G91" s="30"/>
      <c r="N91" s="25"/>
    </row>
    <row r="92" spans="2:14" s="1" customFormat="1" ht="15.75" customHeight="1" x14ac:dyDescent="0.25">
      <c r="B92" s="27"/>
      <c r="C92" s="20" t="s">
        <v>967</v>
      </c>
      <c r="D92" s="25">
        <v>3473</v>
      </c>
      <c r="E92" s="31"/>
      <c r="F92" s="30"/>
      <c r="G92" s="30"/>
      <c r="N92" s="25"/>
    </row>
    <row r="93" spans="2:14" s="1" customFormat="1" ht="15.75" customHeight="1" x14ac:dyDescent="0.25">
      <c r="B93" s="27"/>
      <c r="C93" s="20" t="s">
        <v>968</v>
      </c>
      <c r="D93" s="25">
        <v>2986</v>
      </c>
      <c r="E93" s="31"/>
      <c r="F93" s="30"/>
      <c r="G93" s="30"/>
      <c r="N93" s="25"/>
    </row>
    <row r="94" spans="2:14" s="1" customFormat="1" ht="15.75" customHeight="1" x14ac:dyDescent="0.25">
      <c r="B94" s="27"/>
      <c r="C94" s="20" t="s">
        <v>969</v>
      </c>
      <c r="D94" s="25">
        <v>2737</v>
      </c>
      <c r="E94" s="31"/>
      <c r="F94" s="30"/>
      <c r="G94" s="30"/>
      <c r="N94" s="25"/>
    </row>
    <row r="95" spans="2:14" s="1" customFormat="1" ht="15.75" customHeight="1" x14ac:dyDescent="0.25">
      <c r="B95" s="27"/>
      <c r="C95" s="20" t="s">
        <v>970</v>
      </c>
      <c r="D95" s="25">
        <v>1636</v>
      </c>
      <c r="E95" s="31"/>
      <c r="F95" s="30"/>
      <c r="G95" s="30"/>
      <c r="N95" s="25"/>
    </row>
    <row r="96" spans="2:14" s="1" customFormat="1" ht="15.75" customHeight="1" x14ac:dyDescent="0.25">
      <c r="B96" s="27"/>
      <c r="C96" s="20" t="s">
        <v>2</v>
      </c>
      <c r="D96" s="25">
        <v>5951</v>
      </c>
      <c r="E96" s="31"/>
      <c r="F96" s="30"/>
      <c r="G96" s="30"/>
      <c r="N96" s="25"/>
    </row>
    <row r="97" spans="2:14" s="1" customFormat="1" ht="15.75" customHeight="1" x14ac:dyDescent="0.25">
      <c r="B97" s="27"/>
      <c r="C97" s="20" t="s">
        <v>49</v>
      </c>
      <c r="D97" s="25">
        <v>3312</v>
      </c>
      <c r="E97" s="31"/>
      <c r="F97" s="30"/>
      <c r="G97" s="30"/>
      <c r="N97" s="25"/>
    </row>
    <row r="98" spans="2:14" s="1" customFormat="1" ht="15.75" customHeight="1" x14ac:dyDescent="0.25">
      <c r="B98" s="27"/>
      <c r="C98" s="20" t="s">
        <v>38</v>
      </c>
      <c r="D98" s="25">
        <v>2654</v>
      </c>
      <c r="E98" s="31"/>
      <c r="F98" s="30"/>
      <c r="G98" s="30"/>
      <c r="N98" s="25"/>
    </row>
    <row r="99" spans="2:14" s="1" customFormat="1" ht="15.75" customHeight="1" x14ac:dyDescent="0.25">
      <c r="B99" s="27"/>
      <c r="C99" s="20" t="s">
        <v>971</v>
      </c>
      <c r="D99" s="25">
        <v>1550</v>
      </c>
      <c r="E99" s="31"/>
      <c r="F99" s="30"/>
      <c r="G99" s="30"/>
      <c r="N99" s="25"/>
    </row>
    <row r="100" spans="2:14" s="1" customFormat="1" ht="15.75" customHeight="1" x14ac:dyDescent="0.25">
      <c r="B100" s="27"/>
      <c r="C100" s="20" t="s">
        <v>972</v>
      </c>
      <c r="D100" s="25">
        <v>2620</v>
      </c>
      <c r="E100" s="31"/>
      <c r="F100" s="30"/>
      <c r="G100" s="30"/>
      <c r="N100" s="25"/>
    </row>
    <row r="101" spans="2:14" s="1" customFormat="1" ht="15.75" customHeight="1" x14ac:dyDescent="0.25">
      <c r="B101" s="27"/>
      <c r="C101" s="20" t="s">
        <v>973</v>
      </c>
      <c r="D101" s="25">
        <v>3872</v>
      </c>
      <c r="E101" s="31"/>
      <c r="F101" s="30"/>
      <c r="G101" s="30"/>
      <c r="N101" s="25"/>
    </row>
    <row r="102" spans="2:14" s="1" customFormat="1" ht="15.75" customHeight="1" x14ac:dyDescent="0.25">
      <c r="B102" s="27"/>
      <c r="C102" s="20" t="s">
        <v>974</v>
      </c>
      <c r="D102" s="25">
        <v>3748</v>
      </c>
      <c r="E102" s="31"/>
      <c r="F102" s="30"/>
      <c r="G102" s="30"/>
      <c r="N102" s="25"/>
    </row>
    <row r="103" spans="2:14" s="1" customFormat="1" ht="15.75" customHeight="1" x14ac:dyDescent="0.25">
      <c r="B103" s="27"/>
      <c r="C103" s="20" t="s">
        <v>33</v>
      </c>
      <c r="D103" s="25">
        <v>5667</v>
      </c>
      <c r="E103" s="31"/>
      <c r="F103" s="30"/>
      <c r="G103" s="30"/>
      <c r="N103" s="25"/>
    </row>
    <row r="104" spans="2:14" s="1" customFormat="1" ht="15.75" customHeight="1" x14ac:dyDescent="0.25">
      <c r="B104" s="27"/>
      <c r="C104" s="20"/>
      <c r="D104" s="25"/>
      <c r="E104" s="31"/>
      <c r="F104" s="30"/>
      <c r="G104" s="30"/>
      <c r="N104" s="25"/>
    </row>
    <row r="105" spans="2:14" s="1" customFormat="1" ht="15.75" customHeight="1" x14ac:dyDescent="0.25">
      <c r="B105" s="27"/>
      <c r="C105" s="35" t="s">
        <v>975</v>
      </c>
      <c r="D105" s="21">
        <f>SUM(D106:D132)</f>
        <v>91344</v>
      </c>
      <c r="E105" s="31"/>
      <c r="F105" s="30"/>
      <c r="G105" s="30"/>
      <c r="N105" s="21"/>
    </row>
    <row r="106" spans="2:14" s="1" customFormat="1" ht="15.75" customHeight="1" x14ac:dyDescent="0.25">
      <c r="B106" s="27"/>
      <c r="C106" s="20" t="s">
        <v>976</v>
      </c>
      <c r="D106" s="25">
        <v>3376</v>
      </c>
      <c r="E106" s="31"/>
      <c r="F106" s="30"/>
      <c r="G106" s="30"/>
      <c r="N106" s="25"/>
    </row>
    <row r="107" spans="2:14" s="1" customFormat="1" ht="15.75" customHeight="1" x14ac:dyDescent="0.25">
      <c r="B107" s="27"/>
      <c r="C107" s="20" t="s">
        <v>25</v>
      </c>
      <c r="D107" s="25">
        <v>4996</v>
      </c>
      <c r="E107" s="31"/>
      <c r="F107" s="30"/>
      <c r="G107" s="30"/>
      <c r="N107" s="25"/>
    </row>
    <row r="108" spans="2:14" s="1" customFormat="1" ht="15.75" customHeight="1" x14ac:dyDescent="0.25">
      <c r="B108" s="27"/>
      <c r="C108" s="20" t="s">
        <v>977</v>
      </c>
      <c r="D108" s="25">
        <v>1648</v>
      </c>
      <c r="E108" s="31"/>
      <c r="F108" s="30"/>
      <c r="G108" s="30"/>
      <c r="N108" s="25"/>
    </row>
    <row r="109" spans="2:14" s="1" customFormat="1" ht="15.75" customHeight="1" x14ac:dyDescent="0.25">
      <c r="B109" s="27"/>
      <c r="C109" s="20" t="s">
        <v>978</v>
      </c>
      <c r="D109" s="25">
        <v>2817</v>
      </c>
      <c r="E109" s="31"/>
      <c r="F109" s="30"/>
      <c r="G109" s="30"/>
      <c r="N109" s="25"/>
    </row>
    <row r="110" spans="2:14" s="1" customFormat="1" ht="15.75" customHeight="1" x14ac:dyDescent="0.25">
      <c r="B110" s="27"/>
      <c r="C110" s="20" t="s">
        <v>979</v>
      </c>
      <c r="D110" s="25">
        <v>3661</v>
      </c>
      <c r="E110" s="31"/>
      <c r="F110" s="30"/>
      <c r="G110" s="30"/>
      <c r="N110" s="25"/>
    </row>
    <row r="111" spans="2:14" s="1" customFormat="1" ht="15.75" customHeight="1" x14ac:dyDescent="0.25">
      <c r="B111" s="27"/>
      <c r="C111" s="20" t="s">
        <v>980</v>
      </c>
      <c r="D111" s="25">
        <v>1676</v>
      </c>
      <c r="E111" s="31"/>
      <c r="F111" s="30"/>
      <c r="G111" s="30"/>
      <c r="N111" s="25"/>
    </row>
    <row r="112" spans="2:14" s="1" customFormat="1" ht="15.75" customHeight="1" x14ac:dyDescent="0.25">
      <c r="B112" s="27"/>
      <c r="C112" s="20" t="s">
        <v>981</v>
      </c>
      <c r="D112" s="25">
        <v>3295</v>
      </c>
      <c r="E112" s="31"/>
      <c r="F112" s="30"/>
      <c r="G112" s="30"/>
      <c r="N112" s="25"/>
    </row>
    <row r="113" spans="2:14" s="1" customFormat="1" ht="15.75" customHeight="1" x14ac:dyDescent="0.25">
      <c r="B113" s="27"/>
      <c r="C113" s="20" t="s">
        <v>982</v>
      </c>
      <c r="D113" s="25">
        <v>5946</v>
      </c>
      <c r="E113" s="31"/>
      <c r="F113" s="30"/>
      <c r="G113" s="30"/>
      <c r="N113" s="25"/>
    </row>
    <row r="114" spans="2:14" s="1" customFormat="1" ht="15.75" customHeight="1" x14ac:dyDescent="0.25">
      <c r="B114" s="27"/>
      <c r="C114" s="20" t="s">
        <v>983</v>
      </c>
      <c r="D114" s="25">
        <v>2896</v>
      </c>
      <c r="E114" s="31"/>
      <c r="F114" s="30"/>
      <c r="G114" s="30"/>
      <c r="N114" s="25"/>
    </row>
    <row r="115" spans="2:14" s="1" customFormat="1" ht="15.75" customHeight="1" x14ac:dyDescent="0.25">
      <c r="B115" s="27"/>
      <c r="C115" s="20" t="s">
        <v>984</v>
      </c>
      <c r="D115" s="25">
        <v>1239</v>
      </c>
      <c r="E115" s="31"/>
      <c r="F115" s="30"/>
      <c r="G115" s="30"/>
      <c r="N115" s="25"/>
    </row>
    <row r="116" spans="2:14" s="1" customFormat="1" ht="15.75" customHeight="1" x14ac:dyDescent="0.25">
      <c r="B116" s="27"/>
      <c r="C116" s="20" t="s">
        <v>985</v>
      </c>
      <c r="D116" s="25">
        <v>3489</v>
      </c>
      <c r="E116" s="31"/>
      <c r="F116" s="30"/>
      <c r="G116" s="30"/>
      <c r="N116" s="25"/>
    </row>
    <row r="117" spans="2:14" s="1" customFormat="1" ht="15.75" customHeight="1" x14ac:dyDescent="0.25">
      <c r="B117" s="27"/>
      <c r="C117" s="20" t="s">
        <v>986</v>
      </c>
      <c r="D117" s="25">
        <v>2779</v>
      </c>
      <c r="E117" s="31"/>
      <c r="F117" s="30"/>
      <c r="G117" s="30"/>
      <c r="N117" s="25"/>
    </row>
    <row r="118" spans="2:14" s="1" customFormat="1" ht="15.75" customHeight="1" x14ac:dyDescent="0.25">
      <c r="B118" s="27"/>
      <c r="C118" s="20" t="s">
        <v>987</v>
      </c>
      <c r="D118" s="25">
        <v>3079</v>
      </c>
      <c r="E118" s="31"/>
      <c r="F118" s="30"/>
      <c r="G118" s="30"/>
      <c r="N118" s="25"/>
    </row>
    <row r="119" spans="2:14" s="1" customFormat="1" ht="15.75" customHeight="1" x14ac:dyDescent="0.25">
      <c r="B119" s="27"/>
      <c r="C119" s="20" t="s">
        <v>2</v>
      </c>
      <c r="D119" s="25">
        <v>3367</v>
      </c>
      <c r="E119" s="31"/>
      <c r="F119" s="30"/>
      <c r="G119" s="30"/>
      <c r="N119" s="25"/>
    </row>
    <row r="120" spans="2:14" s="1" customFormat="1" ht="15.75" customHeight="1" x14ac:dyDescent="0.25">
      <c r="B120" s="27"/>
      <c r="C120" s="20" t="s">
        <v>988</v>
      </c>
      <c r="D120" s="25">
        <v>4300</v>
      </c>
      <c r="E120" s="31"/>
      <c r="F120" s="30"/>
      <c r="G120" s="30"/>
      <c r="N120" s="25"/>
    </row>
    <row r="121" spans="2:14" s="1" customFormat="1" ht="15.75" customHeight="1" x14ac:dyDescent="0.25">
      <c r="B121" s="27"/>
      <c r="C121" s="20" t="s">
        <v>989</v>
      </c>
      <c r="D121" s="25">
        <v>2907</v>
      </c>
      <c r="E121" s="31"/>
      <c r="F121" s="30"/>
      <c r="G121" s="30"/>
      <c r="N121" s="25"/>
    </row>
    <row r="122" spans="2:14" s="1" customFormat="1" ht="15.75" customHeight="1" x14ac:dyDescent="0.25">
      <c r="B122" s="27"/>
      <c r="C122" s="20" t="s">
        <v>990</v>
      </c>
      <c r="D122" s="25">
        <v>2278</v>
      </c>
      <c r="E122" s="31"/>
      <c r="F122" s="30"/>
      <c r="G122" s="30"/>
      <c r="N122" s="25"/>
    </row>
    <row r="123" spans="2:14" s="1" customFormat="1" ht="15.75" customHeight="1" x14ac:dyDescent="0.25">
      <c r="B123" s="27"/>
      <c r="C123" s="20" t="s">
        <v>991</v>
      </c>
      <c r="D123" s="25">
        <v>4526</v>
      </c>
      <c r="E123" s="31"/>
      <c r="F123" s="30"/>
      <c r="G123" s="30"/>
      <c r="N123" s="25"/>
    </row>
    <row r="124" spans="2:14" s="1" customFormat="1" ht="15.75" customHeight="1" x14ac:dyDescent="0.25">
      <c r="B124" s="27"/>
      <c r="C124" s="20" t="s">
        <v>992</v>
      </c>
      <c r="D124" s="25">
        <v>5532</v>
      </c>
      <c r="E124" s="31"/>
      <c r="F124" s="30"/>
      <c r="G124" s="30"/>
      <c r="N124" s="25"/>
    </row>
    <row r="125" spans="2:14" s="1" customFormat="1" ht="15.75" customHeight="1" x14ac:dyDescent="0.25">
      <c r="B125" s="27"/>
      <c r="C125" s="20" t="s">
        <v>993</v>
      </c>
      <c r="D125" s="25">
        <v>3900</v>
      </c>
      <c r="E125" s="31"/>
      <c r="F125" s="30"/>
      <c r="G125" s="30"/>
      <c r="N125" s="25"/>
    </row>
    <row r="126" spans="2:14" s="1" customFormat="1" ht="15.75" customHeight="1" x14ac:dyDescent="0.25">
      <c r="B126" s="27"/>
      <c r="C126" s="20" t="s">
        <v>994</v>
      </c>
      <c r="D126" s="25">
        <v>6762</v>
      </c>
      <c r="E126" s="31"/>
      <c r="F126" s="30"/>
      <c r="G126" s="30"/>
      <c r="N126" s="25"/>
    </row>
    <row r="127" spans="2:14" s="1" customFormat="1" ht="15.75" customHeight="1" x14ac:dyDescent="0.25">
      <c r="B127" s="27"/>
      <c r="C127" s="20" t="s">
        <v>995</v>
      </c>
      <c r="D127" s="25">
        <v>2460</v>
      </c>
      <c r="E127" s="31"/>
      <c r="F127" s="30"/>
      <c r="G127" s="30"/>
      <c r="N127" s="25"/>
    </row>
    <row r="128" spans="2:14" s="1" customFormat="1" ht="15.75" customHeight="1" x14ac:dyDescent="0.25">
      <c r="B128" s="27"/>
      <c r="C128" s="20" t="s">
        <v>996</v>
      </c>
      <c r="D128" s="25">
        <v>3691</v>
      </c>
      <c r="E128" s="31"/>
      <c r="F128" s="30"/>
      <c r="G128" s="30"/>
      <c r="N128" s="25"/>
    </row>
    <row r="129" spans="2:14" s="1" customFormat="1" ht="15.75" customHeight="1" x14ac:dyDescent="0.25">
      <c r="B129" s="27"/>
      <c r="C129" s="20" t="s">
        <v>997</v>
      </c>
      <c r="D129" s="25">
        <v>2195</v>
      </c>
      <c r="E129" s="31"/>
      <c r="F129" s="30"/>
      <c r="G129" s="30"/>
      <c r="N129" s="25"/>
    </row>
    <row r="130" spans="2:14" s="1" customFormat="1" ht="15.75" customHeight="1" x14ac:dyDescent="0.25">
      <c r="B130" s="27"/>
      <c r="C130" s="20" t="s">
        <v>1121</v>
      </c>
      <c r="D130" s="25">
        <v>3771</v>
      </c>
      <c r="E130" s="31"/>
      <c r="F130" s="30"/>
      <c r="G130" s="30"/>
      <c r="N130" s="25"/>
    </row>
    <row r="131" spans="2:14" s="1" customFormat="1" ht="15.75" customHeight="1" x14ac:dyDescent="0.25">
      <c r="B131" s="27"/>
      <c r="C131" s="20" t="s">
        <v>77</v>
      </c>
      <c r="D131" s="25">
        <v>2640</v>
      </c>
      <c r="E131" s="31"/>
      <c r="F131" s="30"/>
      <c r="G131" s="30"/>
      <c r="N131" s="25"/>
    </row>
    <row r="132" spans="2:14" s="1" customFormat="1" ht="15.75" customHeight="1" x14ac:dyDescent="0.25">
      <c r="B132" s="27"/>
      <c r="C132" s="20" t="s">
        <v>998</v>
      </c>
      <c r="D132" s="25">
        <v>2118</v>
      </c>
      <c r="E132" s="31"/>
      <c r="F132" s="30"/>
      <c r="G132" s="30"/>
      <c r="N132" s="25"/>
    </row>
    <row r="133" spans="2:14" s="1" customFormat="1" ht="15.75" customHeight="1" x14ac:dyDescent="0.25">
      <c r="B133" s="27"/>
      <c r="C133" s="20"/>
      <c r="D133" s="25"/>
      <c r="E133" s="31"/>
      <c r="F133" s="30"/>
      <c r="G133" s="30"/>
      <c r="N133" s="25"/>
    </row>
    <row r="134" spans="2:14" s="1" customFormat="1" ht="15.75" customHeight="1" x14ac:dyDescent="0.25">
      <c r="B134" s="27"/>
      <c r="C134" s="35" t="s">
        <v>999</v>
      </c>
      <c r="D134" s="21">
        <f>SUM(D135:D145)</f>
        <v>65644</v>
      </c>
      <c r="E134" s="31"/>
      <c r="F134" s="30"/>
      <c r="G134" s="30"/>
      <c r="N134" s="21"/>
    </row>
    <row r="135" spans="2:14" s="1" customFormat="1" ht="15.75" customHeight="1" x14ac:dyDescent="0.25">
      <c r="B135" s="27"/>
      <c r="C135" s="20" t="s">
        <v>1000</v>
      </c>
      <c r="D135" s="25">
        <v>3858</v>
      </c>
      <c r="E135" s="31"/>
      <c r="F135" s="30"/>
      <c r="G135" s="30"/>
      <c r="N135" s="25"/>
    </row>
    <row r="136" spans="2:14" s="1" customFormat="1" ht="15.75" customHeight="1" x14ac:dyDescent="0.25">
      <c r="B136" s="27"/>
      <c r="C136" s="20" t="s">
        <v>1001</v>
      </c>
      <c r="D136" s="25">
        <v>3978</v>
      </c>
      <c r="E136" s="31"/>
      <c r="F136" s="30"/>
      <c r="G136" s="30"/>
      <c r="N136" s="25"/>
    </row>
    <row r="137" spans="2:14" s="1" customFormat="1" ht="15.75" customHeight="1" x14ac:dyDescent="0.25">
      <c r="B137" s="27"/>
      <c r="C137" s="20" t="s">
        <v>1002</v>
      </c>
      <c r="D137" s="25">
        <v>6958</v>
      </c>
      <c r="E137" s="31"/>
      <c r="F137" s="30"/>
      <c r="G137" s="30"/>
      <c r="N137" s="25"/>
    </row>
    <row r="138" spans="2:14" s="1" customFormat="1" ht="15.75" customHeight="1" x14ac:dyDescent="0.25">
      <c r="B138" s="27"/>
      <c r="C138" s="20" t="s">
        <v>1003</v>
      </c>
      <c r="D138" s="25">
        <v>10850</v>
      </c>
      <c r="E138" s="31"/>
      <c r="F138" s="30"/>
      <c r="G138" s="30"/>
      <c r="N138" s="25"/>
    </row>
    <row r="139" spans="2:14" s="1" customFormat="1" ht="15.75" customHeight="1" x14ac:dyDescent="0.25">
      <c r="B139" s="27"/>
      <c r="C139" s="20" t="s">
        <v>1004</v>
      </c>
      <c r="D139" s="25">
        <v>5001</v>
      </c>
      <c r="E139" s="31"/>
      <c r="F139" s="30"/>
      <c r="G139" s="30"/>
      <c r="N139" s="25"/>
    </row>
    <row r="140" spans="2:14" s="1" customFormat="1" ht="15.75" customHeight="1" x14ac:dyDescent="0.25">
      <c r="B140" s="27"/>
      <c r="C140" s="20" t="s">
        <v>64</v>
      </c>
      <c r="D140" s="25">
        <v>7200</v>
      </c>
      <c r="E140" s="31"/>
      <c r="F140" s="30"/>
      <c r="G140" s="30"/>
      <c r="N140" s="25"/>
    </row>
    <row r="141" spans="2:14" s="1" customFormat="1" ht="15.75" customHeight="1" x14ac:dyDescent="0.25">
      <c r="B141" s="27"/>
      <c r="C141" s="20" t="s">
        <v>136</v>
      </c>
      <c r="D141" s="25">
        <v>3628</v>
      </c>
      <c r="E141" s="31"/>
      <c r="F141" s="30"/>
      <c r="G141" s="30"/>
      <c r="N141" s="25"/>
    </row>
    <row r="142" spans="2:14" s="1" customFormat="1" ht="15.75" customHeight="1" x14ac:dyDescent="0.25">
      <c r="B142" s="27"/>
      <c r="C142" s="20" t="s">
        <v>961</v>
      </c>
      <c r="D142" s="25">
        <v>4107</v>
      </c>
      <c r="E142" s="31"/>
      <c r="F142" s="30"/>
      <c r="G142" s="30"/>
      <c r="N142" s="25"/>
    </row>
    <row r="143" spans="2:14" s="1" customFormat="1" ht="15.75" customHeight="1" x14ac:dyDescent="0.25">
      <c r="B143" s="27"/>
      <c r="C143" s="20" t="s">
        <v>1005</v>
      </c>
      <c r="D143" s="25">
        <v>4874</v>
      </c>
      <c r="E143" s="31"/>
      <c r="F143" s="30"/>
      <c r="G143" s="30"/>
      <c r="N143" s="25"/>
    </row>
    <row r="144" spans="2:14" s="1" customFormat="1" ht="15.75" customHeight="1" x14ac:dyDescent="0.25">
      <c r="B144" s="27"/>
      <c r="C144" s="20" t="s">
        <v>1006</v>
      </c>
      <c r="D144" s="25">
        <v>9073</v>
      </c>
      <c r="E144" s="31"/>
      <c r="F144" s="30"/>
      <c r="G144" s="30"/>
      <c r="N144" s="25"/>
    </row>
    <row r="145" spans="2:14" s="1" customFormat="1" ht="15.75" customHeight="1" x14ac:dyDescent="0.25">
      <c r="B145" s="27"/>
      <c r="C145" s="20" t="s">
        <v>1007</v>
      </c>
      <c r="D145" s="25">
        <v>6117</v>
      </c>
      <c r="E145" s="31"/>
      <c r="F145" s="30"/>
      <c r="G145" s="30"/>
      <c r="N145" s="25"/>
    </row>
    <row r="146" spans="2:14" s="1" customFormat="1" ht="15.75" customHeight="1" x14ac:dyDescent="0.25">
      <c r="B146" s="27"/>
      <c r="C146" s="20"/>
      <c r="D146" s="25"/>
      <c r="E146" s="31"/>
      <c r="F146" s="30"/>
      <c r="G146" s="30"/>
      <c r="N146" s="25"/>
    </row>
    <row r="147" spans="2:14" s="1" customFormat="1" ht="15.75" customHeight="1" x14ac:dyDescent="0.25">
      <c r="B147" s="27"/>
      <c r="C147" s="35" t="s">
        <v>1008</v>
      </c>
      <c r="D147" s="21">
        <f>SUM(D148:D173)</f>
        <v>79739</v>
      </c>
      <c r="E147" s="31"/>
      <c r="F147" s="30"/>
      <c r="G147" s="30"/>
      <c r="N147" s="21"/>
    </row>
    <row r="148" spans="2:14" s="1" customFormat="1" ht="15.75" customHeight="1" x14ac:dyDescent="0.25">
      <c r="B148" s="27"/>
      <c r="C148" s="20" t="s">
        <v>1009</v>
      </c>
      <c r="D148" s="25">
        <v>1345</v>
      </c>
      <c r="E148" s="31"/>
      <c r="F148" s="30"/>
      <c r="G148" s="30"/>
      <c r="N148" s="25"/>
    </row>
    <row r="149" spans="2:14" s="1" customFormat="1" ht="15.75" customHeight="1" x14ac:dyDescent="0.25">
      <c r="B149" s="27"/>
      <c r="C149" s="20" t="s">
        <v>1010</v>
      </c>
      <c r="D149" s="25">
        <v>2557</v>
      </c>
      <c r="E149" s="31"/>
      <c r="F149" s="30"/>
      <c r="G149" s="30"/>
      <c r="N149" s="25"/>
    </row>
    <row r="150" spans="2:14" s="1" customFormat="1" ht="15.75" customHeight="1" x14ac:dyDescent="0.25">
      <c r="B150" s="27"/>
      <c r="C150" s="20" t="s">
        <v>1011</v>
      </c>
      <c r="D150" s="25">
        <v>2285</v>
      </c>
      <c r="E150" s="31"/>
      <c r="F150" s="30"/>
      <c r="G150" s="30"/>
      <c r="N150" s="25"/>
    </row>
    <row r="151" spans="2:14" s="1" customFormat="1" ht="15.75" customHeight="1" x14ac:dyDescent="0.25">
      <c r="B151" s="27"/>
      <c r="C151" s="20" t="s">
        <v>1012</v>
      </c>
      <c r="D151" s="25">
        <v>881</v>
      </c>
      <c r="E151" s="31"/>
      <c r="F151" s="30"/>
      <c r="G151" s="30"/>
      <c r="N151" s="25"/>
    </row>
    <row r="152" spans="2:14" s="1" customFormat="1" ht="15.75" customHeight="1" x14ac:dyDescent="0.25">
      <c r="B152" s="27"/>
      <c r="C152" s="20" t="s">
        <v>1013</v>
      </c>
      <c r="D152" s="25">
        <v>3356</v>
      </c>
      <c r="E152" s="31"/>
      <c r="F152" s="30"/>
      <c r="G152" s="30"/>
      <c r="N152" s="25"/>
    </row>
    <row r="153" spans="2:14" s="1" customFormat="1" ht="15.75" customHeight="1" x14ac:dyDescent="0.25">
      <c r="B153" s="27"/>
      <c r="C153" s="20" t="s">
        <v>1014</v>
      </c>
      <c r="D153" s="25">
        <v>1903</v>
      </c>
      <c r="E153" s="31"/>
      <c r="F153" s="30"/>
      <c r="G153" s="30"/>
      <c r="N153" s="25"/>
    </row>
    <row r="154" spans="2:14" s="1" customFormat="1" ht="15.75" customHeight="1" x14ac:dyDescent="0.25">
      <c r="B154" s="27"/>
      <c r="C154" s="20" t="s">
        <v>1015</v>
      </c>
      <c r="D154" s="25">
        <v>1999</v>
      </c>
      <c r="E154" s="31"/>
      <c r="F154" s="30"/>
      <c r="G154" s="30"/>
      <c r="N154" s="25"/>
    </row>
    <row r="155" spans="2:14" s="1" customFormat="1" ht="15.75" customHeight="1" x14ac:dyDescent="0.25">
      <c r="B155" s="27"/>
      <c r="C155" s="20" t="s">
        <v>1016</v>
      </c>
      <c r="D155" s="25">
        <v>2682</v>
      </c>
      <c r="E155" s="31"/>
      <c r="F155" s="30"/>
      <c r="G155" s="30"/>
      <c r="N155" s="25"/>
    </row>
    <row r="156" spans="2:14" s="1" customFormat="1" ht="15.75" customHeight="1" x14ac:dyDescent="0.25">
      <c r="B156" s="27"/>
      <c r="C156" s="20" t="s">
        <v>1017</v>
      </c>
      <c r="D156" s="25">
        <v>1623</v>
      </c>
      <c r="E156" s="31"/>
      <c r="F156" s="30"/>
      <c r="G156" s="30"/>
      <c r="N156" s="25"/>
    </row>
    <row r="157" spans="2:14" s="1" customFormat="1" ht="15.75" customHeight="1" x14ac:dyDescent="0.25">
      <c r="B157" s="27"/>
      <c r="C157" s="20" t="s">
        <v>924</v>
      </c>
      <c r="D157" s="25">
        <v>1701</v>
      </c>
      <c r="E157" s="31"/>
      <c r="F157" s="30"/>
      <c r="G157" s="30"/>
      <c r="N157" s="25"/>
    </row>
    <row r="158" spans="2:14" s="1" customFormat="1" ht="15.75" customHeight="1" x14ac:dyDescent="0.25">
      <c r="B158" s="27"/>
      <c r="C158" s="20" t="s">
        <v>64</v>
      </c>
      <c r="D158" s="25">
        <v>2519</v>
      </c>
      <c r="E158" s="31"/>
      <c r="F158" s="30"/>
      <c r="G158" s="30"/>
      <c r="N158" s="25"/>
    </row>
    <row r="159" spans="2:14" s="1" customFormat="1" ht="15.75" customHeight="1" x14ac:dyDescent="0.25">
      <c r="B159" s="27"/>
      <c r="C159" s="20" t="s">
        <v>1018</v>
      </c>
      <c r="D159" s="25">
        <v>2535</v>
      </c>
      <c r="E159" s="31"/>
      <c r="F159" s="30"/>
      <c r="G159" s="30"/>
      <c r="N159" s="25"/>
    </row>
    <row r="160" spans="2:14" s="1" customFormat="1" ht="15.75" customHeight="1" x14ac:dyDescent="0.25">
      <c r="B160" s="27"/>
      <c r="C160" s="20" t="s">
        <v>1019</v>
      </c>
      <c r="D160" s="25">
        <v>2690</v>
      </c>
      <c r="E160" s="31"/>
      <c r="F160" s="30"/>
      <c r="G160" s="30"/>
      <c r="N160" s="25"/>
    </row>
    <row r="161" spans="2:14" s="1" customFormat="1" ht="15.75" customHeight="1" x14ac:dyDescent="0.25">
      <c r="B161" s="27"/>
      <c r="C161" s="20" t="s">
        <v>57</v>
      </c>
      <c r="D161" s="25">
        <v>2760</v>
      </c>
      <c r="E161" s="31"/>
      <c r="F161" s="30"/>
      <c r="G161" s="30"/>
      <c r="N161" s="25"/>
    </row>
    <row r="162" spans="2:14" s="1" customFormat="1" ht="15.75" customHeight="1" x14ac:dyDescent="0.25">
      <c r="B162" s="27"/>
      <c r="C162" s="20" t="s">
        <v>1020</v>
      </c>
      <c r="D162" s="25">
        <v>2644</v>
      </c>
      <c r="E162" s="31"/>
      <c r="F162" s="30"/>
      <c r="G162" s="30"/>
      <c r="N162" s="25"/>
    </row>
    <row r="163" spans="2:14" s="1" customFormat="1" ht="15.75" customHeight="1" x14ac:dyDescent="0.25">
      <c r="B163" s="27"/>
      <c r="C163" s="20" t="s">
        <v>1021</v>
      </c>
      <c r="D163" s="25">
        <v>3889</v>
      </c>
      <c r="E163" s="31"/>
      <c r="F163" s="30"/>
      <c r="G163" s="30"/>
      <c r="N163" s="25"/>
    </row>
    <row r="164" spans="2:14" s="1" customFormat="1" ht="15.75" customHeight="1" x14ac:dyDescent="0.25">
      <c r="B164" s="27"/>
      <c r="C164" s="20" t="s">
        <v>1022</v>
      </c>
      <c r="D164" s="25">
        <v>4450</v>
      </c>
      <c r="E164" s="31"/>
      <c r="F164" s="30"/>
      <c r="G164" s="30"/>
      <c r="N164" s="25"/>
    </row>
    <row r="165" spans="2:14" s="1" customFormat="1" ht="15.75" customHeight="1" x14ac:dyDescent="0.25">
      <c r="B165" s="27"/>
      <c r="C165" s="20" t="s">
        <v>1023</v>
      </c>
      <c r="D165" s="25">
        <v>2133</v>
      </c>
      <c r="E165" s="31"/>
      <c r="F165" s="30"/>
      <c r="G165" s="30"/>
      <c r="N165" s="25"/>
    </row>
    <row r="166" spans="2:14" s="1" customFormat="1" ht="15.75" customHeight="1" x14ac:dyDescent="0.25">
      <c r="B166" s="27"/>
      <c r="C166" s="20" t="s">
        <v>1024</v>
      </c>
      <c r="D166" s="25">
        <v>12193</v>
      </c>
      <c r="E166" s="31"/>
      <c r="F166" s="30"/>
      <c r="G166" s="30"/>
      <c r="N166" s="25"/>
    </row>
    <row r="167" spans="2:14" s="1" customFormat="1" ht="15.75" customHeight="1" x14ac:dyDescent="0.25">
      <c r="B167" s="27"/>
      <c r="C167" s="20" t="s">
        <v>1025</v>
      </c>
      <c r="D167" s="25">
        <v>3325</v>
      </c>
      <c r="E167" s="31"/>
      <c r="F167" s="30"/>
      <c r="G167" s="30"/>
      <c r="N167" s="25"/>
    </row>
    <row r="168" spans="2:14" s="1" customFormat="1" ht="15.75" customHeight="1" x14ac:dyDescent="0.25">
      <c r="B168" s="27"/>
      <c r="C168" s="20" t="s">
        <v>1026</v>
      </c>
      <c r="D168" s="25">
        <v>3013</v>
      </c>
      <c r="E168" s="31"/>
      <c r="F168" s="30"/>
      <c r="G168" s="30"/>
      <c r="N168" s="25"/>
    </row>
    <row r="169" spans="2:14" s="1" customFormat="1" ht="15.75" customHeight="1" x14ac:dyDescent="0.25">
      <c r="B169" s="27"/>
      <c r="C169" s="20" t="s">
        <v>1027</v>
      </c>
      <c r="D169" s="25">
        <v>3216</v>
      </c>
      <c r="E169" s="31"/>
      <c r="F169" s="30"/>
      <c r="G169" s="30"/>
      <c r="N169" s="25"/>
    </row>
    <row r="170" spans="2:14" s="1" customFormat="1" ht="15.75" customHeight="1" x14ac:dyDescent="0.25">
      <c r="B170" s="27"/>
      <c r="C170" s="20" t="s">
        <v>1028</v>
      </c>
      <c r="D170" s="25">
        <v>2982</v>
      </c>
      <c r="E170" s="31"/>
      <c r="F170" s="30"/>
      <c r="G170" s="30"/>
      <c r="N170" s="25"/>
    </row>
    <row r="171" spans="2:14" s="1" customFormat="1" ht="15.75" customHeight="1" x14ac:dyDescent="0.25">
      <c r="B171" s="27"/>
      <c r="C171" s="20" t="s">
        <v>1029</v>
      </c>
      <c r="D171" s="25">
        <v>4876</v>
      </c>
      <c r="E171" s="31"/>
      <c r="F171" s="30"/>
      <c r="G171" s="30"/>
      <c r="N171" s="25"/>
    </row>
    <row r="172" spans="2:14" s="1" customFormat="1" ht="15.75" customHeight="1" x14ac:dyDescent="0.25">
      <c r="B172" s="27"/>
      <c r="C172" s="20" t="s">
        <v>1030</v>
      </c>
      <c r="D172" s="25">
        <v>2594</v>
      </c>
      <c r="E172" s="31"/>
      <c r="F172" s="30"/>
      <c r="G172" s="30"/>
      <c r="N172" s="25"/>
    </row>
    <row r="173" spans="2:14" s="1" customFormat="1" ht="15.75" customHeight="1" x14ac:dyDescent="0.25">
      <c r="B173" s="27"/>
      <c r="C173" s="20" t="s">
        <v>1031</v>
      </c>
      <c r="D173" s="25">
        <v>3588</v>
      </c>
      <c r="E173" s="31"/>
      <c r="F173" s="30"/>
      <c r="G173" s="30"/>
      <c r="N173" s="25"/>
    </row>
    <row r="174" spans="2:14" s="1" customFormat="1" ht="15.75" customHeight="1" x14ac:dyDescent="0.25">
      <c r="B174" s="27"/>
      <c r="C174" s="20"/>
      <c r="D174" s="25"/>
      <c r="E174" s="31"/>
      <c r="F174" s="30"/>
      <c r="G174" s="30"/>
      <c r="N174" s="25"/>
    </row>
    <row r="175" spans="2:14" s="1" customFormat="1" ht="15.75" customHeight="1" x14ac:dyDescent="0.25">
      <c r="B175" s="27"/>
      <c r="C175" s="35" t="s">
        <v>1032</v>
      </c>
      <c r="D175" s="21">
        <f>SUM(D176:D215)</f>
        <v>92828</v>
      </c>
      <c r="E175" s="31"/>
      <c r="F175" s="30"/>
      <c r="G175" s="30"/>
      <c r="N175" s="21"/>
    </row>
    <row r="176" spans="2:14" s="1" customFormat="1" ht="15.75" customHeight="1" x14ac:dyDescent="0.25">
      <c r="B176" s="27"/>
      <c r="C176" s="20" t="s">
        <v>1033</v>
      </c>
      <c r="D176" s="25">
        <v>1724</v>
      </c>
      <c r="E176" s="31"/>
      <c r="F176" s="30"/>
      <c r="G176" s="30"/>
      <c r="N176" s="25"/>
    </row>
    <row r="177" spans="2:14" s="1" customFormat="1" ht="15.75" customHeight="1" x14ac:dyDescent="0.25">
      <c r="B177" s="27"/>
      <c r="C177" s="20" t="s">
        <v>552</v>
      </c>
      <c r="D177" s="25">
        <v>2942</v>
      </c>
      <c r="E177" s="31"/>
      <c r="F177" s="30"/>
      <c r="G177" s="30"/>
      <c r="N177" s="25"/>
    </row>
    <row r="178" spans="2:14" s="1" customFormat="1" ht="15.75" customHeight="1" x14ac:dyDescent="0.25">
      <c r="B178" s="27"/>
      <c r="C178" s="20" t="s">
        <v>1034</v>
      </c>
      <c r="D178" s="25">
        <v>2167</v>
      </c>
      <c r="E178" s="31"/>
      <c r="F178" s="30"/>
      <c r="G178" s="30"/>
      <c r="N178" s="25"/>
    </row>
    <row r="179" spans="2:14" s="1" customFormat="1" ht="15.75" customHeight="1" x14ac:dyDescent="0.25">
      <c r="B179" s="27"/>
      <c r="C179" s="20" t="s">
        <v>1035</v>
      </c>
      <c r="D179" s="25">
        <v>1474</v>
      </c>
      <c r="E179" s="31"/>
      <c r="F179" s="30"/>
      <c r="G179" s="30"/>
      <c r="N179" s="25"/>
    </row>
    <row r="180" spans="2:14" s="1" customFormat="1" ht="15.75" customHeight="1" x14ac:dyDescent="0.25">
      <c r="B180" s="27"/>
      <c r="C180" s="20" t="s">
        <v>201</v>
      </c>
      <c r="D180" s="25">
        <v>2333</v>
      </c>
      <c r="E180" s="31"/>
      <c r="F180" s="30"/>
      <c r="G180" s="30"/>
      <c r="N180" s="25"/>
    </row>
    <row r="181" spans="2:14" s="1" customFormat="1" ht="15.75" customHeight="1" x14ac:dyDescent="0.25">
      <c r="B181" s="27"/>
      <c r="C181" s="20" t="s">
        <v>1036</v>
      </c>
      <c r="D181" s="25">
        <v>1470</v>
      </c>
      <c r="E181" s="31"/>
      <c r="F181" s="30"/>
      <c r="G181" s="30"/>
      <c r="N181" s="25"/>
    </row>
    <row r="182" spans="2:14" s="1" customFormat="1" ht="15.75" customHeight="1" x14ac:dyDescent="0.25">
      <c r="B182" s="27"/>
      <c r="C182" s="20" t="s">
        <v>1037</v>
      </c>
      <c r="D182" s="25">
        <v>2255</v>
      </c>
      <c r="E182" s="31"/>
      <c r="F182" s="30"/>
      <c r="G182" s="30"/>
      <c r="N182" s="25"/>
    </row>
    <row r="183" spans="2:14" s="1" customFormat="1" ht="15.75" customHeight="1" x14ac:dyDescent="0.25">
      <c r="B183" s="27"/>
      <c r="C183" s="20" t="s">
        <v>1038</v>
      </c>
      <c r="D183" s="25">
        <v>1377</v>
      </c>
      <c r="E183" s="31"/>
      <c r="F183" s="30"/>
      <c r="G183" s="30"/>
      <c r="N183" s="25"/>
    </row>
    <row r="184" spans="2:14" s="1" customFormat="1" ht="15.75" customHeight="1" x14ac:dyDescent="0.25">
      <c r="B184" s="27"/>
      <c r="C184" s="20" t="s">
        <v>1039</v>
      </c>
      <c r="D184" s="25">
        <v>1577</v>
      </c>
      <c r="E184" s="31"/>
      <c r="F184" s="30"/>
      <c r="G184" s="30"/>
      <c r="N184" s="25"/>
    </row>
    <row r="185" spans="2:14" s="1" customFormat="1" ht="15.75" customHeight="1" x14ac:dyDescent="0.25">
      <c r="B185" s="27"/>
      <c r="C185" s="20" t="s">
        <v>1040</v>
      </c>
      <c r="D185" s="25">
        <v>2729</v>
      </c>
      <c r="E185" s="31"/>
      <c r="F185" s="30"/>
      <c r="G185" s="30"/>
      <c r="N185" s="25"/>
    </row>
    <row r="186" spans="2:14" s="1" customFormat="1" ht="15.75" customHeight="1" x14ac:dyDescent="0.25">
      <c r="B186" s="27"/>
      <c r="C186" s="20" t="s">
        <v>1041</v>
      </c>
      <c r="D186" s="25">
        <v>2728</v>
      </c>
      <c r="E186" s="31"/>
      <c r="F186" s="30"/>
      <c r="G186" s="30"/>
      <c r="N186" s="25"/>
    </row>
    <row r="187" spans="2:14" s="1" customFormat="1" ht="15.75" customHeight="1" x14ac:dyDescent="0.25">
      <c r="B187" s="27"/>
      <c r="C187" s="20" t="s">
        <v>1042</v>
      </c>
      <c r="D187" s="25">
        <v>1642</v>
      </c>
      <c r="E187" s="31"/>
      <c r="F187" s="30"/>
      <c r="G187" s="30"/>
      <c r="N187" s="25"/>
    </row>
    <row r="188" spans="2:14" s="1" customFormat="1" ht="15.75" customHeight="1" x14ac:dyDescent="0.25">
      <c r="B188" s="27"/>
      <c r="C188" s="20" t="s">
        <v>1043</v>
      </c>
      <c r="D188" s="25">
        <v>1966</v>
      </c>
      <c r="E188" s="31"/>
      <c r="F188" s="30"/>
      <c r="G188" s="30"/>
      <c r="N188" s="25"/>
    </row>
    <row r="189" spans="2:14" s="1" customFormat="1" ht="15.75" customHeight="1" x14ac:dyDescent="0.25">
      <c r="B189" s="27"/>
      <c r="C189" s="20" t="s">
        <v>1044</v>
      </c>
      <c r="D189" s="25">
        <v>1924</v>
      </c>
      <c r="E189" s="31"/>
      <c r="F189" s="30"/>
      <c r="G189" s="30"/>
      <c r="N189" s="25"/>
    </row>
    <row r="190" spans="2:14" s="1" customFormat="1" ht="15.75" customHeight="1" x14ac:dyDescent="0.25">
      <c r="B190" s="27"/>
      <c r="C190" s="20" t="s">
        <v>1045</v>
      </c>
      <c r="D190" s="25">
        <v>3115</v>
      </c>
      <c r="E190" s="31"/>
      <c r="F190" s="30"/>
      <c r="G190" s="30"/>
      <c r="N190" s="25"/>
    </row>
    <row r="191" spans="2:14" s="1" customFormat="1" ht="15.75" customHeight="1" x14ac:dyDescent="0.25">
      <c r="B191" s="27"/>
      <c r="C191" s="20" t="s">
        <v>1046</v>
      </c>
      <c r="D191" s="25">
        <v>1961</v>
      </c>
      <c r="E191" s="31"/>
      <c r="F191" s="30"/>
      <c r="G191" s="30"/>
      <c r="N191" s="25"/>
    </row>
    <row r="192" spans="2:14" s="1" customFormat="1" ht="15.75" customHeight="1" x14ac:dyDescent="0.25">
      <c r="B192" s="27"/>
      <c r="C192" s="20" t="s">
        <v>1047</v>
      </c>
      <c r="D192" s="25">
        <v>1524</v>
      </c>
      <c r="E192" s="31"/>
      <c r="F192" s="30"/>
      <c r="G192" s="30"/>
      <c r="N192" s="25"/>
    </row>
    <row r="193" spans="2:14" s="1" customFormat="1" ht="15.75" customHeight="1" x14ac:dyDescent="0.25">
      <c r="B193" s="27"/>
      <c r="C193" s="20" t="s">
        <v>1048</v>
      </c>
      <c r="D193" s="25">
        <v>2869</v>
      </c>
      <c r="E193" s="31"/>
      <c r="F193" s="30"/>
      <c r="G193" s="30"/>
      <c r="N193" s="25"/>
    </row>
    <row r="194" spans="2:14" s="1" customFormat="1" ht="15.75" customHeight="1" x14ac:dyDescent="0.25">
      <c r="B194" s="27"/>
      <c r="C194" s="20" t="s">
        <v>1049</v>
      </c>
      <c r="D194" s="25">
        <v>1810</v>
      </c>
      <c r="E194" s="31"/>
      <c r="F194" s="30"/>
      <c r="G194" s="30"/>
      <c r="N194" s="25"/>
    </row>
    <row r="195" spans="2:14" s="1" customFormat="1" ht="15.75" customHeight="1" x14ac:dyDescent="0.25">
      <c r="B195" s="27"/>
      <c r="C195" s="20" t="s">
        <v>1050</v>
      </c>
      <c r="D195" s="25">
        <v>2495</v>
      </c>
      <c r="E195" s="31"/>
      <c r="F195" s="30"/>
      <c r="G195" s="30"/>
      <c r="N195" s="25"/>
    </row>
    <row r="196" spans="2:14" s="1" customFormat="1" ht="15.75" customHeight="1" x14ac:dyDescent="0.25">
      <c r="B196" s="27"/>
      <c r="C196" s="20" t="s">
        <v>1051</v>
      </c>
      <c r="D196" s="25">
        <v>1895</v>
      </c>
      <c r="E196" s="31"/>
      <c r="F196" s="30"/>
      <c r="G196" s="30"/>
      <c r="N196" s="25"/>
    </row>
    <row r="197" spans="2:14" s="1" customFormat="1" ht="15.75" customHeight="1" x14ac:dyDescent="0.25">
      <c r="B197" s="27"/>
      <c r="C197" s="20" t="s">
        <v>1052</v>
      </c>
      <c r="D197" s="25">
        <v>1977</v>
      </c>
      <c r="E197" s="31"/>
      <c r="F197" s="30"/>
      <c r="G197" s="30"/>
      <c r="N197" s="25"/>
    </row>
    <row r="198" spans="2:14" s="1" customFormat="1" ht="15.75" customHeight="1" x14ac:dyDescent="0.25">
      <c r="B198" s="27"/>
      <c r="C198" s="20" t="s">
        <v>1053</v>
      </c>
      <c r="D198" s="25">
        <v>4409</v>
      </c>
      <c r="E198" s="31"/>
      <c r="F198" s="30"/>
      <c r="G198" s="30"/>
      <c r="N198" s="25"/>
    </row>
    <row r="199" spans="2:14" s="1" customFormat="1" ht="15.75" customHeight="1" x14ac:dyDescent="0.25">
      <c r="B199" s="27"/>
      <c r="C199" s="20" t="s">
        <v>1054</v>
      </c>
      <c r="D199" s="25">
        <v>3086</v>
      </c>
      <c r="E199" s="31"/>
      <c r="F199" s="30"/>
      <c r="G199" s="30"/>
      <c r="N199" s="25"/>
    </row>
    <row r="200" spans="2:14" s="1" customFormat="1" ht="15.75" customHeight="1" x14ac:dyDescent="0.25">
      <c r="B200" s="27"/>
      <c r="C200" s="20" t="s">
        <v>1055</v>
      </c>
      <c r="D200" s="25">
        <v>1932</v>
      </c>
      <c r="E200" s="31"/>
      <c r="F200" s="30"/>
      <c r="G200" s="30"/>
      <c r="N200" s="25"/>
    </row>
    <row r="201" spans="2:14" s="1" customFormat="1" ht="15.75" customHeight="1" x14ac:dyDescent="0.25">
      <c r="B201" s="27"/>
      <c r="C201" s="20" t="s">
        <v>1056</v>
      </c>
      <c r="D201" s="25">
        <v>2705</v>
      </c>
      <c r="E201" s="31"/>
      <c r="F201" s="30"/>
      <c r="G201" s="30"/>
      <c r="N201" s="25"/>
    </row>
    <row r="202" spans="2:14" s="1" customFormat="1" ht="15.75" customHeight="1" x14ac:dyDescent="0.25">
      <c r="B202" s="27"/>
      <c r="C202" s="20" t="s">
        <v>1057</v>
      </c>
      <c r="D202" s="25">
        <v>1664</v>
      </c>
      <c r="E202" s="31"/>
      <c r="F202" s="30"/>
      <c r="G202" s="30"/>
      <c r="N202" s="25"/>
    </row>
    <row r="203" spans="2:14" s="1" customFormat="1" ht="15.75" customHeight="1" x14ac:dyDescent="0.25">
      <c r="B203" s="27"/>
      <c r="C203" s="20" t="s">
        <v>2</v>
      </c>
      <c r="D203" s="25">
        <v>8011</v>
      </c>
      <c r="E203" s="31"/>
      <c r="F203" s="30"/>
      <c r="G203" s="30"/>
      <c r="N203" s="25"/>
    </row>
    <row r="204" spans="2:14" s="1" customFormat="1" ht="15.75" customHeight="1" x14ac:dyDescent="0.25">
      <c r="B204" s="27"/>
      <c r="C204" s="20" t="s">
        <v>13</v>
      </c>
      <c r="D204" s="25">
        <v>3746</v>
      </c>
      <c r="E204" s="31"/>
      <c r="F204" s="30"/>
      <c r="G204" s="30"/>
      <c r="N204" s="25"/>
    </row>
    <row r="205" spans="2:14" s="1" customFormat="1" ht="15.75" customHeight="1" x14ac:dyDescent="0.25">
      <c r="B205" s="27"/>
      <c r="C205" s="20" t="s">
        <v>1058</v>
      </c>
      <c r="D205" s="25">
        <v>3149</v>
      </c>
      <c r="E205" s="31"/>
      <c r="F205" s="30"/>
      <c r="G205" s="30"/>
      <c r="N205" s="25"/>
    </row>
    <row r="206" spans="2:14" s="1" customFormat="1" ht="15.75" customHeight="1" x14ac:dyDescent="0.25">
      <c r="B206" s="27"/>
      <c r="C206" s="20" t="s">
        <v>1059</v>
      </c>
      <c r="D206" s="25">
        <v>2034</v>
      </c>
      <c r="E206" s="31"/>
      <c r="F206" s="30"/>
      <c r="G206" s="30"/>
      <c r="N206" s="25"/>
    </row>
    <row r="207" spans="2:14" s="1" customFormat="1" ht="15.75" customHeight="1" x14ac:dyDescent="0.25">
      <c r="B207" s="27"/>
      <c r="C207" s="20" t="s">
        <v>1060</v>
      </c>
      <c r="D207" s="25">
        <v>1724</v>
      </c>
      <c r="E207" s="31"/>
      <c r="F207" s="30"/>
      <c r="G207" s="30"/>
      <c r="N207" s="25"/>
    </row>
    <row r="208" spans="2:14" s="1" customFormat="1" ht="15.75" customHeight="1" x14ac:dyDescent="0.25">
      <c r="B208" s="27"/>
      <c r="C208" s="20" t="s">
        <v>1061</v>
      </c>
      <c r="D208" s="25">
        <v>1360</v>
      </c>
      <c r="E208" s="31"/>
      <c r="F208" s="30"/>
      <c r="G208" s="30"/>
      <c r="N208" s="25"/>
    </row>
    <row r="209" spans="2:14" s="1" customFormat="1" ht="15.75" customHeight="1" x14ac:dyDescent="0.25">
      <c r="B209" s="27"/>
      <c r="C209" s="20" t="s">
        <v>1062</v>
      </c>
      <c r="D209" s="25">
        <v>2389</v>
      </c>
      <c r="E209" s="31"/>
      <c r="F209" s="30"/>
      <c r="G209" s="30"/>
      <c r="N209" s="25"/>
    </row>
    <row r="210" spans="2:14" s="1" customFormat="1" ht="15.75" customHeight="1" x14ac:dyDescent="0.25">
      <c r="B210" s="27"/>
      <c r="C210" s="20" t="s">
        <v>1063</v>
      </c>
      <c r="D210" s="25">
        <v>1073</v>
      </c>
      <c r="E210" s="31"/>
      <c r="F210" s="30"/>
      <c r="G210" s="30"/>
      <c r="N210" s="25"/>
    </row>
    <row r="211" spans="2:14" s="1" customFormat="1" ht="15.75" customHeight="1" x14ac:dyDescent="0.25">
      <c r="B211" s="27"/>
      <c r="C211" s="20" t="s">
        <v>1064</v>
      </c>
      <c r="D211" s="25">
        <v>1615</v>
      </c>
      <c r="E211" s="31"/>
      <c r="F211" s="30"/>
      <c r="G211" s="30"/>
      <c r="N211" s="25"/>
    </row>
    <row r="212" spans="2:14" s="1" customFormat="1" ht="15.75" customHeight="1" x14ac:dyDescent="0.25">
      <c r="B212" s="27"/>
      <c r="C212" s="20" t="s">
        <v>1065</v>
      </c>
      <c r="D212" s="25">
        <v>1084</v>
      </c>
      <c r="E212" s="31"/>
      <c r="F212" s="30"/>
      <c r="G212" s="30"/>
      <c r="N212" s="25"/>
    </row>
    <row r="213" spans="2:14" s="1" customFormat="1" ht="15.75" customHeight="1" x14ac:dyDescent="0.25">
      <c r="B213" s="27"/>
      <c r="C213" s="20" t="s">
        <v>1066</v>
      </c>
      <c r="D213" s="25">
        <v>4119</v>
      </c>
      <c r="E213" s="31"/>
      <c r="F213" s="30"/>
      <c r="G213" s="30"/>
      <c r="N213" s="25"/>
    </row>
    <row r="214" spans="2:14" s="1" customFormat="1" ht="15.75" customHeight="1" x14ac:dyDescent="0.25">
      <c r="B214" s="27"/>
      <c r="C214" s="20" t="s">
        <v>1067</v>
      </c>
      <c r="D214" s="25">
        <v>1494</v>
      </c>
      <c r="E214" s="31"/>
      <c r="F214" s="30"/>
      <c r="G214" s="30"/>
      <c r="N214" s="25"/>
    </row>
    <row r="215" spans="2:14" s="1" customFormat="1" ht="15.75" customHeight="1" x14ac:dyDescent="0.25">
      <c r="B215" s="27"/>
      <c r="C215" s="20" t="s">
        <v>1119</v>
      </c>
      <c r="D215" s="25">
        <v>1280</v>
      </c>
      <c r="E215" s="31"/>
      <c r="F215" s="30"/>
      <c r="G215" s="30"/>
      <c r="N215" s="25"/>
    </row>
    <row r="216" spans="2:14" s="1" customFormat="1" ht="15.75" customHeight="1" x14ac:dyDescent="0.25">
      <c r="B216" s="27"/>
      <c r="C216" s="20"/>
      <c r="D216" s="25"/>
      <c r="E216" s="31"/>
      <c r="F216" s="30"/>
      <c r="G216" s="30"/>
      <c r="N216" s="25"/>
    </row>
    <row r="217" spans="2:14" s="1" customFormat="1" ht="15.75" customHeight="1" x14ac:dyDescent="0.25">
      <c r="B217" s="27"/>
      <c r="C217" s="35" t="s">
        <v>1068</v>
      </c>
      <c r="D217" s="21">
        <f>SUM(D218:D236)</f>
        <v>42244</v>
      </c>
      <c r="E217" s="31"/>
      <c r="F217" s="30"/>
      <c r="G217" s="30"/>
      <c r="N217" s="21"/>
    </row>
    <row r="218" spans="2:14" s="1" customFormat="1" ht="15.75" customHeight="1" x14ac:dyDescent="0.25">
      <c r="B218" s="27"/>
      <c r="C218" s="20" t="s">
        <v>46</v>
      </c>
      <c r="D218" s="25">
        <v>1109</v>
      </c>
      <c r="E218" s="31"/>
      <c r="F218" s="30"/>
      <c r="G218" s="30"/>
      <c r="N218" s="25"/>
    </row>
    <row r="219" spans="2:14" s="1" customFormat="1" ht="15.75" customHeight="1" x14ac:dyDescent="0.25">
      <c r="B219" s="27"/>
      <c r="C219" s="20" t="s">
        <v>148</v>
      </c>
      <c r="D219" s="25">
        <v>2364</v>
      </c>
      <c r="E219" s="31"/>
      <c r="F219" s="30"/>
      <c r="G219" s="30"/>
      <c r="N219" s="25"/>
    </row>
    <row r="220" spans="2:14" s="1" customFormat="1" ht="15.75" customHeight="1" x14ac:dyDescent="0.25">
      <c r="B220" s="27"/>
      <c r="C220" s="20" t="s">
        <v>1069</v>
      </c>
      <c r="D220" s="25">
        <v>3279</v>
      </c>
      <c r="E220" s="31"/>
      <c r="F220" s="30"/>
      <c r="G220" s="30"/>
      <c r="N220" s="25"/>
    </row>
    <row r="221" spans="2:14" s="1" customFormat="1" ht="15.75" customHeight="1" x14ac:dyDescent="0.25">
      <c r="B221" s="27"/>
      <c r="C221" s="20" t="s">
        <v>1070</v>
      </c>
      <c r="D221" s="25">
        <v>2159</v>
      </c>
      <c r="E221" s="31"/>
      <c r="F221" s="30"/>
      <c r="G221" s="30"/>
      <c r="N221" s="25"/>
    </row>
    <row r="222" spans="2:14" s="1" customFormat="1" ht="15.75" customHeight="1" x14ac:dyDescent="0.25">
      <c r="B222" s="27"/>
      <c r="C222" s="20" t="s">
        <v>1071</v>
      </c>
      <c r="D222" s="25">
        <v>1756</v>
      </c>
      <c r="E222" s="31"/>
      <c r="F222" s="30"/>
      <c r="G222" s="30"/>
      <c r="N222" s="25"/>
    </row>
    <row r="223" spans="2:14" s="1" customFormat="1" ht="15.75" customHeight="1" x14ac:dyDescent="0.25">
      <c r="B223" s="27"/>
      <c r="C223" s="20" t="s">
        <v>1072</v>
      </c>
      <c r="D223" s="25">
        <v>2729</v>
      </c>
      <c r="E223" s="31"/>
      <c r="F223" s="30"/>
      <c r="G223" s="30"/>
      <c r="N223" s="25"/>
    </row>
    <row r="224" spans="2:14" s="1" customFormat="1" ht="15.75" customHeight="1" x14ac:dyDescent="0.25">
      <c r="B224" s="27"/>
      <c r="C224" s="20" t="s">
        <v>1073</v>
      </c>
      <c r="D224" s="25">
        <v>2984</v>
      </c>
      <c r="E224" s="31"/>
      <c r="F224" s="30"/>
      <c r="G224" s="30"/>
      <c r="N224" s="25"/>
    </row>
    <row r="225" spans="2:14" s="1" customFormat="1" ht="15.75" customHeight="1" x14ac:dyDescent="0.25">
      <c r="B225" s="27"/>
      <c r="C225" s="20" t="s">
        <v>1074</v>
      </c>
      <c r="D225" s="25">
        <v>1599</v>
      </c>
      <c r="E225" s="31"/>
      <c r="F225" s="30"/>
      <c r="G225" s="30"/>
      <c r="N225" s="25"/>
    </row>
    <row r="226" spans="2:14" s="1" customFormat="1" ht="15.75" customHeight="1" x14ac:dyDescent="0.25">
      <c r="B226" s="27"/>
      <c r="C226" s="20" t="s">
        <v>1075</v>
      </c>
      <c r="D226" s="25">
        <v>876</v>
      </c>
      <c r="E226" s="31"/>
      <c r="F226" s="30"/>
      <c r="G226" s="30"/>
      <c r="N226" s="25"/>
    </row>
    <row r="227" spans="2:14" s="1" customFormat="1" ht="15.75" customHeight="1" x14ac:dyDescent="0.25">
      <c r="B227" s="27"/>
      <c r="C227" s="20" t="s">
        <v>1076</v>
      </c>
      <c r="D227" s="25">
        <v>1270</v>
      </c>
      <c r="E227" s="31"/>
      <c r="F227" s="30"/>
      <c r="G227" s="30"/>
      <c r="N227" s="25"/>
    </row>
    <row r="228" spans="2:14" s="1" customFormat="1" ht="15.75" customHeight="1" x14ac:dyDescent="0.25">
      <c r="B228" s="27"/>
      <c r="C228" s="20" t="s">
        <v>1077</v>
      </c>
      <c r="D228" s="25">
        <v>1895</v>
      </c>
      <c r="E228" s="31"/>
      <c r="F228" s="30"/>
      <c r="G228" s="30"/>
      <c r="N228" s="25"/>
    </row>
    <row r="229" spans="2:14" s="1" customFormat="1" ht="15.75" customHeight="1" x14ac:dyDescent="0.25">
      <c r="B229" s="27"/>
      <c r="C229" s="20" t="s">
        <v>1078</v>
      </c>
      <c r="D229" s="25">
        <v>7425</v>
      </c>
      <c r="E229" s="31"/>
      <c r="F229" s="30"/>
      <c r="G229" s="30"/>
      <c r="N229" s="25"/>
    </row>
    <row r="230" spans="2:14" s="1" customFormat="1" ht="15.75" customHeight="1" x14ac:dyDescent="0.25">
      <c r="B230" s="27"/>
      <c r="C230" s="20" t="s">
        <v>1079</v>
      </c>
      <c r="D230" s="25">
        <v>1410</v>
      </c>
      <c r="E230" s="31"/>
      <c r="F230" s="30"/>
      <c r="G230" s="30"/>
      <c r="N230" s="25"/>
    </row>
    <row r="231" spans="2:14" s="1" customFormat="1" ht="15.75" customHeight="1" x14ac:dyDescent="0.25">
      <c r="B231" s="27"/>
      <c r="C231" s="20" t="s">
        <v>6</v>
      </c>
      <c r="D231" s="25">
        <v>1269</v>
      </c>
      <c r="E231" s="31"/>
      <c r="F231" s="30"/>
      <c r="G231" s="30"/>
      <c r="N231" s="25"/>
    </row>
    <row r="232" spans="2:14" s="1" customFormat="1" ht="15.75" customHeight="1" x14ac:dyDescent="0.25">
      <c r="B232" s="27"/>
      <c r="C232" s="20" t="s">
        <v>1080</v>
      </c>
      <c r="D232" s="25">
        <v>2443</v>
      </c>
      <c r="E232" s="31"/>
      <c r="F232" s="30"/>
      <c r="G232" s="30"/>
      <c r="N232" s="25"/>
    </row>
    <row r="233" spans="2:14" s="1" customFormat="1" ht="15.75" customHeight="1" x14ac:dyDescent="0.25">
      <c r="B233" s="27"/>
      <c r="C233" s="20" t="s">
        <v>1081</v>
      </c>
      <c r="D233" s="25">
        <v>861</v>
      </c>
      <c r="E233" s="31"/>
      <c r="F233" s="30"/>
      <c r="G233" s="30"/>
      <c r="N233" s="25"/>
    </row>
    <row r="234" spans="2:14" s="1" customFormat="1" ht="15.75" customHeight="1" x14ac:dyDescent="0.25">
      <c r="B234" s="27"/>
      <c r="C234" s="20" t="s">
        <v>1082</v>
      </c>
      <c r="D234" s="25">
        <v>2761</v>
      </c>
      <c r="E234" s="31"/>
      <c r="F234" s="30"/>
      <c r="G234" s="30"/>
      <c r="N234" s="25"/>
    </row>
    <row r="235" spans="2:14" s="1" customFormat="1" ht="15.75" customHeight="1" x14ac:dyDescent="0.25">
      <c r="B235" s="27"/>
      <c r="C235" s="20" t="s">
        <v>1083</v>
      </c>
      <c r="D235" s="25">
        <v>2949</v>
      </c>
      <c r="E235" s="31"/>
      <c r="F235" s="30"/>
      <c r="G235" s="30"/>
      <c r="N235" s="25"/>
    </row>
    <row r="236" spans="2:14" s="1" customFormat="1" ht="15.75" customHeight="1" x14ac:dyDescent="0.25">
      <c r="B236" s="27"/>
      <c r="C236" s="20" t="s">
        <v>1084</v>
      </c>
      <c r="D236" s="25">
        <v>1106</v>
      </c>
      <c r="E236" s="31"/>
      <c r="F236" s="30"/>
      <c r="G236" s="30"/>
      <c r="N236" s="25"/>
    </row>
    <row r="237" spans="2:14" s="1" customFormat="1" ht="15.75" customHeight="1" x14ac:dyDescent="0.25">
      <c r="B237" s="27"/>
      <c r="C237" s="20"/>
      <c r="D237" s="25"/>
      <c r="E237" s="31"/>
      <c r="F237" s="30"/>
      <c r="G237" s="30"/>
      <c r="N237" s="25"/>
    </row>
    <row r="238" spans="2:14" s="1" customFormat="1" ht="15.75" customHeight="1" x14ac:dyDescent="0.25">
      <c r="B238" s="27"/>
      <c r="C238" s="35" t="s">
        <v>1120</v>
      </c>
      <c r="D238" s="21">
        <f>SUM(D239:D258)</f>
        <v>109319</v>
      </c>
      <c r="E238" s="31"/>
      <c r="F238" s="30"/>
      <c r="G238" s="30"/>
      <c r="N238" s="21"/>
    </row>
    <row r="239" spans="2:14" s="1" customFormat="1" ht="15.75" customHeight="1" x14ac:dyDescent="0.25">
      <c r="B239" s="27"/>
      <c r="C239" s="20" t="s">
        <v>1085</v>
      </c>
      <c r="D239" s="25">
        <v>3561</v>
      </c>
      <c r="E239" s="31"/>
      <c r="F239" s="30"/>
      <c r="G239" s="30"/>
      <c r="N239" s="25"/>
    </row>
    <row r="240" spans="2:14" s="1" customFormat="1" ht="15.75" customHeight="1" x14ac:dyDescent="0.25">
      <c r="B240" s="27"/>
      <c r="C240" s="20" t="s">
        <v>1086</v>
      </c>
      <c r="D240" s="25">
        <v>6972</v>
      </c>
      <c r="E240" s="31"/>
      <c r="F240" s="30"/>
      <c r="G240" s="30"/>
      <c r="N240" s="25"/>
    </row>
    <row r="241" spans="2:14" s="1" customFormat="1" ht="15.75" customHeight="1" x14ac:dyDescent="0.25">
      <c r="B241" s="27"/>
      <c r="C241" s="20" t="s">
        <v>1087</v>
      </c>
      <c r="D241" s="25">
        <v>3456</v>
      </c>
      <c r="E241" s="31"/>
      <c r="F241" s="30"/>
      <c r="G241" s="30"/>
      <c r="N241" s="25"/>
    </row>
    <row r="242" spans="2:14" s="1" customFormat="1" ht="15.75" customHeight="1" x14ac:dyDescent="0.25">
      <c r="B242" s="27"/>
      <c r="C242" s="20" t="s">
        <v>30</v>
      </c>
      <c r="D242" s="25">
        <v>4092</v>
      </c>
      <c r="E242" s="31"/>
      <c r="F242" s="30"/>
      <c r="G242" s="30"/>
      <c r="N242" s="25"/>
    </row>
    <row r="243" spans="2:14" s="1" customFormat="1" ht="15.75" customHeight="1" x14ac:dyDescent="0.25">
      <c r="B243" s="27"/>
      <c r="C243" s="20" t="s">
        <v>1088</v>
      </c>
      <c r="D243" s="25">
        <v>1450</v>
      </c>
      <c r="E243" s="31"/>
      <c r="F243" s="30"/>
      <c r="G243" s="30"/>
      <c r="N243" s="25"/>
    </row>
    <row r="244" spans="2:14" s="1" customFormat="1" ht="15.75" customHeight="1" x14ac:dyDescent="0.25">
      <c r="B244" s="27"/>
      <c r="C244" s="20" t="s">
        <v>1212</v>
      </c>
      <c r="D244" s="25">
        <v>7649</v>
      </c>
      <c r="E244" s="31"/>
      <c r="F244" s="30"/>
      <c r="G244" s="30"/>
      <c r="N244" s="25"/>
    </row>
    <row r="245" spans="2:14" s="1" customFormat="1" ht="15.75" customHeight="1" x14ac:dyDescent="0.25">
      <c r="B245" s="27"/>
      <c r="C245" s="20" t="s">
        <v>1089</v>
      </c>
      <c r="D245" s="25">
        <v>2984</v>
      </c>
      <c r="E245" s="31"/>
      <c r="F245" s="30"/>
      <c r="G245" s="30"/>
      <c r="N245" s="25"/>
    </row>
    <row r="246" spans="2:14" s="1" customFormat="1" ht="15.75" customHeight="1" x14ac:dyDescent="0.25">
      <c r="B246" s="27"/>
      <c r="C246" s="20" t="s">
        <v>1211</v>
      </c>
      <c r="D246" s="25">
        <v>7055</v>
      </c>
      <c r="E246" s="31"/>
      <c r="F246" s="30"/>
      <c r="G246" s="30"/>
      <c r="N246" s="25"/>
    </row>
    <row r="247" spans="2:14" s="1" customFormat="1" ht="15.75" customHeight="1" x14ac:dyDescent="0.25">
      <c r="B247" s="27"/>
      <c r="C247" s="20" t="s">
        <v>1090</v>
      </c>
      <c r="D247" s="25">
        <v>11818</v>
      </c>
      <c r="E247" s="31"/>
      <c r="F247" s="30"/>
      <c r="G247" s="30"/>
      <c r="N247" s="25"/>
    </row>
    <row r="248" spans="2:14" s="1" customFormat="1" ht="15.75" customHeight="1" x14ac:dyDescent="0.25">
      <c r="B248" s="27"/>
      <c r="C248" s="20" t="s">
        <v>1091</v>
      </c>
      <c r="D248" s="25">
        <v>3683</v>
      </c>
      <c r="E248" s="31"/>
      <c r="F248" s="30"/>
      <c r="G248" s="30"/>
      <c r="N248" s="25"/>
    </row>
    <row r="249" spans="2:14" s="1" customFormat="1" ht="15.75" customHeight="1" x14ac:dyDescent="0.25">
      <c r="B249" s="27"/>
      <c r="C249" s="20" t="s">
        <v>1092</v>
      </c>
      <c r="D249" s="25">
        <v>2967</v>
      </c>
      <c r="E249" s="31"/>
      <c r="F249" s="30"/>
      <c r="G249" s="30"/>
      <c r="N249" s="25"/>
    </row>
    <row r="250" spans="2:14" s="1" customFormat="1" ht="15.75" customHeight="1" x14ac:dyDescent="0.25">
      <c r="B250" s="27"/>
      <c r="C250" s="20" t="s">
        <v>2</v>
      </c>
      <c r="D250" s="25">
        <v>15696</v>
      </c>
      <c r="E250" s="31"/>
      <c r="F250" s="30"/>
      <c r="G250" s="30"/>
      <c r="N250" s="25"/>
    </row>
    <row r="251" spans="2:14" s="1" customFormat="1" ht="15.75" customHeight="1" x14ac:dyDescent="0.25">
      <c r="B251" s="27"/>
      <c r="C251" s="20" t="s">
        <v>1093</v>
      </c>
      <c r="D251" s="25">
        <v>3904</v>
      </c>
      <c r="E251" s="31"/>
      <c r="F251" s="30"/>
      <c r="G251" s="30"/>
      <c r="N251" s="25"/>
    </row>
    <row r="252" spans="2:14" s="1" customFormat="1" ht="15.75" customHeight="1" x14ac:dyDescent="0.25">
      <c r="B252" s="27"/>
      <c r="C252" s="20" t="s">
        <v>3</v>
      </c>
      <c r="D252" s="25">
        <v>1446</v>
      </c>
      <c r="E252" s="31"/>
      <c r="F252" s="30"/>
      <c r="G252" s="30"/>
      <c r="N252" s="25"/>
    </row>
    <row r="253" spans="2:14" s="1" customFormat="1" ht="15.75" customHeight="1" x14ac:dyDescent="0.25">
      <c r="B253" s="27"/>
      <c r="C253" s="20" t="s">
        <v>1094</v>
      </c>
      <c r="D253" s="25">
        <v>7847</v>
      </c>
      <c r="E253" s="31"/>
      <c r="F253" s="30"/>
      <c r="G253" s="30"/>
      <c r="N253" s="25"/>
    </row>
    <row r="254" spans="2:14" s="1" customFormat="1" ht="15.75" customHeight="1" x14ac:dyDescent="0.25">
      <c r="B254" s="27"/>
      <c r="C254" s="20" t="s">
        <v>1095</v>
      </c>
      <c r="D254" s="25">
        <v>14733</v>
      </c>
      <c r="E254" s="31"/>
      <c r="F254" s="30"/>
      <c r="G254" s="30"/>
      <c r="N254" s="25"/>
    </row>
    <row r="255" spans="2:14" s="1" customFormat="1" ht="15.75" customHeight="1" x14ac:dyDescent="0.25">
      <c r="B255" s="27"/>
      <c r="C255" s="20" t="s">
        <v>1096</v>
      </c>
      <c r="D255" s="25">
        <v>4609</v>
      </c>
      <c r="E255" s="31"/>
      <c r="F255" s="30"/>
      <c r="G255" s="30"/>
      <c r="N255" s="25"/>
    </row>
    <row r="256" spans="2:14" s="1" customFormat="1" ht="15.75" customHeight="1" x14ac:dyDescent="0.25">
      <c r="B256" s="2"/>
      <c r="C256" s="20" t="s">
        <v>1097</v>
      </c>
      <c r="D256" s="25">
        <v>3021</v>
      </c>
      <c r="E256" s="31"/>
      <c r="F256" s="30"/>
      <c r="G256" s="30"/>
      <c r="N256" s="25"/>
    </row>
    <row r="257" spans="2:14" s="1" customFormat="1" ht="15.75" customHeight="1" x14ac:dyDescent="0.25">
      <c r="B257" s="2"/>
      <c r="C257" s="20" t="s">
        <v>15</v>
      </c>
      <c r="D257" s="25">
        <v>999</v>
      </c>
      <c r="E257" s="31"/>
      <c r="F257" s="30"/>
      <c r="G257" s="30"/>
      <c r="N257" s="25"/>
    </row>
    <row r="258" spans="2:14" s="1" customFormat="1" ht="15.75" customHeight="1" x14ac:dyDescent="0.25">
      <c r="B258" s="2"/>
      <c r="C258" s="20" t="s">
        <v>1098</v>
      </c>
      <c r="D258" s="25">
        <v>1377</v>
      </c>
      <c r="E258" s="31"/>
      <c r="F258" s="30"/>
      <c r="G258" s="30"/>
      <c r="N258" s="25"/>
    </row>
    <row r="259" spans="2:14" s="1" customFormat="1" ht="15.75" customHeight="1" x14ac:dyDescent="0.25">
      <c r="B259" s="2"/>
      <c r="C259" s="35" t="s">
        <v>1099</v>
      </c>
      <c r="D259" s="21">
        <f>SUM(D260:D279)</f>
        <v>47374</v>
      </c>
      <c r="E259" s="31"/>
      <c r="F259" s="30"/>
      <c r="G259" s="30"/>
      <c r="N259" s="21"/>
    </row>
    <row r="260" spans="2:14" s="1" customFormat="1" ht="15.75" customHeight="1" x14ac:dyDescent="0.25">
      <c r="B260" s="2"/>
      <c r="C260" s="20" t="s">
        <v>1100</v>
      </c>
      <c r="D260" s="25">
        <v>2220</v>
      </c>
      <c r="E260" s="31"/>
      <c r="F260" s="30"/>
      <c r="G260" s="30"/>
      <c r="N260" s="25"/>
    </row>
    <row r="261" spans="2:14" s="1" customFormat="1" ht="15.75" customHeight="1" x14ac:dyDescent="0.25">
      <c r="B261" s="2"/>
      <c r="C261" s="20" t="s">
        <v>815</v>
      </c>
      <c r="D261" s="25">
        <v>2113</v>
      </c>
      <c r="E261" s="31"/>
      <c r="F261" s="30"/>
      <c r="G261" s="30"/>
      <c r="N261" s="25"/>
    </row>
    <row r="262" spans="2:14" s="1" customFormat="1" ht="15.75" customHeight="1" x14ac:dyDescent="0.25">
      <c r="B262" s="2"/>
      <c r="C262" s="20" t="s">
        <v>1101</v>
      </c>
      <c r="D262" s="25">
        <v>2734</v>
      </c>
      <c r="E262" s="31"/>
      <c r="F262" s="30"/>
      <c r="G262" s="30"/>
      <c r="N262" s="25"/>
    </row>
    <row r="263" spans="2:14" s="1" customFormat="1" ht="15.75" customHeight="1" x14ac:dyDescent="0.25">
      <c r="B263" s="2"/>
      <c r="C263" s="20" t="s">
        <v>1102</v>
      </c>
      <c r="D263" s="25">
        <v>3923</v>
      </c>
      <c r="E263" s="31"/>
      <c r="F263" s="30"/>
      <c r="G263" s="30"/>
      <c r="N263" s="25"/>
    </row>
    <row r="264" spans="2:14" s="1" customFormat="1" ht="15.75" customHeight="1" x14ac:dyDescent="0.25">
      <c r="B264" s="2"/>
      <c r="C264" s="20" t="s">
        <v>1103</v>
      </c>
      <c r="D264" s="25">
        <v>1054</v>
      </c>
      <c r="E264" s="31"/>
      <c r="F264" s="30"/>
      <c r="G264" s="30"/>
      <c r="N264" s="25"/>
    </row>
    <row r="265" spans="2:14" s="1" customFormat="1" ht="15.75" customHeight="1" x14ac:dyDescent="0.25">
      <c r="B265" s="2"/>
      <c r="C265" s="20" t="s">
        <v>1104</v>
      </c>
      <c r="D265" s="25">
        <v>1561</v>
      </c>
      <c r="E265" s="31"/>
      <c r="F265" s="30"/>
      <c r="G265" s="30"/>
      <c r="N265" s="25"/>
    </row>
    <row r="266" spans="2:14" s="1" customFormat="1" ht="15.75" customHeight="1" x14ac:dyDescent="0.25">
      <c r="B266" s="2"/>
      <c r="C266" s="20" t="s">
        <v>1105</v>
      </c>
      <c r="D266" s="25">
        <v>1168</v>
      </c>
      <c r="E266" s="31"/>
      <c r="F266" s="30"/>
      <c r="G266" s="30"/>
      <c r="N266" s="25"/>
    </row>
    <row r="267" spans="2:14" s="1" customFormat="1" ht="15.75" customHeight="1" x14ac:dyDescent="0.25">
      <c r="B267" s="2"/>
      <c r="C267" s="20" t="s">
        <v>34</v>
      </c>
      <c r="D267" s="25">
        <v>915</v>
      </c>
      <c r="E267" s="31"/>
      <c r="F267" s="30"/>
      <c r="G267" s="30"/>
      <c r="N267" s="25"/>
    </row>
    <row r="268" spans="2:14" s="1" customFormat="1" ht="15.75" customHeight="1" x14ac:dyDescent="0.25">
      <c r="B268" s="2"/>
      <c r="C268" s="20" t="s">
        <v>1106</v>
      </c>
      <c r="D268" s="25">
        <v>2084</v>
      </c>
      <c r="E268" s="31"/>
      <c r="F268" s="32"/>
      <c r="G268" s="32"/>
      <c r="N268" s="25"/>
    </row>
    <row r="269" spans="2:14" s="1" customFormat="1" ht="15.75" customHeight="1" x14ac:dyDescent="0.25">
      <c r="B269" s="2"/>
      <c r="C269" s="20" t="s">
        <v>1107</v>
      </c>
      <c r="D269" s="25">
        <v>4421</v>
      </c>
      <c r="E269" s="31"/>
      <c r="F269" s="32"/>
      <c r="G269" s="32"/>
      <c r="N269" s="25"/>
    </row>
    <row r="270" spans="2:14" s="1" customFormat="1" ht="15.75" customHeight="1" x14ac:dyDescent="0.25">
      <c r="B270" s="2"/>
      <c r="C270" s="20" t="s">
        <v>1108</v>
      </c>
      <c r="D270" s="25">
        <v>5364</v>
      </c>
      <c r="E270" s="31"/>
      <c r="F270" s="32"/>
      <c r="G270" s="32"/>
      <c r="N270" s="25"/>
    </row>
    <row r="271" spans="2:14" s="1" customFormat="1" ht="15.75" customHeight="1" x14ac:dyDescent="0.25">
      <c r="B271" s="2"/>
      <c r="C271" s="20" t="s">
        <v>1109</v>
      </c>
      <c r="D271" s="25">
        <v>3038</v>
      </c>
      <c r="E271" s="31"/>
      <c r="F271" s="32"/>
      <c r="G271" s="32"/>
      <c r="N271" s="25"/>
    </row>
    <row r="272" spans="2:14" s="1" customFormat="1" ht="15.75" customHeight="1" x14ac:dyDescent="0.25">
      <c r="B272" s="2"/>
      <c r="C272" s="20" t="s">
        <v>1110</v>
      </c>
      <c r="D272" s="25">
        <v>1945</v>
      </c>
      <c r="E272" s="31"/>
      <c r="F272" s="32"/>
      <c r="G272" s="32"/>
      <c r="N272" s="25"/>
    </row>
    <row r="273" spans="1:14" s="1" customFormat="1" ht="15.75" customHeight="1" x14ac:dyDescent="0.25">
      <c r="B273" s="2"/>
      <c r="C273" s="20" t="s">
        <v>1111</v>
      </c>
      <c r="D273" s="25">
        <v>1188</v>
      </c>
      <c r="E273" s="31"/>
      <c r="F273" s="32"/>
      <c r="G273" s="32"/>
      <c r="N273" s="25"/>
    </row>
    <row r="274" spans="1:14" s="1" customFormat="1" ht="15.75" customHeight="1" x14ac:dyDescent="0.25">
      <c r="B274" s="2"/>
      <c r="C274" s="20" t="s">
        <v>1112</v>
      </c>
      <c r="D274" s="25">
        <v>2616</v>
      </c>
      <c r="E274" s="31"/>
      <c r="F274" s="32"/>
      <c r="G274" s="32"/>
      <c r="N274" s="25"/>
    </row>
    <row r="275" spans="1:14" s="1" customFormat="1" ht="15.75" customHeight="1" x14ac:dyDescent="0.25">
      <c r="B275" s="2"/>
      <c r="C275" s="20" t="s">
        <v>1113</v>
      </c>
      <c r="D275" s="25">
        <v>3789</v>
      </c>
      <c r="E275" s="31"/>
      <c r="F275" s="32"/>
      <c r="G275" s="32"/>
      <c r="N275" s="25"/>
    </row>
    <row r="276" spans="1:14" s="1" customFormat="1" ht="15.75" customHeight="1" x14ac:dyDescent="0.25">
      <c r="B276" s="2"/>
      <c r="C276" s="20" t="s">
        <v>1114</v>
      </c>
      <c r="D276" s="25">
        <v>1418</v>
      </c>
      <c r="E276" s="31"/>
      <c r="F276" s="32"/>
      <c r="G276" s="32"/>
      <c r="N276" s="25"/>
    </row>
    <row r="277" spans="1:14" s="1" customFormat="1" ht="15.75" customHeight="1" x14ac:dyDescent="0.25">
      <c r="B277" s="2"/>
      <c r="C277" s="20" t="s">
        <v>1115</v>
      </c>
      <c r="D277" s="25">
        <v>2196</v>
      </c>
      <c r="E277" s="31"/>
      <c r="F277" s="32"/>
      <c r="G277" s="32"/>
      <c r="N277" s="25"/>
    </row>
    <row r="278" spans="1:14" s="1" customFormat="1" ht="15.75" customHeight="1" x14ac:dyDescent="0.25">
      <c r="B278" s="2"/>
      <c r="C278" s="20" t="s">
        <v>1116</v>
      </c>
      <c r="D278" s="25">
        <v>1250</v>
      </c>
      <c r="E278" s="31"/>
      <c r="F278" s="32"/>
      <c r="G278" s="32"/>
      <c r="N278" s="25"/>
    </row>
    <row r="279" spans="1:14" s="1" customFormat="1" ht="15.75" customHeight="1" x14ac:dyDescent="0.25">
      <c r="B279" s="2"/>
      <c r="C279" s="20" t="s">
        <v>1117</v>
      </c>
      <c r="D279" s="25">
        <v>2377</v>
      </c>
      <c r="E279" s="31"/>
      <c r="F279" s="32"/>
      <c r="G279" s="32"/>
      <c r="N279" s="25"/>
    </row>
    <row r="280" spans="1:14" s="1" customFormat="1" ht="15.75" customHeight="1" x14ac:dyDescent="0.25">
      <c r="B280" s="2"/>
      <c r="C280" s="7"/>
      <c r="D280" s="8"/>
      <c r="E280" s="2"/>
      <c r="F280" s="32"/>
      <c r="G280" s="32"/>
    </row>
    <row r="281" spans="1:14" ht="15.75" customHeight="1" x14ac:dyDescent="0.25">
      <c r="A281" s="1"/>
      <c r="I281" s="1"/>
      <c r="J281" s="1"/>
      <c r="K281" s="1"/>
      <c r="L281" s="1"/>
      <c r="M281" s="1"/>
    </row>
    <row r="282" spans="1:14" ht="15.75" customHeight="1" x14ac:dyDescent="0.25">
      <c r="A282" s="1"/>
      <c r="C282" s="9" t="s">
        <v>1210</v>
      </c>
      <c r="I282" s="1"/>
      <c r="J282" s="1"/>
      <c r="K282" s="1"/>
      <c r="L282" s="1"/>
      <c r="M282" s="1"/>
    </row>
    <row r="283" spans="1:14" ht="15.75" customHeight="1" x14ac:dyDescent="0.25">
      <c r="A283" s="1"/>
      <c r="C283" s="44" t="s">
        <v>1215</v>
      </c>
      <c r="I283" s="1"/>
      <c r="J283" s="1"/>
      <c r="K283" s="1"/>
      <c r="L283" s="1"/>
      <c r="M283" s="1"/>
    </row>
    <row r="284" spans="1:14" ht="15.75" customHeight="1" x14ac:dyDescent="0.25">
      <c r="A284" s="1"/>
      <c r="C284" s="48" t="s">
        <v>1213</v>
      </c>
      <c r="I284" s="1"/>
      <c r="J284" s="1"/>
      <c r="K284" s="1"/>
      <c r="L284" s="1"/>
      <c r="M284" s="1"/>
    </row>
    <row r="285" spans="1:14" ht="15.75" customHeight="1" x14ac:dyDescent="0.25">
      <c r="A285" s="1"/>
      <c r="C285" s="44" t="s">
        <v>1216</v>
      </c>
      <c r="I285" s="1"/>
      <c r="J285" s="1"/>
      <c r="K285" s="1"/>
      <c r="L285" s="1"/>
      <c r="M285" s="1"/>
    </row>
    <row r="286" spans="1:14" ht="15.75" customHeight="1" x14ac:dyDescent="0.25">
      <c r="A286" s="1"/>
      <c r="C286" s="48" t="s">
        <v>1214</v>
      </c>
      <c r="I286" s="1"/>
      <c r="J286" s="1"/>
      <c r="K286" s="1"/>
      <c r="L286" s="1"/>
      <c r="M286" s="1"/>
    </row>
    <row r="287" spans="1:14" ht="15.75" customHeight="1" x14ac:dyDescent="0.25">
      <c r="A287" s="1"/>
      <c r="I287" s="1"/>
      <c r="J287" s="1"/>
      <c r="K287" s="1"/>
      <c r="L287" s="1"/>
      <c r="M287" s="1"/>
    </row>
    <row r="288" spans="1:14" ht="15.75" customHeight="1" x14ac:dyDescent="0.25">
      <c r="A288" s="1"/>
      <c r="C288" s="9" t="s">
        <v>1145</v>
      </c>
      <c r="I288" s="1"/>
      <c r="J288" s="1"/>
      <c r="K288" s="1"/>
      <c r="L288" s="1"/>
      <c r="M288" s="1"/>
    </row>
    <row r="289" spans="3:13" ht="15.75" customHeight="1" x14ac:dyDescent="0.25">
      <c r="C289" s="11" t="s">
        <v>1149</v>
      </c>
      <c r="I289" s="1"/>
      <c r="J289" s="1"/>
      <c r="K289" s="1"/>
      <c r="L289" s="1"/>
      <c r="M289" s="1"/>
    </row>
    <row r="290" spans="3:13" ht="15.75" customHeight="1" x14ac:dyDescent="0.25">
      <c r="I290" s="1"/>
      <c r="J290" s="1"/>
      <c r="K290" s="1"/>
      <c r="L290" s="1"/>
      <c r="M290" s="1"/>
    </row>
    <row r="291" spans="3:13" ht="15.75" customHeight="1" x14ac:dyDescent="0.25">
      <c r="I291" s="1"/>
      <c r="J291" s="1"/>
      <c r="K291" s="1"/>
      <c r="L291" s="1"/>
      <c r="M291" s="1"/>
    </row>
    <row r="292" spans="3:13" ht="15.75" customHeight="1" x14ac:dyDescent="0.25">
      <c r="I292" s="1"/>
      <c r="J292" s="1"/>
      <c r="K292" s="1"/>
      <c r="L292" s="1"/>
      <c r="M292" s="1"/>
    </row>
    <row r="293" spans="3:13" ht="15.75" customHeight="1" x14ac:dyDescent="0.25">
      <c r="I293" s="1"/>
      <c r="J293" s="1"/>
      <c r="K293" s="1"/>
      <c r="L293" s="1"/>
      <c r="M293" s="1"/>
    </row>
    <row r="294" spans="3:13" ht="15.75" customHeight="1" x14ac:dyDescent="0.25">
      <c r="I294" s="1"/>
      <c r="J294" s="1"/>
      <c r="K294" s="1"/>
      <c r="L294" s="1"/>
      <c r="M294" s="1"/>
    </row>
    <row r="295" spans="3:13" ht="15.75" customHeight="1" x14ac:dyDescent="0.25">
      <c r="I295" s="1"/>
      <c r="J295" s="1"/>
      <c r="K295" s="1"/>
      <c r="L295" s="1"/>
      <c r="M295" s="1"/>
    </row>
    <row r="296" spans="3:13" ht="15.75" customHeight="1" x14ac:dyDescent="0.25">
      <c r="I296" s="1"/>
      <c r="J296" s="1"/>
      <c r="K296" s="1"/>
      <c r="L296" s="1"/>
      <c r="M296" s="1"/>
    </row>
    <row r="297" spans="3:13" ht="15.75" customHeight="1" x14ac:dyDescent="0.25">
      <c r="I297" s="1"/>
      <c r="J297" s="1"/>
      <c r="K297" s="1"/>
      <c r="L297" s="1"/>
      <c r="M297" s="1"/>
    </row>
    <row r="298" spans="3:13" ht="15.75" customHeight="1" x14ac:dyDescent="0.25">
      <c r="I298" s="1"/>
      <c r="J298" s="1"/>
      <c r="K298" s="1"/>
      <c r="L298" s="1"/>
      <c r="M298" s="1"/>
    </row>
    <row r="299" spans="3:13" ht="15.75" customHeight="1" x14ac:dyDescent="0.25">
      <c r="J299" s="1"/>
      <c r="K299" s="1"/>
      <c r="L299" s="1"/>
      <c r="M299" s="1"/>
    </row>
    <row r="300" spans="3:13" ht="15.75" customHeight="1" x14ac:dyDescent="0.25">
      <c r="J300" s="1"/>
      <c r="K300" s="1"/>
      <c r="L300" s="1"/>
      <c r="M300" s="1"/>
    </row>
    <row r="301" spans="3:13" ht="15.75" customHeight="1" x14ac:dyDescent="0.25">
      <c r="J301" s="1"/>
      <c r="K301" s="1"/>
      <c r="L301" s="1"/>
      <c r="M301" s="1"/>
    </row>
    <row r="302" spans="3:13" ht="15.75" customHeight="1" x14ac:dyDescent="0.25">
      <c r="J302" s="1"/>
      <c r="K302" s="1"/>
      <c r="L302" s="1"/>
      <c r="M302" s="1"/>
    </row>
    <row r="303" spans="3:13" ht="15.75" customHeight="1" x14ac:dyDescent="0.25">
      <c r="J303" s="1"/>
      <c r="K303" s="1"/>
      <c r="L303" s="1"/>
      <c r="M303" s="1"/>
    </row>
    <row r="304" spans="3:13" ht="15.75" customHeight="1" x14ac:dyDescent="0.25">
      <c r="J304" s="1"/>
      <c r="K304" s="1"/>
      <c r="L304" s="1"/>
      <c r="M304" s="1"/>
    </row>
    <row r="305" spans="10:13" ht="15.75" customHeight="1" x14ac:dyDescent="0.25">
      <c r="J305" s="1"/>
      <c r="K305" s="1"/>
      <c r="L305" s="1"/>
      <c r="M305" s="1"/>
    </row>
    <row r="306" spans="10:13" ht="15.75" customHeight="1" x14ac:dyDescent="0.25">
      <c r="J306" s="1"/>
      <c r="K306" s="1"/>
      <c r="L306" s="1"/>
      <c r="M306" s="1"/>
    </row>
    <row r="307" spans="10:13" ht="15.75" customHeight="1" x14ac:dyDescent="0.25">
      <c r="J307" s="1"/>
      <c r="K307" s="1"/>
      <c r="L307" s="1"/>
      <c r="M307" s="1"/>
    </row>
    <row r="308" spans="10:13" ht="15.75" customHeight="1" x14ac:dyDescent="0.25">
      <c r="J308" s="1"/>
      <c r="K308" s="1"/>
      <c r="L308" s="1"/>
      <c r="M308" s="1"/>
    </row>
    <row r="309" spans="10:13" ht="15.75" customHeight="1" x14ac:dyDescent="0.25">
      <c r="J309" s="1"/>
      <c r="K309" s="1"/>
      <c r="L309" s="1"/>
      <c r="M309" s="1"/>
    </row>
    <row r="310" spans="10:13" ht="15.75" customHeight="1" x14ac:dyDescent="0.25">
      <c r="J310" s="1"/>
      <c r="K310" s="1"/>
      <c r="L310" s="1"/>
      <c r="M310" s="1"/>
    </row>
  </sheetData>
  <sortState xmlns:xlrd2="http://schemas.microsoft.com/office/spreadsheetml/2017/richdata2" ref="A7:N279">
    <sortCondition ref="A7:A279"/>
  </sortState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3" orientation="portrait" useFirstPageNumber="1" r:id="rId1"/>
  <headerFooter differentOddEven="1">
    <oddHeader>&amp;L&amp;"Arial,Bold Italic"&amp;10 2020 Census of Population and Housing&amp;R&amp;"Arial,Bold Italic"&amp;10 Sultan Kudarat</oddHeader>
    <oddFooter>&amp;L&amp;"Arial,Bold Italic"&amp;10Philippine Statistics Authority&amp;R&amp;"Arial,Bold"&amp;10&amp;P</oddFooter>
    <evenHeader xml:space="preserve">&amp;L&amp;"Arial,Bold Italic"&amp;10Sultan Kudarat&amp;R&amp;"Arial,Bold Italic"&amp;10 2020 Census of Population and Housing </evenHeader>
    <evenFooter>&amp;L&amp;"Arial,Bold"&amp;10&amp;P&amp;R&amp;"Arial,Bold Italic"&amp;10Philippine Statistics Authority</evenFooter>
  </headerFooter>
  <rowBreaks count="1" manualBreakCount="1">
    <brk id="42" min="2" max="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8"/>
  <sheetViews>
    <sheetView tabSelected="1" view="pageBreakPreview" topLeftCell="A17" zoomScaleSheetLayoutView="100" workbookViewId="0">
      <selection activeCell="B1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2"/>
    <col min="6" max="6" width="25.5703125" style="32" bestFit="1" customWidth="1"/>
    <col min="7" max="7" width="9.140625" style="32"/>
    <col min="8" max="9" width="9.140625" style="2"/>
    <col min="10" max="10" width="21.7109375" style="2" bestFit="1" customWidth="1"/>
    <col min="11" max="16384" width="9.140625" style="2"/>
  </cols>
  <sheetData>
    <row r="1" spans="2:7" s="1" customFormat="1" ht="15.75" customHeight="1" x14ac:dyDescent="0.25">
      <c r="C1" s="49" t="s">
        <v>1150</v>
      </c>
      <c r="D1" s="49"/>
      <c r="G1" s="30"/>
    </row>
    <row r="2" spans="2:7" s="1" customFormat="1" ht="15.75" customHeight="1" x14ac:dyDescent="0.25">
      <c r="C2" s="49" t="s">
        <v>1151</v>
      </c>
      <c r="D2" s="49"/>
      <c r="F2" s="30"/>
      <c r="G2" s="30"/>
    </row>
    <row r="3" spans="2:7" s="1" customFormat="1" ht="15.75" customHeight="1" thickBot="1" x14ac:dyDescent="0.3">
      <c r="F3" s="30"/>
      <c r="G3" s="30"/>
    </row>
    <row r="4" spans="2:7" s="1" customFormat="1" ht="15.75" customHeight="1" thickTop="1" x14ac:dyDescent="0.25">
      <c r="B4" s="27"/>
      <c r="C4" s="28" t="s">
        <v>1142</v>
      </c>
      <c r="D4" s="46" t="s">
        <v>1148</v>
      </c>
      <c r="F4" s="30"/>
      <c r="G4" s="30"/>
    </row>
    <row r="5" spans="2:7" s="1" customFormat="1" ht="15.75" customHeight="1" thickBot="1" x14ac:dyDescent="0.3">
      <c r="B5" s="27"/>
      <c r="C5" s="29" t="s">
        <v>0</v>
      </c>
      <c r="D5" s="47" t="s">
        <v>1</v>
      </c>
      <c r="F5" s="30"/>
      <c r="G5" s="30"/>
    </row>
    <row r="6" spans="2:7" s="1" customFormat="1" ht="15.75" customHeight="1" thickTop="1" x14ac:dyDescent="0.25">
      <c r="B6" s="27"/>
      <c r="D6"/>
      <c r="F6" s="30"/>
      <c r="G6" s="30"/>
    </row>
    <row r="7" spans="2:7" s="1" customFormat="1" ht="15.75" customHeight="1" x14ac:dyDescent="0.25">
      <c r="B7" s="27"/>
      <c r="C7" s="35" t="s">
        <v>1209</v>
      </c>
      <c r="D7" s="23">
        <f>SUM(D8:D44)</f>
        <v>325079</v>
      </c>
      <c r="E7" s="31"/>
      <c r="F7" s="30"/>
      <c r="G7" s="30"/>
    </row>
    <row r="8" spans="2:7" s="1" customFormat="1" ht="15.75" customHeight="1" x14ac:dyDescent="0.25">
      <c r="B8" s="27"/>
      <c r="C8" s="20" t="s">
        <v>66</v>
      </c>
      <c r="D8" s="24">
        <v>19987</v>
      </c>
      <c r="E8" s="31"/>
      <c r="F8" s="30"/>
      <c r="G8" s="30"/>
    </row>
    <row r="9" spans="2:7" s="1" customFormat="1" ht="15.75" customHeight="1" x14ac:dyDescent="0.25">
      <c r="B9" s="27"/>
      <c r="C9" s="20" t="s">
        <v>67</v>
      </c>
      <c r="D9" s="24">
        <v>16366</v>
      </c>
      <c r="E9" s="31"/>
      <c r="F9" s="30"/>
      <c r="G9" s="30"/>
    </row>
    <row r="10" spans="2:7" s="1" customFormat="1" ht="15.75" customHeight="1" x14ac:dyDescent="0.25">
      <c r="B10" s="27"/>
      <c r="C10" s="20" t="s">
        <v>2</v>
      </c>
      <c r="D10" s="24">
        <v>21579</v>
      </c>
      <c r="E10" s="31"/>
      <c r="F10" s="30"/>
      <c r="G10" s="30"/>
    </row>
    <row r="11" spans="2:7" s="1" customFormat="1" ht="15.75" customHeight="1" x14ac:dyDescent="0.25">
      <c r="B11" s="27"/>
      <c r="C11" s="20" t="s">
        <v>68</v>
      </c>
      <c r="D11" s="24">
        <v>15107</v>
      </c>
      <c r="E11" s="31"/>
      <c r="F11" s="30"/>
      <c r="G11" s="30"/>
    </row>
    <row r="12" spans="2:7" s="1" customFormat="1" ht="15.75" customHeight="1" x14ac:dyDescent="0.25">
      <c r="B12" s="27"/>
      <c r="C12" s="20" t="s">
        <v>69</v>
      </c>
      <c r="D12" s="24">
        <v>14099</v>
      </c>
      <c r="E12" s="31"/>
      <c r="F12" s="30"/>
      <c r="G12" s="30"/>
    </row>
    <row r="13" spans="2:7" s="1" customFormat="1" ht="15.75" customHeight="1" x14ac:dyDescent="0.25">
      <c r="B13" s="27"/>
      <c r="C13" s="20" t="s">
        <v>70</v>
      </c>
      <c r="D13" s="24">
        <v>10050</v>
      </c>
      <c r="E13" s="31"/>
      <c r="F13" s="30"/>
      <c r="G13" s="30"/>
    </row>
    <row r="14" spans="2:7" s="1" customFormat="1" ht="15.75" customHeight="1" x14ac:dyDescent="0.25">
      <c r="B14" s="27"/>
      <c r="C14" s="20" t="s">
        <v>71</v>
      </c>
      <c r="D14" s="24">
        <v>19998</v>
      </c>
      <c r="E14" s="31"/>
      <c r="F14" s="30"/>
      <c r="G14" s="30"/>
    </row>
    <row r="15" spans="2:7" s="1" customFormat="1" ht="15.75" customHeight="1" x14ac:dyDescent="0.25">
      <c r="B15" s="27"/>
      <c r="C15" s="20" t="s">
        <v>72</v>
      </c>
      <c r="D15" s="24">
        <v>7006</v>
      </c>
      <c r="E15" s="31"/>
      <c r="F15" s="30"/>
      <c r="G15" s="30"/>
    </row>
    <row r="16" spans="2:7" s="1" customFormat="1" ht="15.75" customHeight="1" x14ac:dyDescent="0.25">
      <c r="B16" s="27"/>
      <c r="C16" s="20" t="s">
        <v>73</v>
      </c>
      <c r="D16" s="24">
        <v>6546</v>
      </c>
      <c r="E16" s="31"/>
      <c r="F16" s="30"/>
      <c r="G16" s="30"/>
    </row>
    <row r="17" spans="2:7" s="1" customFormat="1" ht="15.75" customHeight="1" x14ac:dyDescent="0.25">
      <c r="B17" s="27"/>
      <c r="C17" s="20" t="s">
        <v>74</v>
      </c>
      <c r="D17" s="24">
        <v>6578</v>
      </c>
      <c r="E17" s="31"/>
      <c r="F17" s="30"/>
      <c r="G17" s="30"/>
    </row>
    <row r="18" spans="2:7" s="1" customFormat="1" ht="15.75" customHeight="1" x14ac:dyDescent="0.25">
      <c r="B18" s="27"/>
      <c r="C18" s="20" t="s">
        <v>75</v>
      </c>
      <c r="D18" s="24">
        <v>6074</v>
      </c>
      <c r="E18" s="31"/>
      <c r="F18" s="30"/>
      <c r="G18" s="30"/>
    </row>
    <row r="19" spans="2:7" s="1" customFormat="1" ht="15.75" customHeight="1" x14ac:dyDescent="0.25">
      <c r="B19" s="27"/>
      <c r="C19" s="20" t="s">
        <v>76</v>
      </c>
      <c r="D19" s="24">
        <v>6788</v>
      </c>
      <c r="E19" s="31"/>
      <c r="F19" s="30"/>
      <c r="G19" s="30"/>
    </row>
    <row r="20" spans="2:7" s="1" customFormat="1" ht="15.75" customHeight="1" x14ac:dyDescent="0.25">
      <c r="B20" s="27"/>
      <c r="C20" s="20" t="s">
        <v>77</v>
      </c>
      <c r="D20" s="24">
        <v>3445</v>
      </c>
      <c r="E20" s="31"/>
      <c r="F20" s="30"/>
      <c r="G20" s="30"/>
    </row>
    <row r="21" spans="2:7" s="1" customFormat="1" ht="15.75" customHeight="1" x14ac:dyDescent="0.25">
      <c r="B21" s="27"/>
      <c r="C21" s="20" t="s">
        <v>78</v>
      </c>
      <c r="D21" s="24">
        <v>6947</v>
      </c>
      <c r="E21" s="31"/>
      <c r="F21" s="30"/>
      <c r="G21" s="30"/>
    </row>
    <row r="22" spans="2:7" s="1" customFormat="1" ht="15.75" customHeight="1" x14ac:dyDescent="0.25">
      <c r="B22" s="27"/>
      <c r="C22" s="20" t="s">
        <v>79</v>
      </c>
      <c r="D22" s="24">
        <v>3375</v>
      </c>
      <c r="E22" s="31"/>
      <c r="F22" s="30"/>
      <c r="G22" s="30"/>
    </row>
    <row r="23" spans="2:7" s="1" customFormat="1" ht="15.75" customHeight="1" x14ac:dyDescent="0.25">
      <c r="B23" s="27"/>
      <c r="C23" s="20" t="s">
        <v>80</v>
      </c>
      <c r="D23" s="24">
        <v>5288</v>
      </c>
      <c r="E23" s="31"/>
      <c r="F23" s="30"/>
      <c r="G23" s="30"/>
    </row>
    <row r="24" spans="2:7" s="1" customFormat="1" ht="15.75" customHeight="1" x14ac:dyDescent="0.25">
      <c r="B24" s="27"/>
      <c r="C24" s="20" t="s">
        <v>81</v>
      </c>
      <c r="D24" s="24">
        <v>16293</v>
      </c>
      <c r="E24" s="31"/>
      <c r="F24" s="30"/>
      <c r="G24" s="30"/>
    </row>
    <row r="25" spans="2:7" s="1" customFormat="1" ht="15.75" customHeight="1" x14ac:dyDescent="0.25">
      <c r="B25" s="27"/>
      <c r="C25" s="20" t="s">
        <v>82</v>
      </c>
      <c r="D25" s="24">
        <v>9077</v>
      </c>
      <c r="E25" s="31"/>
      <c r="F25" s="30"/>
      <c r="G25" s="30"/>
    </row>
    <row r="26" spans="2:7" s="1" customFormat="1" ht="15.75" customHeight="1" x14ac:dyDescent="0.25">
      <c r="B26" s="27"/>
      <c r="C26" s="20" t="s">
        <v>83</v>
      </c>
      <c r="D26" s="24">
        <v>7062</v>
      </c>
      <c r="E26" s="31"/>
      <c r="F26" s="30"/>
      <c r="G26" s="30"/>
    </row>
    <row r="27" spans="2:7" s="1" customFormat="1" ht="15.75" customHeight="1" x14ac:dyDescent="0.25">
      <c r="B27" s="27"/>
      <c r="C27" s="20" t="s">
        <v>84</v>
      </c>
      <c r="D27" s="24">
        <v>4353</v>
      </c>
      <c r="E27" s="31"/>
      <c r="F27" s="30"/>
      <c r="G27" s="30"/>
    </row>
    <row r="28" spans="2:7" s="1" customFormat="1" ht="15.75" customHeight="1" x14ac:dyDescent="0.25">
      <c r="B28" s="27"/>
      <c r="C28" s="20" t="s">
        <v>85</v>
      </c>
      <c r="D28" s="24">
        <v>4400</v>
      </c>
      <c r="E28" s="31"/>
      <c r="F28" s="30"/>
      <c r="G28" s="30"/>
    </row>
    <row r="29" spans="2:7" s="1" customFormat="1" ht="15.75" customHeight="1" x14ac:dyDescent="0.25">
      <c r="B29" s="27"/>
      <c r="C29" s="20" t="s">
        <v>1122</v>
      </c>
      <c r="D29" s="24">
        <v>12127</v>
      </c>
      <c r="E29" s="31"/>
      <c r="F29" s="30"/>
      <c r="G29" s="30"/>
    </row>
    <row r="30" spans="2:7" s="1" customFormat="1" ht="15.75" customHeight="1" x14ac:dyDescent="0.25">
      <c r="B30" s="27"/>
      <c r="C30" s="20" t="s">
        <v>86</v>
      </c>
      <c r="D30" s="24">
        <v>4627</v>
      </c>
      <c r="E30" s="31"/>
      <c r="F30" s="30"/>
      <c r="G30" s="30"/>
    </row>
    <row r="31" spans="2:7" s="1" customFormat="1" ht="15.75" customHeight="1" x14ac:dyDescent="0.25">
      <c r="B31" s="27"/>
      <c r="C31" s="20" t="s">
        <v>87</v>
      </c>
      <c r="D31" s="24">
        <v>6073</v>
      </c>
      <c r="E31" s="31"/>
      <c r="F31" s="30"/>
      <c r="G31" s="30"/>
    </row>
    <row r="32" spans="2:7" s="1" customFormat="1" ht="15.75" customHeight="1" x14ac:dyDescent="0.25">
      <c r="B32" s="27"/>
      <c r="C32" s="20" t="s">
        <v>88</v>
      </c>
      <c r="D32" s="24">
        <v>7539</v>
      </c>
      <c r="E32" s="31"/>
      <c r="F32" s="30"/>
      <c r="G32" s="30"/>
    </row>
    <row r="33" spans="1:7" s="1" customFormat="1" ht="15.75" customHeight="1" x14ac:dyDescent="0.25">
      <c r="B33" s="27"/>
      <c r="C33" s="20" t="s">
        <v>89</v>
      </c>
      <c r="D33" s="24">
        <v>10146</v>
      </c>
      <c r="E33" s="31"/>
      <c r="F33" s="30"/>
      <c r="G33" s="30"/>
    </row>
    <row r="34" spans="1:7" s="1" customFormat="1" ht="15.75" customHeight="1" x14ac:dyDescent="0.25">
      <c r="B34" s="27"/>
      <c r="C34" s="20" t="s">
        <v>90</v>
      </c>
      <c r="D34" s="24">
        <v>9947</v>
      </c>
      <c r="E34" s="31"/>
      <c r="F34" s="30"/>
      <c r="G34" s="30"/>
    </row>
    <row r="35" spans="1:7" s="1" customFormat="1" ht="15.75" customHeight="1" x14ac:dyDescent="0.25">
      <c r="B35" s="27"/>
      <c r="C35" s="20" t="s">
        <v>91</v>
      </c>
      <c r="D35" s="24">
        <v>8462</v>
      </c>
      <c r="E35" s="31"/>
      <c r="F35" s="30"/>
      <c r="G35" s="30"/>
    </row>
    <row r="36" spans="1:7" s="1" customFormat="1" ht="15.75" customHeight="1" x14ac:dyDescent="0.25">
      <c r="B36" s="27"/>
      <c r="C36" s="20" t="s">
        <v>92</v>
      </c>
      <c r="D36" s="24">
        <v>16597</v>
      </c>
      <c r="E36" s="31"/>
      <c r="F36" s="30"/>
      <c r="G36" s="30"/>
    </row>
    <row r="37" spans="1:7" s="1" customFormat="1" ht="15.75" customHeight="1" x14ac:dyDescent="0.25">
      <c r="B37" s="27"/>
      <c r="C37" s="20" t="s">
        <v>93</v>
      </c>
      <c r="D37" s="24">
        <v>8613</v>
      </c>
      <c r="E37" s="31"/>
      <c r="F37" s="30"/>
      <c r="G37" s="30"/>
    </row>
    <row r="38" spans="1:7" s="1" customFormat="1" ht="15.75" customHeight="1" x14ac:dyDescent="0.25">
      <c r="B38" s="27"/>
      <c r="C38" s="20" t="s">
        <v>94</v>
      </c>
      <c r="D38" s="24">
        <v>5092</v>
      </c>
      <c r="E38" s="31"/>
      <c r="F38" s="30"/>
      <c r="G38" s="30"/>
    </row>
    <row r="39" spans="1:7" s="1" customFormat="1" ht="15.75" customHeight="1" x14ac:dyDescent="0.25">
      <c r="B39" s="27"/>
      <c r="C39" s="20" t="s">
        <v>95</v>
      </c>
      <c r="D39" s="24">
        <v>5614</v>
      </c>
      <c r="E39" s="31"/>
      <c r="F39" s="30"/>
      <c r="G39" s="30"/>
    </row>
    <row r="40" spans="1:7" s="1" customFormat="1" ht="15.75" customHeight="1" x14ac:dyDescent="0.25">
      <c r="B40" s="27"/>
      <c r="C40" s="20" t="s">
        <v>96</v>
      </c>
      <c r="D40" s="24">
        <v>4848</v>
      </c>
      <c r="E40" s="31"/>
      <c r="F40" s="30"/>
      <c r="G40" s="30"/>
    </row>
    <row r="41" spans="1:7" s="1" customFormat="1" ht="15.75" customHeight="1" x14ac:dyDescent="0.25">
      <c r="B41" s="27"/>
      <c r="C41" s="20" t="s">
        <v>97</v>
      </c>
      <c r="D41" s="24">
        <v>5980</v>
      </c>
      <c r="E41" s="31"/>
      <c r="F41" s="30"/>
      <c r="G41" s="30"/>
    </row>
    <row r="42" spans="1:7" s="1" customFormat="1" ht="15.75" customHeight="1" x14ac:dyDescent="0.25">
      <c r="B42" s="27"/>
      <c r="C42" s="20" t="s">
        <v>98</v>
      </c>
      <c r="D42" s="24">
        <v>3191</v>
      </c>
      <c r="E42" s="31"/>
      <c r="F42" s="30"/>
      <c r="G42" s="30"/>
    </row>
    <row r="43" spans="1:7" s="1" customFormat="1" ht="15.75" customHeight="1" x14ac:dyDescent="0.25">
      <c r="B43" s="27"/>
      <c r="C43" s="20" t="s">
        <v>99</v>
      </c>
      <c r="D43" s="24">
        <v>4210</v>
      </c>
      <c r="E43" s="31"/>
      <c r="F43" s="30"/>
      <c r="G43" s="30"/>
    </row>
    <row r="44" spans="1:7" s="1" customFormat="1" ht="15.75" customHeight="1" x14ac:dyDescent="0.25">
      <c r="B44" s="27"/>
      <c r="C44" s="20" t="s">
        <v>100</v>
      </c>
      <c r="D44" s="24">
        <v>1595</v>
      </c>
      <c r="E44" s="31"/>
      <c r="F44" s="30"/>
      <c r="G44" s="30"/>
    </row>
    <row r="45" spans="1:7" s="1" customFormat="1" ht="15.75" customHeight="1" x14ac:dyDescent="0.25">
      <c r="B45" s="27"/>
      <c r="C45" s="7"/>
      <c r="D45" s="8"/>
      <c r="E45" s="31"/>
      <c r="F45" s="30"/>
      <c r="G45" s="30"/>
    </row>
    <row r="46" spans="1:7" ht="15.75" customHeight="1" x14ac:dyDescent="0.25">
      <c r="A46" s="1"/>
      <c r="B46" s="27"/>
      <c r="E46" s="31"/>
      <c r="F46" s="30"/>
      <c r="G46" s="30"/>
    </row>
    <row r="47" spans="1:7" ht="15.75" customHeight="1" x14ac:dyDescent="0.25">
      <c r="A47" s="1"/>
      <c r="B47" s="27"/>
      <c r="C47" s="9" t="s">
        <v>1145</v>
      </c>
      <c r="E47" s="31"/>
      <c r="F47" s="30"/>
      <c r="G47" s="30"/>
    </row>
    <row r="48" spans="1:7" ht="15.75" customHeight="1" x14ac:dyDescent="0.25">
      <c r="A48" s="1"/>
      <c r="B48" s="27"/>
      <c r="C48" s="11" t="s">
        <v>1149</v>
      </c>
      <c r="E48" s="31"/>
      <c r="F48" s="30"/>
      <c r="G48" s="30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1" orientation="portrait" useFirstPageNumber="1" r:id="rId1"/>
  <headerFooter differentOddEven="1">
    <oddHeader>&amp;L&amp;"Arial,Bold Italic"&amp;10 2020 Census of Population and Housing&amp;R&amp;"Arial,Bold Italic"&amp;10City of Cotabato</oddHeader>
    <oddFooter>&amp;L&amp;"Arial,Bold Italic"&amp;10Philippine Statistics Authority&amp;R&amp;"Arial,Bold"&amp;10&amp;P</oddFooter>
    <evenHeader>&amp;L&amp;"Arial,Bold Italic"&amp;10City of Cotabato&amp;R&amp;"Arial,Bold Italic"&amp;10 2020 Census of Population and Housing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reg12 without Cot City</vt:lpstr>
      <vt:lpstr>reg12</vt:lpstr>
      <vt:lpstr>Cotabato</vt:lpstr>
      <vt:lpstr>Sarangani</vt:lpstr>
      <vt:lpstr>South Cotabato</vt:lpstr>
      <vt:lpstr>City of General Santos</vt:lpstr>
      <vt:lpstr>Sultan Kudarat</vt:lpstr>
      <vt:lpstr> City of Cotabato</vt:lpstr>
      <vt:lpstr>' City of Cotabato'!Print_Area</vt:lpstr>
      <vt:lpstr>'City of General Santos'!Print_Area</vt:lpstr>
      <vt:lpstr>Cotabato!Print_Area</vt:lpstr>
      <vt:lpstr>'reg12'!Print_Area</vt:lpstr>
      <vt:lpstr>'reg12 without Cot City'!Print_Area</vt:lpstr>
      <vt:lpstr>Sarangani!Print_Area</vt:lpstr>
      <vt:lpstr>'South Cotabato'!Print_Area</vt:lpstr>
      <vt:lpstr>'Sultan Kudarat'!Print_Area</vt:lpstr>
      <vt:lpstr>' City of Cotabato'!Print_Titles</vt:lpstr>
      <vt:lpstr>'City of General Santos'!Print_Titles</vt:lpstr>
      <vt:lpstr>Cotabato!Print_Titles</vt:lpstr>
      <vt:lpstr>'reg12'!Print_Titles</vt:lpstr>
      <vt:lpstr>'reg12 without Cot City'!Print_Titles</vt:lpstr>
      <vt:lpstr>Sarangani!Print_Titles</vt:lpstr>
      <vt:lpstr>'South Cotabato'!Print_Titles</vt:lpstr>
      <vt:lpstr>'Sultan Kudarat'!Print_Titles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2021-05-21T08:13:21Z</cp:lastPrinted>
  <dcterms:created xsi:type="dcterms:W3CDTF">2010-11-22T08:57:42Z</dcterms:created>
  <dcterms:modified xsi:type="dcterms:W3CDTF">2021-07-06T23:31:49Z</dcterms:modified>
</cp:coreProperties>
</file>