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10"/>
  </bookViews>
  <sheets>
    <sheet name="Material_type_import" sheetId="1" r:id="rId1"/>
    <sheet name="Production" sheetId="6" r:id="rId2"/>
    <sheet name="PartnerName" sheetId="7" r:id="rId3"/>
    <sheet name="Partner_products_import" sheetId="2" r:id="rId4"/>
    <sheet name="Partners_import" sheetId="3" r:id="rId5"/>
    <sheet name="Adress" sheetId="15" r:id="rId6"/>
    <sheet name="Index" sheetId="11" r:id="rId7"/>
    <sheet name="Region" sheetId="12" r:id="rId8"/>
    <sheet name="City" sheetId="13" r:id="rId9"/>
    <sheet name="Street" sheetId="14" r:id="rId10"/>
    <sheet name="Director" sheetId="10" r:id="rId11"/>
    <sheet name="TypeOfPartner" sheetId="8" r:id="rId12"/>
    <sheet name="Product_type_import" sheetId="4" r:id="rId13"/>
    <sheet name="TypeOfProduction" sheetId="9" r:id="rId14"/>
    <sheet name="Products_import" sheetId="5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I2" i="15" l="1"/>
  <c r="I3" i="15"/>
  <c r="I4" i="15" l="1"/>
  <c r="I5" i="15"/>
  <c r="I6" i="15"/>
  <c r="G3" i="15"/>
  <c r="G4" i="15"/>
  <c r="G5" i="15"/>
  <c r="G6" i="15"/>
  <c r="G2" i="15"/>
  <c r="E3" i="15"/>
  <c r="E4" i="15"/>
  <c r="E5" i="15"/>
  <c r="E6" i="15"/>
  <c r="E2" i="15"/>
  <c r="C3" i="15"/>
  <c r="C4" i="15"/>
  <c r="C5" i="15"/>
  <c r="C6" i="15"/>
  <c r="C2" i="15"/>
  <c r="G3" i="3" l="1"/>
  <c r="G4" i="3"/>
  <c r="G5" i="3"/>
  <c r="G6" i="3"/>
  <c r="G2" i="3"/>
  <c r="C6" i="5"/>
  <c r="C5" i="5"/>
  <c r="C4" i="5"/>
  <c r="C3" i="5"/>
  <c r="C2" i="5"/>
  <c r="C2" i="4"/>
  <c r="C3" i="4"/>
  <c r="C4" i="4"/>
  <c r="C5" i="4"/>
  <c r="D3" i="3"/>
  <c r="D4" i="3"/>
  <c r="D5" i="3"/>
  <c r="D6" i="3"/>
  <c r="D2" i="3"/>
  <c r="E3" i="5" l="1"/>
  <c r="E4" i="5"/>
  <c r="E5" i="5"/>
  <c r="E6" i="5"/>
  <c r="E2" i="5"/>
  <c r="J3" i="3"/>
  <c r="J4" i="3"/>
  <c r="J5" i="3"/>
  <c r="J6" i="3"/>
  <c r="J2" i="3"/>
  <c r="E3" i="3"/>
  <c r="E4" i="3"/>
  <c r="E5" i="3"/>
  <c r="E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<sst xmlns="http://schemas.openxmlformats.org/spreadsheetml/2006/main" count="199" uniqueCount="95">
  <si>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</si>
  <si>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</si>
  <si>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</si>
  <si>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</si>
  <si>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</si>
  <si>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</si>
  <si>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</si>
  <si>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</si>
  <si>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</si>
  <si>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</si>
  <si>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</si>
  <si>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</si>
  <si>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</si>
  <si>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</si>
  <si>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</si>
  <si>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</si>
  <si>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</si>
  <si>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</si>
  <si>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</si>
  <si>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</si>
  <si>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</si>
  <si>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</si>
  <si>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</si>
  <si>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</si>
  <si>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</si>
  <si>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</si>
  <si>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</si>
  <si>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</si>
  <si>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</si>
  <si>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</si>
  <si>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</si>
  <si>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</si>
  <si>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</si>
  <si>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</si>
  <si>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</si>
  <si>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</si>
  <si>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</si>
  <si>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</si>
  <si>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</si>
  <si>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</si>
  <si>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</si>
  <si>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</si>
  <si>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</si>
  <si>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</si>
  <si>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</si>
  <si>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</si>
  <si>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</si>
  <si>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</si>
  <si>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</si>
  <si>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</si>
  <si>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</si>
  <si>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IdProduction</t>
  </si>
  <si>
    <t>IdPartnerName</t>
  </si>
  <si>
    <t>IdPartherName</t>
  </si>
  <si>
    <t>IdProductType</t>
  </si>
  <si>
    <t>Id</t>
  </si>
  <si>
    <t>IdTypeOfParther</t>
  </si>
  <si>
    <t>IdAdress</t>
  </si>
  <si>
    <t>IdDirector</t>
  </si>
  <si>
    <t>Index</t>
  </si>
  <si>
    <t>Юрга</t>
  </si>
  <si>
    <t>Северодвинск</t>
  </si>
  <si>
    <t>Приморск</t>
  </si>
  <si>
    <t>Реутов</t>
  </si>
  <si>
    <t>Ленинградская область</t>
  </si>
  <si>
    <t>ул.Лесная</t>
  </si>
  <si>
    <t>ул.Строителей</t>
  </si>
  <si>
    <t>ул.Парковая</t>
  </si>
  <si>
    <t>ул.Свободы</t>
  </si>
  <si>
    <t>ул.Рабочая</t>
  </si>
  <si>
    <t>Кемеровская область</t>
  </si>
  <si>
    <t>Архангельская область</t>
  </si>
  <si>
    <t>Московская область</t>
  </si>
  <si>
    <t>Белгородская область</t>
  </si>
  <si>
    <t>Старый Оскол</t>
  </si>
  <si>
    <t>Region</t>
  </si>
  <si>
    <t>IdIndex</t>
  </si>
  <si>
    <t>IdRegion</t>
  </si>
  <si>
    <t>IdCity</t>
  </si>
  <si>
    <t>IdStreet</t>
  </si>
  <si>
    <t>HouseNum</t>
  </si>
  <si>
    <t>City</t>
  </si>
  <si>
    <t>Street</t>
  </si>
  <si>
    <t>Логин</t>
  </si>
  <si>
    <t>Пароль</t>
  </si>
  <si>
    <t>vorob1@gmail.com</t>
  </si>
  <si>
    <t>ivanov2@gmail.com</t>
  </si>
  <si>
    <t>petrov3@gmail.com</t>
  </si>
  <si>
    <t>solov4@gmail.com</t>
  </si>
  <si>
    <t>stepanov5@gmail.com</t>
  </si>
  <si>
    <t>vor1111</t>
  </si>
  <si>
    <t>iva2222</t>
  </si>
  <si>
    <t>petr3333</t>
  </si>
  <si>
    <t>solo4444</t>
  </si>
  <si>
    <t>step5555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</si>
</sst>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2" fillId="0" borderId="1" xfId="1" applyNumberFormat="1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0" fontId="4" fillId="0" borderId="1" xfId="0" applyFont="1" applyBorder="1"/>
    <xf numFmtId="164" fontId="4" fillId="0" borderId="1" xfId="0" applyNumberFormat="1" applyFont="1" applyBorder="1" applyAlignment="1">
      <alignment vertical="center" wrapText="1"/>
    </xf>
    <xf numFmtId="0" fontId="2" fillId="0" borderId="1" xfId="0" applyFont="1" applyFill="1" applyBorder="1"/>
    <xf numFmtId="0" fontId="3" fillId="0" borderId="1" xfId="0" applyFont="1" applyFill="1" applyBorder="1" applyAlignment="1">
      <alignment vertical="center"/>
    </xf>
    <xf numFmtId="2" fontId="2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6" fillId="0" borderId="0" xfId="2" applyFont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ivanov2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vorob1@gmail.com" TargetMode="External"/><Relationship Id="rId1" Type="http://schemas.openxmlformats.org/officeDocument/2006/relationships/hyperlink" Target="mailto:vorob1@gmail.com" TargetMode="External"/><Relationship Id="rId6" Type="http://schemas.openxmlformats.org/officeDocument/2006/relationships/hyperlink" Target="mailto:stepanov5@gmail.com" TargetMode="External"/><Relationship Id="rId5" Type="http://schemas.openxmlformats.org/officeDocument/2006/relationships/hyperlink" Target="mailto:solov4@gmail.com" TargetMode="External"/><Relationship Id="rId4" Type="http://schemas.openxmlformats.org/officeDocument/2006/relationships/hyperlink" Target="mailto:petrov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tepanov@stepan.ru" TargetMode="External"/><Relationship Id="rId2" Type="http://schemas.openxmlformats.org/officeDocument/2006/relationships/hyperlink" Target="mailto:ansolovev@st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vppetrov@vl.ru" TargetMode="External"/><Relationship Id="rId4" Type="http://schemas.openxmlformats.org/officeDocument/2006/relationships/hyperlink" Target="mailto:ekaterina.vorobeva@m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45" zoomScaleNormal="145" workbookViewId="0">
      <selection activeCell="D22" sqref="D22"/>
    </sheetView>
  </sheetViews>
  <sheetFormatPr defaultRowHeight="15" x14ac:dyDescent="0.25"/>
  <cols>
    <col min="1" max="1" width="2.5703125" bestFit="1" customWidth="1"/>
    <col min="2" max="2" width="16" bestFit="1" customWidth="1"/>
    <col min="3" max="3" width="25.28515625" bestFit="1" customWidth="1"/>
  </cols>
  <sheetData>
    <row r="1" spans="1:3" x14ac:dyDescent="0.25">
      <c r="A1" s="1" t="s">
        <v>50</v>
      </c>
      <c r="B1" s="1" t="s">
        <v>0</v>
      </c>
      <c r="C1" s="1" t="s">
        <v>1</v>
      </c>
    </row>
    <row r="2" spans="1:3" x14ac:dyDescent="0.25">
      <c r="A2" s="1">
        <v>1</v>
      </c>
      <c r="B2" s="1" t="s">
        <v>2</v>
      </c>
      <c r="C2" s="2">
        <v>1E-3</v>
      </c>
    </row>
    <row r="3" spans="1:3" x14ac:dyDescent="0.25">
      <c r="A3" s="1">
        <v>2</v>
      </c>
      <c r="B3" s="1" t="s">
        <v>3</v>
      </c>
      <c r="C3" s="2">
        <v>9.4999999999999998E-3</v>
      </c>
    </row>
    <row r="4" spans="1:3" x14ac:dyDescent="0.25">
      <c r="A4" s="1">
        <v>3</v>
      </c>
      <c r="B4" s="1" t="s">
        <v>4</v>
      </c>
      <c r="C4" s="2">
        <v>2.8E-3</v>
      </c>
    </row>
    <row r="5" spans="1:3" x14ac:dyDescent="0.25">
      <c r="A5" s="1">
        <v>4</v>
      </c>
      <c r="B5" s="1" t="s">
        <v>5</v>
      </c>
      <c r="C5" s="2">
        <v>5.4999999999999997E-3</v>
      </c>
    </row>
    <row r="6" spans="1:3" x14ac:dyDescent="0.25">
      <c r="A6" s="1">
        <v>5</v>
      </c>
      <c r="B6" s="1" t="s">
        <v>6</v>
      </c>
      <c r="C6" s="2">
        <v>3.3999999999999998E-3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A1:B6"/>
    </sheetView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55</v>
      </c>
      <c r="B1" s="1" t="s">
        <v>82</v>
      </c>
    </row>
    <row r="2" spans="1:2" x14ac:dyDescent="0.25">
      <c r="A2" s="1">
        <v>1</v>
      </c>
      <c r="B2" s="1" t="s">
        <v>65</v>
      </c>
    </row>
    <row r="3" spans="1:2" x14ac:dyDescent="0.25">
      <c r="A3" s="1">
        <v>2</v>
      </c>
      <c r="B3" s="1" t="s">
        <v>67</v>
      </c>
    </row>
    <row r="4" spans="1:2" x14ac:dyDescent="0.25">
      <c r="A4" s="1">
        <v>3</v>
      </c>
      <c r="B4" s="1" t="s">
        <v>69</v>
      </c>
    </row>
    <row r="5" spans="1:2" x14ac:dyDescent="0.25">
      <c r="A5" s="1">
        <v>4</v>
      </c>
      <c r="B5" s="1" t="s">
        <v>68</v>
      </c>
    </row>
    <row r="6" spans="1:2" x14ac:dyDescent="0.25">
      <c r="A6" s="1">
        <v>5</v>
      </c>
      <c r="B6" s="1" t="s">
        <v>66</v>
      </c>
    </row>
  </sheetData>
  <sortState ref="A1:B6">
    <sortCondition ref="B2: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J12" sqref="J12"/>
    </sheetView>
  </sheetViews>
  <sheetFormatPr defaultRowHeight="15" x14ac:dyDescent="0.25"/>
  <cols>
    <col min="2" max="2" width="32.7109375" bestFit="1" customWidth="1"/>
    <col min="3" max="3" width="25" hidden="1" customWidth="1"/>
    <col min="4" max="4" width="25" customWidth="1"/>
    <col min="5" max="5" width="17.42578125" customWidth="1"/>
  </cols>
  <sheetData>
    <row r="1" spans="1:5" x14ac:dyDescent="0.25">
      <c r="A1" s="1" t="s">
        <v>55</v>
      </c>
      <c r="B1" s="1" t="s">
        <v>22</v>
      </c>
      <c r="C1" t="s">
        <v>83</v>
      </c>
      <c r="D1" t="s">
        <v>83</v>
      </c>
      <c r="E1" t="s">
        <v>84</v>
      </c>
    </row>
    <row r="2" spans="1:5" x14ac:dyDescent="0.25">
      <c r="A2" s="1">
        <v>1</v>
      </c>
      <c r="B2" s="3" t="s">
        <v>37</v>
      </c>
      <c r="C2" s="11" t="s">
        <v>85</v>
      </c>
      <c r="D2" s="11" t="str">
        <f>CLEAN(C2)</f>
        <v>vorob1@gmail.com</v>
      </c>
      <c r="E2" t="s">
        <v>90</v>
      </c>
    </row>
    <row r="3" spans="1:5" x14ac:dyDescent="0.25">
      <c r="A3" s="1">
        <v>2</v>
      </c>
      <c r="B3" s="3" t="s">
        <v>28</v>
      </c>
      <c r="C3" s="11" t="s">
        <v>86</v>
      </c>
      <c r="D3" s="11" t="str">
        <f t="shared" ref="D3:D6" si="0">CLEAN(C3)</f>
        <v>ivanov2@gmail.com</v>
      </c>
      <c r="E3" t="s">
        <v>91</v>
      </c>
    </row>
    <row r="4" spans="1:5" x14ac:dyDescent="0.25">
      <c r="A4" s="1">
        <v>3</v>
      </c>
      <c r="B4" s="3" t="s">
        <v>31</v>
      </c>
      <c r="C4" s="11" t="s">
        <v>87</v>
      </c>
      <c r="D4" s="11" t="str">
        <f t="shared" si="0"/>
        <v>petrov3@gmail.com</v>
      </c>
      <c r="E4" t="s">
        <v>92</v>
      </c>
    </row>
    <row r="5" spans="1:5" x14ac:dyDescent="0.25">
      <c r="A5" s="1">
        <v>4</v>
      </c>
      <c r="B5" s="3" t="s">
        <v>34</v>
      </c>
      <c r="C5" s="11" t="s">
        <v>88</v>
      </c>
      <c r="D5" s="11" t="str">
        <f t="shared" si="0"/>
        <v>solov4@gmail.com</v>
      </c>
      <c r="E5" t="s">
        <v>93</v>
      </c>
    </row>
    <row r="6" spans="1:5" x14ac:dyDescent="0.25">
      <c r="A6" s="1">
        <v>5</v>
      </c>
      <c r="B6" s="3" t="s">
        <v>39</v>
      </c>
      <c r="C6" s="11" t="s">
        <v>89</v>
      </c>
      <c r="D6" s="11" t="str">
        <f t="shared" si="0"/>
        <v>stepanov5@gmail.com</v>
      </c>
      <c r="E6" t="s">
        <v>94</v>
      </c>
    </row>
  </sheetData>
  <sortState ref="B2:B6">
    <sortCondition ref="B2:B6"/>
  </sortState>
  <hyperlinks>
    <hyperlink ref="C2" r:id="rId1"/>
    <hyperlink ref="C3:C6" r:id="rId2" display="vorob1@gmail.com"/>
    <hyperlink ref="C3" r:id="rId3"/>
    <hyperlink ref="C4" r:id="rId4"/>
    <hyperlink ref="C5" r:id="rId5"/>
    <hyperlink ref="C6" r:id="rId6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13.42578125" bestFit="1" customWidth="1"/>
  </cols>
  <sheetData>
    <row r="1" spans="1:2" x14ac:dyDescent="0.25">
      <c r="A1" s="1" t="s">
        <v>55</v>
      </c>
      <c r="B1" s="1" t="s">
        <v>21</v>
      </c>
    </row>
    <row r="2" spans="1:2" x14ac:dyDescent="0.25">
      <c r="A2" s="1">
        <v>1</v>
      </c>
      <c r="B2" s="1" t="s">
        <v>27</v>
      </c>
    </row>
    <row r="3" spans="1:2" x14ac:dyDescent="0.25">
      <c r="A3" s="1">
        <v>2</v>
      </c>
      <c r="B3" s="1" t="s">
        <v>36</v>
      </c>
    </row>
    <row r="4" spans="1:2" x14ac:dyDescent="0.25">
      <c r="A4" s="1">
        <v>3</v>
      </c>
      <c r="B4" s="1" t="s">
        <v>30</v>
      </c>
    </row>
    <row r="5" spans="1:2" x14ac:dyDescent="0.25">
      <c r="A5" s="1">
        <v>4</v>
      </c>
      <c r="B5" s="1" t="s">
        <v>33</v>
      </c>
    </row>
  </sheetData>
  <sortState ref="B2:B5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A1:D5"/>
    </sheetView>
  </sheetViews>
  <sheetFormatPr defaultRowHeight="15" x14ac:dyDescent="0.25"/>
  <cols>
    <col min="2" max="2" width="20.85546875" hidden="1" customWidth="1"/>
    <col min="3" max="3" width="20.85546875" customWidth="1"/>
    <col min="4" max="4" width="29" bestFit="1" customWidth="1"/>
  </cols>
  <sheetData>
    <row r="1" spans="1:4" x14ac:dyDescent="0.25">
      <c r="A1" s="1" t="s">
        <v>50</v>
      </c>
      <c r="B1" s="1" t="s">
        <v>41</v>
      </c>
      <c r="C1" s="1" t="s">
        <v>54</v>
      </c>
      <c r="D1" s="1" t="s">
        <v>42</v>
      </c>
    </row>
    <row r="2" spans="1:4" x14ac:dyDescent="0.25">
      <c r="A2" s="1">
        <v>1</v>
      </c>
      <c r="B2" s="1" t="s">
        <v>43</v>
      </c>
      <c r="C2" s="1">
        <f>LOOKUP(B2,TypeOfProduction!$B$2:$B$5,TypeOfProduction!$A$2:$A$5)</f>
        <v>1</v>
      </c>
      <c r="D2" s="10">
        <v>2.35</v>
      </c>
    </row>
    <row r="3" spans="1:4" x14ac:dyDescent="0.25">
      <c r="A3" s="1">
        <v>2</v>
      </c>
      <c r="B3" s="1" t="s">
        <v>44</v>
      </c>
      <c r="C3" s="1">
        <f>LOOKUP(B3,TypeOfProduction!$B$2:$B$5,TypeOfProduction!$A$2:$A$5)</f>
        <v>2</v>
      </c>
      <c r="D3" s="10">
        <v>5.15</v>
      </c>
    </row>
    <row r="4" spans="1:4" x14ac:dyDescent="0.25">
      <c r="A4" s="1">
        <v>3</v>
      </c>
      <c r="B4" s="1" t="s">
        <v>45</v>
      </c>
      <c r="C4" s="1">
        <f>LOOKUP(B4,TypeOfProduction!$B$2:$B$5,TypeOfProduction!$A$2:$A$5)</f>
        <v>3</v>
      </c>
      <c r="D4" s="10">
        <v>4.34</v>
      </c>
    </row>
    <row r="5" spans="1:4" x14ac:dyDescent="0.25">
      <c r="A5" s="1">
        <v>4</v>
      </c>
      <c r="B5" s="1" t="s">
        <v>46</v>
      </c>
      <c r="C5" s="1">
        <f>LOOKUP(B5,TypeOfProduction!$B$2:$B$5,TypeOfProduction!$A$2:$A$5)</f>
        <v>4</v>
      </c>
      <c r="D5" s="10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2" max="2" width="20.85546875" bestFit="1" customWidth="1"/>
  </cols>
  <sheetData>
    <row r="1" spans="1:2" x14ac:dyDescent="0.25">
      <c r="A1" s="1" t="s">
        <v>55</v>
      </c>
      <c r="B1" s="1" t="s">
        <v>41</v>
      </c>
    </row>
    <row r="2" spans="1:2" x14ac:dyDescent="0.25">
      <c r="A2" s="1">
        <v>1</v>
      </c>
      <c r="B2" s="1" t="s">
        <v>43</v>
      </c>
    </row>
    <row r="3" spans="1:2" x14ac:dyDescent="0.25">
      <c r="A3" s="1">
        <v>2</v>
      </c>
      <c r="B3" s="1" t="s">
        <v>44</v>
      </c>
    </row>
    <row r="4" spans="1:2" x14ac:dyDescent="0.25">
      <c r="A4" s="1">
        <v>3</v>
      </c>
      <c r="B4" s="1" t="s">
        <v>45</v>
      </c>
    </row>
    <row r="5" spans="1:2" x14ac:dyDescent="0.25">
      <c r="A5" s="1">
        <v>4</v>
      </c>
      <c r="B5" s="1" t="s">
        <v>46</v>
      </c>
    </row>
  </sheetData>
  <sortState ref="A2:B5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J33" sqref="J33"/>
    </sheetView>
  </sheetViews>
  <sheetFormatPr defaultRowHeight="15" x14ac:dyDescent="0.25"/>
  <cols>
    <col min="2" max="2" width="20.85546875" hidden="1" customWidth="1"/>
    <col min="3" max="3" width="20.85546875" customWidth="1"/>
    <col min="4" max="4" width="60" hidden="1" customWidth="1"/>
    <col min="5" max="5" width="33.28515625" customWidth="1"/>
    <col min="6" max="6" width="8.5703125" bestFit="1" customWidth="1"/>
    <col min="7" max="7" width="37.140625" bestFit="1" customWidth="1"/>
  </cols>
  <sheetData>
    <row r="1" spans="1:7" x14ac:dyDescent="0.25">
      <c r="A1" s="1" t="s">
        <v>50</v>
      </c>
      <c r="B1" s="1" t="s">
        <v>41</v>
      </c>
      <c r="C1" s="1" t="s">
        <v>54</v>
      </c>
      <c r="D1" s="1" t="s">
        <v>47</v>
      </c>
      <c r="E1" s="1" t="s">
        <v>51</v>
      </c>
      <c r="F1" s="1" t="s">
        <v>48</v>
      </c>
      <c r="G1" s="1" t="s">
        <v>49</v>
      </c>
    </row>
    <row r="2" spans="1:7" x14ac:dyDescent="0.25">
      <c r="A2" s="1">
        <v>1</v>
      </c>
      <c r="B2" s="1" t="s">
        <v>45</v>
      </c>
      <c r="C2" s="1">
        <f>LOOKUP(B2,TypeOfProduction!$B$2:$B$5,TypeOfProduction!$A$2:$A$5)</f>
        <v>3</v>
      </c>
      <c r="D2" s="1" t="s">
        <v>11</v>
      </c>
      <c r="E2" s="1">
        <f>LOOKUP(D2,Production!$B$2:$B$6,Production!$A$2:$A$6)</f>
        <v>4</v>
      </c>
      <c r="F2" s="1">
        <v>8758385</v>
      </c>
      <c r="G2" s="9">
        <v>4456.8999999999996</v>
      </c>
    </row>
    <row r="3" spans="1:7" x14ac:dyDescent="0.25">
      <c r="A3" s="1">
        <v>2</v>
      </c>
      <c r="B3" s="1" t="s">
        <v>45</v>
      </c>
      <c r="C3" s="1">
        <f>LOOKUP(B3,TypeOfProduction!$B$2:$B$5,TypeOfProduction!$A$2:$A$5)</f>
        <v>3</v>
      </c>
      <c r="D3" s="1" t="s">
        <v>15</v>
      </c>
      <c r="E3" s="1">
        <f>LOOKUP(D3,Production!$B$2:$B$6,Production!$A$2:$A$6)</f>
        <v>1</v>
      </c>
      <c r="F3" s="1">
        <v>8858958</v>
      </c>
      <c r="G3" s="9">
        <v>7330.99</v>
      </c>
    </row>
    <row r="4" spans="1:7" x14ac:dyDescent="0.25">
      <c r="A4" s="1">
        <v>3</v>
      </c>
      <c r="B4" s="1" t="s">
        <v>43</v>
      </c>
      <c r="C4" s="1">
        <f>LOOKUP(B4,TypeOfProduction!$B$2:$B$5,TypeOfProduction!$A$2:$A$5)</f>
        <v>1</v>
      </c>
      <c r="D4" s="1" t="s">
        <v>13</v>
      </c>
      <c r="E4" s="1">
        <f>LOOKUP(D4,Production!$B$2:$B$6,Production!$A$2:$A$6)</f>
        <v>2</v>
      </c>
      <c r="F4" s="1">
        <v>7750282</v>
      </c>
      <c r="G4" s="9">
        <v>1799.33</v>
      </c>
    </row>
    <row r="5" spans="1:7" x14ac:dyDescent="0.25">
      <c r="A5" s="1">
        <v>4</v>
      </c>
      <c r="B5" s="1" t="s">
        <v>43</v>
      </c>
      <c r="C5" s="1">
        <f>LOOKUP(B5,TypeOfProduction!$B$2:$B$5,TypeOfProduction!$A$2:$A$5)</f>
        <v>1</v>
      </c>
      <c r="D5" s="1" t="s">
        <v>14</v>
      </c>
      <c r="E5" s="1">
        <f>LOOKUP(D5,Production!$B$2:$B$6,Production!$A$2:$A$6)</f>
        <v>3</v>
      </c>
      <c r="F5" s="1">
        <v>7028748</v>
      </c>
      <c r="G5" s="9">
        <v>3890.41</v>
      </c>
    </row>
    <row r="6" spans="1:7" x14ac:dyDescent="0.25">
      <c r="A6" s="1">
        <v>5</v>
      </c>
      <c r="B6" s="1" t="s">
        <v>46</v>
      </c>
      <c r="C6" s="1">
        <f>LOOKUP(B6,TypeOfProduction!$B$2:$B$5,TypeOfProduction!$A$2:$A$5)</f>
        <v>4</v>
      </c>
      <c r="D6" s="1" t="s">
        <v>17</v>
      </c>
      <c r="E6" s="1">
        <f>LOOKUP(D6,Production!$B$2:$B$6,Production!$A$2:$A$6)</f>
        <v>5</v>
      </c>
      <c r="F6" s="1">
        <v>5012543</v>
      </c>
      <c r="G6" s="9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2" max="2" width="60" bestFit="1" customWidth="1"/>
  </cols>
  <sheetData>
    <row r="1" spans="1:2" x14ac:dyDescent="0.25">
      <c r="A1" s="1" t="s">
        <v>50</v>
      </c>
      <c r="B1" s="1" t="s">
        <v>7</v>
      </c>
    </row>
    <row r="2" spans="1:2" x14ac:dyDescent="0.25">
      <c r="A2" s="1">
        <v>1</v>
      </c>
      <c r="B2" s="1" t="s">
        <v>15</v>
      </c>
    </row>
    <row r="3" spans="1:2" x14ac:dyDescent="0.25">
      <c r="A3" s="1">
        <v>2</v>
      </c>
      <c r="B3" s="1" t="s">
        <v>13</v>
      </c>
    </row>
    <row r="4" spans="1:2" x14ac:dyDescent="0.25">
      <c r="A4" s="1">
        <v>3</v>
      </c>
      <c r="B4" s="1" t="s">
        <v>14</v>
      </c>
    </row>
    <row r="5" spans="1:2" x14ac:dyDescent="0.25">
      <c r="A5" s="1">
        <v>4</v>
      </c>
      <c r="B5" s="1" t="s">
        <v>11</v>
      </c>
    </row>
    <row r="6" spans="1:2" x14ac:dyDescent="0.25">
      <c r="A6" s="1">
        <v>5</v>
      </c>
      <c r="B6" s="1" t="s">
        <v>17</v>
      </c>
    </row>
  </sheetData>
  <sortState ref="B2:B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39" sqref="F39"/>
    </sheetView>
  </sheetViews>
  <sheetFormatPr defaultRowHeight="15" x14ac:dyDescent="0.25"/>
  <cols>
    <col min="2" max="2" width="24.140625" bestFit="1" customWidth="1"/>
  </cols>
  <sheetData>
    <row r="1" spans="1:2" x14ac:dyDescent="0.25">
      <c r="A1" s="1" t="s">
        <v>50</v>
      </c>
      <c r="B1" s="1" t="s">
        <v>8</v>
      </c>
    </row>
    <row r="2" spans="1:2" x14ac:dyDescent="0.25">
      <c r="A2" s="1">
        <v>1</v>
      </c>
      <c r="B2" s="3" t="s">
        <v>12</v>
      </c>
    </row>
    <row r="3" spans="1:2" x14ac:dyDescent="0.25">
      <c r="A3" s="1">
        <v>2</v>
      </c>
      <c r="B3" s="3" t="s">
        <v>20</v>
      </c>
    </row>
    <row r="4" spans="1:2" x14ac:dyDescent="0.25">
      <c r="A4" s="1">
        <v>3</v>
      </c>
      <c r="B4" s="3" t="s">
        <v>16</v>
      </c>
    </row>
    <row r="5" spans="1:2" x14ac:dyDescent="0.25">
      <c r="A5" s="1">
        <v>4</v>
      </c>
      <c r="B5" s="3" t="s">
        <v>19</v>
      </c>
    </row>
    <row r="6" spans="1:2" x14ac:dyDescent="0.25">
      <c r="A6" s="1">
        <v>5</v>
      </c>
      <c r="B6" s="3" t="s">
        <v>18</v>
      </c>
    </row>
  </sheetData>
  <sortState ref="B2:B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5" x14ac:dyDescent="0.25"/>
  <cols>
    <col min="1" max="1" width="15.5703125" customWidth="1"/>
    <col min="2" max="2" width="60" hidden="1" customWidth="1"/>
    <col min="3" max="3" width="20.140625" customWidth="1"/>
    <col min="4" max="4" width="24.140625" hidden="1" customWidth="1"/>
    <col min="5" max="5" width="24.140625" customWidth="1"/>
    <col min="6" max="6" width="22.42578125" bestFit="1" customWidth="1"/>
    <col min="7" max="7" width="14" bestFit="1" customWidth="1"/>
  </cols>
  <sheetData>
    <row r="1" spans="1:7" x14ac:dyDescent="0.25">
      <c r="A1" s="1" t="s">
        <v>50</v>
      </c>
      <c r="B1" s="1" t="s">
        <v>7</v>
      </c>
      <c r="C1" s="1" t="s">
        <v>51</v>
      </c>
      <c r="D1" s="1" t="s">
        <v>8</v>
      </c>
      <c r="E1" s="1" t="s">
        <v>52</v>
      </c>
      <c r="F1" s="5" t="s">
        <v>9</v>
      </c>
      <c r="G1" s="5" t="s">
        <v>10</v>
      </c>
    </row>
    <row r="2" spans="1:7" x14ac:dyDescent="0.25">
      <c r="A2" s="1">
        <v>1</v>
      </c>
      <c r="B2" s="1" t="s">
        <v>11</v>
      </c>
      <c r="C2" s="1">
        <f>LOOKUP(B2,Production!$B$2:$B$6,Production!$A$2:$A$6)</f>
        <v>4</v>
      </c>
      <c r="D2" s="3" t="s">
        <v>12</v>
      </c>
      <c r="E2" s="3">
        <f>LOOKUP(D2,PartnerName!$B$2:$B$6,PartnerName!$A$2:$A$6)</f>
        <v>1</v>
      </c>
      <c r="F2" s="5">
        <v>15500</v>
      </c>
      <c r="G2" s="6">
        <v>45008</v>
      </c>
    </row>
    <row r="3" spans="1:7" x14ac:dyDescent="0.25">
      <c r="A3" s="1">
        <v>2</v>
      </c>
      <c r="B3" s="1" t="s">
        <v>13</v>
      </c>
      <c r="C3" s="1">
        <f>LOOKUP(B3,Production!$B$2:$B$6,Production!$A$2:$A$6)</f>
        <v>2</v>
      </c>
      <c r="D3" s="3" t="s">
        <v>12</v>
      </c>
      <c r="E3" s="3">
        <f>LOOKUP(D3,PartnerName!$B$2:$B$6,PartnerName!$A$2:$A$6)</f>
        <v>1</v>
      </c>
      <c r="F3" s="5">
        <v>12350</v>
      </c>
      <c r="G3" s="6">
        <v>45278</v>
      </c>
    </row>
    <row r="4" spans="1:7" x14ac:dyDescent="0.25">
      <c r="A4" s="1">
        <v>3</v>
      </c>
      <c r="B4" s="1" t="s">
        <v>14</v>
      </c>
      <c r="C4" s="1">
        <f>LOOKUP(B4,Production!$B$2:$B$6,Production!$A$2:$A$6)</f>
        <v>3</v>
      </c>
      <c r="D4" s="3" t="s">
        <v>12</v>
      </c>
      <c r="E4" s="3">
        <f>LOOKUP(D4,PartnerName!$B$2:$B$6,PartnerName!$A$2:$A$6)</f>
        <v>1</v>
      </c>
      <c r="F4" s="5">
        <v>37400</v>
      </c>
      <c r="G4" s="6">
        <v>45450</v>
      </c>
    </row>
    <row r="5" spans="1:7" x14ac:dyDescent="0.25">
      <c r="A5" s="1">
        <v>4</v>
      </c>
      <c r="B5" s="1" t="s">
        <v>15</v>
      </c>
      <c r="C5" s="1">
        <f>LOOKUP(B5,Production!$B$2:$B$6,Production!$A$2:$A$6)</f>
        <v>1</v>
      </c>
      <c r="D5" s="3" t="s">
        <v>16</v>
      </c>
      <c r="E5" s="3">
        <f>LOOKUP(D5,PartnerName!$B$2:$B$6,PartnerName!$A$2:$A$6)</f>
        <v>3</v>
      </c>
      <c r="F5" s="5">
        <v>35000</v>
      </c>
      <c r="G5" s="6">
        <v>44897</v>
      </c>
    </row>
    <row r="6" spans="1:7" x14ac:dyDescent="0.25">
      <c r="A6" s="1">
        <v>5</v>
      </c>
      <c r="B6" s="1" t="s">
        <v>17</v>
      </c>
      <c r="C6" s="1">
        <f>LOOKUP(B6,Production!$B$2:$B$6,Production!$A$2:$A$6)</f>
        <v>5</v>
      </c>
      <c r="D6" s="3" t="s">
        <v>16</v>
      </c>
      <c r="E6" s="3">
        <f>LOOKUP(D6,PartnerName!$B$2:$B$6,PartnerName!$A$2:$A$6)</f>
        <v>3</v>
      </c>
      <c r="F6" s="5">
        <v>1250</v>
      </c>
      <c r="G6" s="6">
        <v>45063</v>
      </c>
    </row>
    <row r="7" spans="1:7" x14ac:dyDescent="0.25">
      <c r="A7" s="1">
        <v>6</v>
      </c>
      <c r="B7" s="1" t="s">
        <v>13</v>
      </c>
      <c r="C7" s="1">
        <f>LOOKUP(B7,Production!$B$2:$B$6,Production!$A$2:$A$6)</f>
        <v>2</v>
      </c>
      <c r="D7" s="3" t="s">
        <v>16</v>
      </c>
      <c r="E7" s="3">
        <f>LOOKUP(D7,PartnerName!$B$2:$B$6,PartnerName!$A$2:$A$6)</f>
        <v>3</v>
      </c>
      <c r="F7" s="5">
        <v>1000</v>
      </c>
      <c r="G7" s="6">
        <v>45450</v>
      </c>
    </row>
    <row r="8" spans="1:7" x14ac:dyDescent="0.25">
      <c r="A8" s="1">
        <v>7</v>
      </c>
      <c r="B8" s="1" t="s">
        <v>11</v>
      </c>
      <c r="C8" s="1">
        <f>LOOKUP(B8,Production!$B$2:$B$6,Production!$A$2:$A$6)</f>
        <v>4</v>
      </c>
      <c r="D8" s="3" t="s">
        <v>16</v>
      </c>
      <c r="E8" s="3">
        <f>LOOKUP(D8,PartnerName!$B$2:$B$6,PartnerName!$A$2:$A$6)</f>
        <v>3</v>
      </c>
      <c r="F8" s="5">
        <v>7550</v>
      </c>
      <c r="G8" s="6">
        <v>45474</v>
      </c>
    </row>
    <row r="9" spans="1:7" x14ac:dyDescent="0.25">
      <c r="A9" s="1">
        <v>8</v>
      </c>
      <c r="B9" s="1" t="s">
        <v>11</v>
      </c>
      <c r="C9" s="1">
        <f>LOOKUP(B9,Production!$B$2:$B$6,Production!$A$2:$A$6)</f>
        <v>4</v>
      </c>
      <c r="D9" s="3" t="s">
        <v>18</v>
      </c>
      <c r="E9" s="3">
        <f>LOOKUP(D9,PartnerName!$B$2:$B$6,PartnerName!$A$2:$A$6)</f>
        <v>5</v>
      </c>
      <c r="F9" s="5">
        <v>7250</v>
      </c>
      <c r="G9" s="6">
        <v>44948</v>
      </c>
    </row>
    <row r="10" spans="1:7" x14ac:dyDescent="0.25">
      <c r="A10" s="1">
        <v>9</v>
      </c>
      <c r="B10" s="1" t="s">
        <v>15</v>
      </c>
      <c r="C10" s="1">
        <f>LOOKUP(B10,Production!$B$2:$B$6,Production!$A$2:$A$6)</f>
        <v>1</v>
      </c>
      <c r="D10" s="3" t="s">
        <v>18</v>
      </c>
      <c r="E10" s="3">
        <f>LOOKUP(D10,PartnerName!$B$2:$B$6,PartnerName!$A$2:$A$6)</f>
        <v>5</v>
      </c>
      <c r="F10" s="5">
        <v>2500</v>
      </c>
      <c r="G10" s="6">
        <v>45478</v>
      </c>
    </row>
    <row r="11" spans="1:7" x14ac:dyDescent="0.25">
      <c r="A11" s="1">
        <v>10</v>
      </c>
      <c r="B11" s="1" t="s">
        <v>14</v>
      </c>
      <c r="C11" s="1">
        <f>LOOKUP(B11,Production!$B$2:$B$6,Production!$A$2:$A$6)</f>
        <v>3</v>
      </c>
      <c r="D11" s="3" t="s">
        <v>19</v>
      </c>
      <c r="E11" s="3">
        <f>LOOKUP(D11,PartnerName!$B$2:$B$6,PartnerName!$A$2:$A$6)</f>
        <v>4</v>
      </c>
      <c r="F11" s="5">
        <v>59050</v>
      </c>
      <c r="G11" s="6">
        <v>45005</v>
      </c>
    </row>
    <row r="12" spans="1:7" x14ac:dyDescent="0.25">
      <c r="A12" s="1">
        <v>11</v>
      </c>
      <c r="B12" s="1" t="s">
        <v>13</v>
      </c>
      <c r="C12" s="1">
        <f>LOOKUP(B12,Production!$B$2:$B$6,Production!$A$2:$A$6)</f>
        <v>2</v>
      </c>
      <c r="D12" s="3" t="s">
        <v>19</v>
      </c>
      <c r="E12" s="3">
        <f>LOOKUP(D12,PartnerName!$B$2:$B$6,PartnerName!$A$2:$A$6)</f>
        <v>4</v>
      </c>
      <c r="F12" s="5">
        <v>37200</v>
      </c>
      <c r="G12" s="6">
        <v>45363</v>
      </c>
    </row>
    <row r="13" spans="1:7" x14ac:dyDescent="0.25">
      <c r="A13" s="1">
        <v>12</v>
      </c>
      <c r="B13" s="1" t="s">
        <v>17</v>
      </c>
      <c r="C13" s="1">
        <f>LOOKUP(B13,Production!$B$2:$B$6,Production!$A$2:$A$6)</f>
        <v>5</v>
      </c>
      <c r="D13" s="3" t="s">
        <v>19</v>
      </c>
      <c r="E13" s="3">
        <f>LOOKUP(D13,PartnerName!$B$2:$B$6,PartnerName!$A$2:$A$6)</f>
        <v>4</v>
      </c>
      <c r="F13" s="5">
        <v>4500</v>
      </c>
      <c r="G13" s="6">
        <v>45426</v>
      </c>
    </row>
    <row r="14" spans="1:7" x14ac:dyDescent="0.25">
      <c r="A14" s="1">
        <v>13</v>
      </c>
      <c r="B14" s="1" t="s">
        <v>13</v>
      </c>
      <c r="C14" s="1">
        <f>LOOKUP(B14,Production!$B$2:$B$6,Production!$A$2:$A$6)</f>
        <v>2</v>
      </c>
      <c r="D14" s="3" t="s">
        <v>20</v>
      </c>
      <c r="E14" s="3">
        <f>LOOKUP(D14,PartnerName!$B$2:$B$6,PartnerName!$A$2:$A$6)</f>
        <v>2</v>
      </c>
      <c r="F14" s="5">
        <v>50000</v>
      </c>
      <c r="G14" s="6">
        <v>45188</v>
      </c>
    </row>
    <row r="15" spans="1:7" x14ac:dyDescent="0.25">
      <c r="A15" s="1">
        <v>14</v>
      </c>
      <c r="B15" s="1" t="s">
        <v>14</v>
      </c>
      <c r="C15" s="1">
        <f>LOOKUP(B15,Production!$B$2:$B$6,Production!$A$2:$A$6)</f>
        <v>3</v>
      </c>
      <c r="D15" s="3" t="s">
        <v>20</v>
      </c>
      <c r="E15" s="3">
        <f>LOOKUP(D15,PartnerName!$B$2:$B$6,PartnerName!$A$2:$A$6)</f>
        <v>2</v>
      </c>
      <c r="F15" s="5">
        <v>670000</v>
      </c>
      <c r="G15" s="6">
        <v>45240</v>
      </c>
    </row>
    <row r="16" spans="1:7" x14ac:dyDescent="0.25">
      <c r="A16" s="1">
        <v>15</v>
      </c>
      <c r="B16" s="1" t="s">
        <v>11</v>
      </c>
      <c r="C16" s="1">
        <f>LOOKUP(B16,Production!$B$2:$B$6,Production!$A$2:$A$6)</f>
        <v>4</v>
      </c>
      <c r="D16" s="3" t="s">
        <v>20</v>
      </c>
      <c r="E16" s="3">
        <f>LOOKUP(D16,PartnerName!$B$2:$B$6,PartnerName!$A$2:$A$6)</f>
        <v>2</v>
      </c>
      <c r="F16" s="5">
        <v>35000</v>
      </c>
      <c r="G16" s="6">
        <v>45397</v>
      </c>
    </row>
    <row r="17" spans="1:7" x14ac:dyDescent="0.25">
      <c r="A17" s="1">
        <v>16</v>
      </c>
      <c r="B17" s="1" t="s">
        <v>15</v>
      </c>
      <c r="C17" s="1">
        <f>LOOKUP(B17,Production!$B$2:$B$6,Production!$A$2:$A$6)</f>
        <v>1</v>
      </c>
      <c r="D17" s="3" t="s">
        <v>20</v>
      </c>
      <c r="E17" s="3">
        <f>LOOKUP(D17,PartnerName!$B$2:$B$6,PartnerName!$A$2:$A$6)</f>
        <v>2</v>
      </c>
      <c r="F17" s="5">
        <v>25000</v>
      </c>
      <c r="G17" s="6">
        <v>45455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30" zoomScaleNormal="130" workbookViewId="0">
      <selection activeCell="H42" sqref="H42"/>
    </sheetView>
  </sheetViews>
  <sheetFormatPr defaultRowHeight="15" x14ac:dyDescent="0.25"/>
  <cols>
    <col min="1" max="1" width="9.140625" style="4"/>
    <col min="2" max="2" width="13.42578125" style="4" hidden="1" customWidth="1"/>
    <col min="3" max="3" width="15.42578125" style="4" hidden="1" customWidth="1"/>
    <col min="4" max="4" width="24.140625" style="4" customWidth="1"/>
    <col min="5" max="5" width="17.28515625" style="4" customWidth="1"/>
    <col min="6" max="6" width="22.28515625" style="4" hidden="1" customWidth="1"/>
    <col min="7" max="7" width="15.5703125" style="4" customWidth="1"/>
    <col min="8" max="8" width="28" style="4" bestFit="1" customWidth="1"/>
    <col min="9" max="9" width="18.28515625" style="4" hidden="1" customWidth="1"/>
    <col min="10" max="11" width="18.28515625" style="4" customWidth="1"/>
    <col min="12" max="12" width="21.42578125" style="4" customWidth="1"/>
    <col min="13" max="13" width="24.5703125" style="4" customWidth="1"/>
    <col min="14" max="16384" width="9.140625" style="4"/>
  </cols>
  <sheetData>
    <row r="1" spans="1:13" x14ac:dyDescent="0.25">
      <c r="A1" s="1" t="s">
        <v>50</v>
      </c>
      <c r="B1" s="1" t="s">
        <v>21</v>
      </c>
      <c r="C1" s="1" t="s">
        <v>8</v>
      </c>
      <c r="D1" s="1" t="s">
        <v>56</v>
      </c>
      <c r="E1" s="7" t="s">
        <v>53</v>
      </c>
      <c r="F1" s="1" t="s">
        <v>22</v>
      </c>
      <c r="G1" s="1" t="s">
        <v>58</v>
      </c>
      <c r="H1" s="1" t="s">
        <v>23</v>
      </c>
      <c r="I1" s="1" t="s">
        <v>24</v>
      </c>
      <c r="J1" s="1" t="s">
        <v>24</v>
      </c>
      <c r="K1" s="1" t="s">
        <v>57</v>
      </c>
      <c r="L1" s="1" t="s">
        <v>25</v>
      </c>
      <c r="M1" s="1" t="s">
        <v>26</v>
      </c>
    </row>
    <row r="2" spans="1:13" x14ac:dyDescent="0.25">
      <c r="A2" s="1">
        <v>1</v>
      </c>
      <c r="B2" s="1" t="s">
        <v>27</v>
      </c>
      <c r="C2" s="3" t="s">
        <v>12</v>
      </c>
      <c r="D2" s="3">
        <f>LOOKUP(B2,TypeOfPartner!$B$2:$B$5,TypeOfPartner!$A$2:$A$5)</f>
        <v>1</v>
      </c>
      <c r="E2" s="8">
        <f>LOOKUP(C2,PartnerName!$B$2:$B$6,PartnerName!$A$2:$A$6)</f>
        <v>1</v>
      </c>
      <c r="F2" s="3" t="s">
        <v>28</v>
      </c>
      <c r="G2" s="3">
        <f>LOOKUP(F2,Director!$B$2:$B$6,Director!$A$2:$A$6)</f>
        <v>2</v>
      </c>
      <c r="H2" s="3" t="s">
        <v>29</v>
      </c>
      <c r="I2" s="9">
        <v>4931234567</v>
      </c>
      <c r="J2" s="1" t="str">
        <f>CONCATENATE("+7",I2)</f>
        <v>+74931234567</v>
      </c>
      <c r="K2" s="1">
        <v>1</v>
      </c>
      <c r="L2" s="1">
        <v>2222455179</v>
      </c>
      <c r="M2" s="1">
        <v>7</v>
      </c>
    </row>
    <row r="3" spans="1:13" x14ac:dyDescent="0.25">
      <c r="A3" s="1">
        <v>2</v>
      </c>
      <c r="B3" s="1" t="s">
        <v>30</v>
      </c>
      <c r="C3" s="3" t="s">
        <v>16</v>
      </c>
      <c r="D3" s="3">
        <f>LOOKUP(B3,TypeOfPartner!$B$2:$B$5,TypeOfPartner!$A$2:$A$5)</f>
        <v>3</v>
      </c>
      <c r="E3" s="8">
        <f>LOOKUP(C3,PartnerName!$B$2:$B$6,PartnerName!$A$2:$A$6)</f>
        <v>3</v>
      </c>
      <c r="F3" s="3" t="s">
        <v>31</v>
      </c>
      <c r="G3" s="3">
        <f>LOOKUP(F3,Director!$B$2:$B$6,Director!$A$2:$A$6)</f>
        <v>3</v>
      </c>
      <c r="H3" s="3" t="s">
        <v>32</v>
      </c>
      <c r="I3" s="9">
        <v>9871235678</v>
      </c>
      <c r="J3" s="1" t="str">
        <f t="shared" ref="J3:J6" si="0">CONCATENATE("+7",I3)</f>
        <v>+79871235678</v>
      </c>
      <c r="K3" s="1">
        <v>2</v>
      </c>
      <c r="L3" s="1">
        <v>3333888520</v>
      </c>
      <c r="M3" s="1">
        <v>7</v>
      </c>
    </row>
    <row r="4" spans="1:13" x14ac:dyDescent="0.25">
      <c r="A4" s="1">
        <v>3</v>
      </c>
      <c r="B4" s="1" t="s">
        <v>33</v>
      </c>
      <c r="C4" s="3" t="s">
        <v>18</v>
      </c>
      <c r="D4" s="3">
        <f>LOOKUP(B4,TypeOfPartner!$B$2:$B$5,TypeOfPartner!$A$2:$A$5)</f>
        <v>4</v>
      </c>
      <c r="E4" s="8">
        <f>LOOKUP(C4,PartnerName!$B$2:$B$6,PartnerName!$A$2:$A$6)</f>
        <v>5</v>
      </c>
      <c r="F4" s="3" t="s">
        <v>34</v>
      </c>
      <c r="G4" s="3">
        <f>LOOKUP(F4,Director!$B$2:$B$6,Director!$A$2:$A$6)</f>
        <v>4</v>
      </c>
      <c r="H4" s="3" t="s">
        <v>35</v>
      </c>
      <c r="I4" s="9">
        <v>8122233200</v>
      </c>
      <c r="J4" s="1" t="str">
        <f t="shared" si="0"/>
        <v>+78122233200</v>
      </c>
      <c r="K4" s="1">
        <v>3</v>
      </c>
      <c r="L4" s="1">
        <v>4440391035</v>
      </c>
      <c r="M4" s="1">
        <v>7</v>
      </c>
    </row>
    <row r="5" spans="1:13" x14ac:dyDescent="0.25">
      <c r="A5" s="1">
        <v>4</v>
      </c>
      <c r="B5" s="1" t="s">
        <v>36</v>
      </c>
      <c r="C5" s="3" t="s">
        <v>19</v>
      </c>
      <c r="D5" s="3">
        <f>LOOKUP(B5,TypeOfPartner!$B$2:$B$5,TypeOfPartner!$A$2:$A$5)</f>
        <v>2</v>
      </c>
      <c r="E5" s="8">
        <f>LOOKUP(C5,PartnerName!$B$2:$B$6,PartnerName!$A$2:$A$6)</f>
        <v>4</v>
      </c>
      <c r="F5" s="3" t="s">
        <v>37</v>
      </c>
      <c r="G5" s="3">
        <f>LOOKUP(F5,Director!$B$2:$B$6,Director!$A$2:$A$6)</f>
        <v>1</v>
      </c>
      <c r="H5" s="3" t="s">
        <v>38</v>
      </c>
      <c r="I5" s="9">
        <v>4442223311</v>
      </c>
      <c r="J5" s="1" t="str">
        <f t="shared" si="0"/>
        <v>+74442223311</v>
      </c>
      <c r="K5" s="1">
        <v>4</v>
      </c>
      <c r="L5" s="1">
        <v>1111520857</v>
      </c>
      <c r="M5" s="1">
        <v>5</v>
      </c>
    </row>
    <row r="6" spans="1:13" x14ac:dyDescent="0.25">
      <c r="A6" s="1">
        <v>5</v>
      </c>
      <c r="B6" s="1" t="s">
        <v>27</v>
      </c>
      <c r="C6" s="3" t="s">
        <v>20</v>
      </c>
      <c r="D6" s="3">
        <f>LOOKUP(B6,TypeOfPartner!$B$2:$B$5,TypeOfPartner!$A$2:$A$5)</f>
        <v>1</v>
      </c>
      <c r="E6" s="8">
        <f>LOOKUP(C6,PartnerName!$B$2:$B$6,PartnerName!$A$2:$A$6)</f>
        <v>2</v>
      </c>
      <c r="F6" s="3" t="s">
        <v>39</v>
      </c>
      <c r="G6" s="3">
        <f>LOOKUP(F6,Director!$B$2:$B$6,Director!$A$2:$A$6)</f>
        <v>5</v>
      </c>
      <c r="H6" s="3" t="s">
        <v>40</v>
      </c>
      <c r="I6" s="9">
        <v>9128883333</v>
      </c>
      <c r="J6" s="1" t="str">
        <f t="shared" si="0"/>
        <v>+79128883333</v>
      </c>
      <c r="K6" s="1">
        <v>5</v>
      </c>
      <c r="L6" s="1">
        <v>5552431140</v>
      </c>
      <c r="M6" s="1">
        <v>10</v>
      </c>
    </row>
  </sheetData>
  <hyperlinks>
    <hyperlink ref="H2" r:id="rId1"/>
    <hyperlink ref="H4" r:id="rId2"/>
    <hyperlink ref="H6" r:id="rId3"/>
    <hyperlink ref="H5" r:id="rId4"/>
    <hyperlink ref="H3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L12" sqref="L12"/>
    </sheetView>
  </sheetViews>
  <sheetFormatPr defaultRowHeight="15" x14ac:dyDescent="0.25"/>
  <cols>
    <col min="2" max="2" width="9" hidden="1" customWidth="1"/>
    <col min="4" max="4" width="7.85546875" hidden="1" customWidth="1"/>
    <col min="5" max="5" width="8.85546875" bestFit="1" customWidth="1"/>
    <col min="6" max="6" width="14.140625" hidden="1" customWidth="1"/>
    <col min="7" max="7" width="7.5703125" customWidth="1"/>
    <col min="8" max="8" width="18.5703125" hidden="1" customWidth="1"/>
    <col min="10" max="10" width="10.85546875" bestFit="1" customWidth="1"/>
  </cols>
  <sheetData>
    <row r="1" spans="1:10" x14ac:dyDescent="0.25">
      <c r="A1" s="1" t="s">
        <v>55</v>
      </c>
      <c r="B1" s="1" t="s">
        <v>76</v>
      </c>
      <c r="C1" s="1" t="s">
        <v>76</v>
      </c>
      <c r="D1" s="1" t="s">
        <v>77</v>
      </c>
      <c r="E1" s="1" t="s">
        <v>77</v>
      </c>
      <c r="F1" s="1" t="s">
        <v>78</v>
      </c>
      <c r="G1" s="1" t="s">
        <v>78</v>
      </c>
      <c r="H1" s="1" t="s">
        <v>79</v>
      </c>
      <c r="I1" s="1" t="s">
        <v>79</v>
      </c>
      <c r="J1" s="1" t="s">
        <v>80</v>
      </c>
    </row>
    <row r="2" spans="1:10" x14ac:dyDescent="0.25">
      <c r="A2" s="1">
        <v>1</v>
      </c>
      <c r="B2" s="1">
        <v>652050</v>
      </c>
      <c r="C2" s="1">
        <f>LOOKUP(B2,Index!$B$2:$B$6,Index!$A$2:$A$6)</f>
        <v>5</v>
      </c>
      <c r="D2" s="1" t="s">
        <v>70</v>
      </c>
      <c r="E2" s="1">
        <f>LOOKUP(D2,Region!$B$2:$B$6,Region!$A$2:$A$6)</f>
        <v>3</v>
      </c>
      <c r="F2" s="1" t="s">
        <v>60</v>
      </c>
      <c r="G2" s="1">
        <f>LOOKUP(F2,City!$B$2:$B$6,City!$A$2:$A$6)</f>
        <v>5</v>
      </c>
      <c r="H2" s="1" t="s">
        <v>65</v>
      </c>
      <c r="I2" s="1">
        <f>LOOKUP(H2,Street!$B$2:$B$6,Street!$A$2:$A$6)</f>
        <v>1</v>
      </c>
      <c r="J2" s="1">
        <v>15</v>
      </c>
    </row>
    <row r="3" spans="1:10" x14ac:dyDescent="0.25">
      <c r="A3" s="1">
        <v>2</v>
      </c>
      <c r="B3" s="1">
        <v>164500</v>
      </c>
      <c r="C3" s="1">
        <f>LOOKUP(B3,Index!$B$2:$B$6,Index!$A$2:$A$6)</f>
        <v>2</v>
      </c>
      <c r="D3" s="1" t="s">
        <v>71</v>
      </c>
      <c r="E3" s="1">
        <f>LOOKUP(D3,Region!$B$2:$B$6,Region!$A$2:$A$6)</f>
        <v>1</v>
      </c>
      <c r="F3" s="1" t="s">
        <v>61</v>
      </c>
      <c r="G3" s="1">
        <f>LOOKUP(F3,City!$B$2:$B$6,City!$A$2:$A$6)</f>
        <v>3</v>
      </c>
      <c r="H3" s="1" t="s">
        <v>66</v>
      </c>
      <c r="I3" s="1">
        <f>LOOKUP(H3,Street!$B$2:$B$6,Street!$A$2:$A$6)</f>
        <v>5</v>
      </c>
      <c r="J3" s="1">
        <v>18</v>
      </c>
    </row>
    <row r="4" spans="1:10" x14ac:dyDescent="0.25">
      <c r="A4" s="1">
        <v>3</v>
      </c>
      <c r="B4" s="1">
        <v>188910</v>
      </c>
      <c r="C4" s="1">
        <f>LOOKUP(B4,Index!$B$2:$B$6,Index!$A$2:$A$6)</f>
        <v>3</v>
      </c>
      <c r="D4" s="1" t="s">
        <v>64</v>
      </c>
      <c r="E4" s="1">
        <f>LOOKUP(D4,Region!$B$2:$B$6,Region!$A$2:$A$6)</f>
        <v>4</v>
      </c>
      <c r="F4" s="1" t="s">
        <v>62</v>
      </c>
      <c r="G4" s="1">
        <f>LOOKUP(F4,City!$B$2:$B$6,City!$A$2:$A$6)</f>
        <v>1</v>
      </c>
      <c r="H4" s="1" t="s">
        <v>67</v>
      </c>
      <c r="I4" s="1">
        <f>LOOKUP(H4,Street!$B$2:$B$6,Street!$A$2:$A$6)</f>
        <v>2</v>
      </c>
      <c r="J4" s="1">
        <v>21</v>
      </c>
    </row>
    <row r="5" spans="1:10" x14ac:dyDescent="0.25">
      <c r="A5" s="1">
        <v>4</v>
      </c>
      <c r="B5" s="1">
        <v>143960</v>
      </c>
      <c r="C5" s="1">
        <f>LOOKUP(B5,Index!$B$2:$B$6,Index!$A$2:$A$6)</f>
        <v>1</v>
      </c>
      <c r="D5" s="1" t="s">
        <v>72</v>
      </c>
      <c r="E5" s="1">
        <f>LOOKUP(D5,Region!$B$2:$B$6,Region!$A$2:$A$6)</f>
        <v>5</v>
      </c>
      <c r="F5" s="1" t="s">
        <v>63</v>
      </c>
      <c r="G5" s="1">
        <f>LOOKUP(F5,City!$B$2:$B$6,City!$A$2:$A$6)</f>
        <v>2</v>
      </c>
      <c r="H5" s="1" t="s">
        <v>68</v>
      </c>
      <c r="I5" s="1">
        <f>LOOKUP(H5,Street!$B$2:$B$6,Street!$A$2:$A$6)</f>
        <v>4</v>
      </c>
      <c r="J5" s="1">
        <v>51</v>
      </c>
    </row>
    <row r="6" spans="1:10" x14ac:dyDescent="0.25">
      <c r="A6" s="1">
        <v>5</v>
      </c>
      <c r="B6" s="1">
        <v>309500</v>
      </c>
      <c r="C6" s="1">
        <f>LOOKUP(B6,Index!$B$2:$B$6,Index!$A$2:$A$6)</f>
        <v>4</v>
      </c>
      <c r="D6" s="1" t="s">
        <v>73</v>
      </c>
      <c r="E6" s="1">
        <f>LOOKUP(D6,Region!$B$2:$B$6,Region!$A$2:$A$6)</f>
        <v>2</v>
      </c>
      <c r="F6" s="1" t="s">
        <v>74</v>
      </c>
      <c r="G6" s="1">
        <f>LOOKUP(F6,City!$B$2:$B$6,City!$A$2:$A$6)</f>
        <v>4</v>
      </c>
      <c r="H6" s="1" t="s">
        <v>69</v>
      </c>
      <c r="I6" s="1">
        <f>LOOKUP(H6,Street!$B$2:$B$6,Street!$A$2:$A$6)</f>
        <v>3</v>
      </c>
      <c r="J6" s="1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55</v>
      </c>
      <c r="B1" s="1" t="s">
        <v>59</v>
      </c>
    </row>
    <row r="2" spans="1:2" x14ac:dyDescent="0.25">
      <c r="A2" s="1">
        <v>1</v>
      </c>
      <c r="B2" s="1">
        <v>143960</v>
      </c>
    </row>
    <row r="3" spans="1:2" x14ac:dyDescent="0.25">
      <c r="A3" s="1">
        <v>2</v>
      </c>
      <c r="B3" s="1">
        <v>164500</v>
      </c>
    </row>
    <row r="4" spans="1:2" x14ac:dyDescent="0.25">
      <c r="A4" s="1">
        <v>3</v>
      </c>
      <c r="B4" s="1">
        <v>188910</v>
      </c>
    </row>
    <row r="5" spans="1:2" x14ac:dyDescent="0.25">
      <c r="A5" s="1">
        <v>4</v>
      </c>
      <c r="B5" s="1">
        <v>309500</v>
      </c>
    </row>
    <row r="6" spans="1:2" x14ac:dyDescent="0.25">
      <c r="A6" s="1">
        <v>5</v>
      </c>
      <c r="B6" s="1">
        <v>652050</v>
      </c>
    </row>
  </sheetData>
  <sortState ref="A2:B6">
    <sortCondition ref="B2: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2" max="2" width="22.7109375" bestFit="1" customWidth="1"/>
  </cols>
  <sheetData>
    <row r="1" spans="1:2" x14ac:dyDescent="0.25">
      <c r="A1" s="1" t="s">
        <v>55</v>
      </c>
      <c r="B1" s="1" t="s">
        <v>75</v>
      </c>
    </row>
    <row r="2" spans="1:2" x14ac:dyDescent="0.25">
      <c r="A2" s="1">
        <v>1</v>
      </c>
      <c r="B2" s="1" t="s">
        <v>71</v>
      </c>
    </row>
    <row r="3" spans="1:2" x14ac:dyDescent="0.25">
      <c r="A3" s="1">
        <v>2</v>
      </c>
      <c r="B3" s="1" t="s">
        <v>73</v>
      </c>
    </row>
    <row r="4" spans="1:2" x14ac:dyDescent="0.25">
      <c r="A4" s="1">
        <v>3</v>
      </c>
      <c r="B4" s="1" t="s">
        <v>70</v>
      </c>
    </row>
    <row r="5" spans="1:2" x14ac:dyDescent="0.25">
      <c r="A5" s="1">
        <v>4</v>
      </c>
      <c r="B5" s="1" t="s">
        <v>64</v>
      </c>
    </row>
    <row r="6" spans="1:2" x14ac:dyDescent="0.25">
      <c r="A6" s="1">
        <v>5</v>
      </c>
      <c r="B6" s="1" t="s">
        <v>72</v>
      </c>
    </row>
  </sheetData>
  <sortState ref="A1:B6">
    <sortCondition ref="B2: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A1:B6"/>
    </sheetView>
  </sheetViews>
  <sheetFormatPr defaultRowHeight="15" x14ac:dyDescent="0.25"/>
  <cols>
    <col min="2" max="2" width="14.140625" bestFit="1" customWidth="1"/>
  </cols>
  <sheetData>
    <row r="1" spans="1:2" x14ac:dyDescent="0.25">
      <c r="A1" s="1" t="s">
        <v>55</v>
      </c>
      <c r="B1" s="1" t="s">
        <v>81</v>
      </c>
    </row>
    <row r="2" spans="1:2" x14ac:dyDescent="0.25">
      <c r="A2" s="1">
        <v>1</v>
      </c>
      <c r="B2" s="1" t="s">
        <v>62</v>
      </c>
    </row>
    <row r="3" spans="1:2" x14ac:dyDescent="0.25">
      <c r="A3" s="1">
        <v>2</v>
      </c>
      <c r="B3" s="1" t="s">
        <v>63</v>
      </c>
    </row>
    <row r="4" spans="1:2" x14ac:dyDescent="0.25">
      <c r="A4" s="1">
        <v>3</v>
      </c>
      <c r="B4" s="1" t="s">
        <v>61</v>
      </c>
    </row>
    <row r="5" spans="1:2" x14ac:dyDescent="0.25">
      <c r="A5" s="1">
        <v>4</v>
      </c>
      <c r="B5" s="1" t="s">
        <v>74</v>
      </c>
    </row>
    <row r="6" spans="1:2" x14ac:dyDescent="0.25">
      <c r="A6" s="1">
        <v>5</v>
      </c>
      <c r="B6" s="1" t="s">
        <v>60</v>
      </c>
    </row>
  </sheetData>
  <sortState ref="A1:B6">
    <sortCondition ref="B2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Material_type_import</vt:lpstr>
      <vt:lpstr>Production</vt:lpstr>
      <vt:lpstr>PartnerName</vt:lpstr>
      <vt:lpstr>Partner_products_import</vt:lpstr>
      <vt:lpstr>Partners_import</vt:lpstr>
      <vt:lpstr>Adress</vt:lpstr>
      <vt:lpstr>Index</vt:lpstr>
      <vt:lpstr>Region</vt:lpstr>
      <vt:lpstr>City</vt:lpstr>
      <vt:lpstr>Street</vt:lpstr>
      <vt:lpstr>Director</vt:lpstr>
      <vt:lpstr>TypeOfPartner</vt:lpstr>
      <vt:lpstr>Product_type_import</vt:lpstr>
      <vt:lpstr>TypeOfProduction</vt:lpstr>
      <vt:lpstr>Products_import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2025-03-10T11:24:08Z</dcterms:modified>
</cp:coreProperties>
</file>