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1310" windowHeight="5430" activeTab="2"/>
  </bookViews>
  <sheets>
    <sheet name="Inputs" sheetId="1" r:id="rId1"/>
    <sheet name="Outputs" sheetId="2" r:id="rId2"/>
    <sheet name="Pin Map" sheetId="4" r:id="rId3"/>
    <sheet name="Bug List" sheetId="3" r:id="rId4"/>
  </sheets>
  <definedNames>
    <definedName name="_xlnm._FilterDatabase" localSheetId="3" hidden="1">'Bug List'!$A$1:$F$50</definedName>
  </definedNames>
  <calcPr calcId="152511"/>
</workbook>
</file>

<file path=xl/calcChain.xml><?xml version="1.0" encoding="utf-8"?>
<calcChain xmlns="http://schemas.openxmlformats.org/spreadsheetml/2006/main">
  <c r="U4" i="4" l="1"/>
  <c r="V4" i="4" s="1"/>
  <c r="U5" i="4"/>
  <c r="V5" i="4" s="1"/>
  <c r="U6" i="4"/>
  <c r="V6" i="4" s="1"/>
  <c r="U7" i="4"/>
  <c r="V7" i="4" s="1"/>
  <c r="U8" i="4"/>
  <c r="V8" i="4" s="1"/>
  <c r="U9" i="4"/>
  <c r="V9" i="4" s="1"/>
  <c r="U10" i="4"/>
  <c r="V10" i="4" s="1"/>
  <c r="U11" i="4"/>
  <c r="V11" i="4" s="1"/>
  <c r="U12" i="4"/>
  <c r="V12" i="4" s="1"/>
  <c r="U13" i="4"/>
  <c r="V13" i="4"/>
  <c r="U14" i="4"/>
  <c r="V14" i="4" s="1"/>
  <c r="U15" i="4"/>
  <c r="V15" i="4" s="1"/>
  <c r="U16" i="4"/>
  <c r="V16" i="4" s="1"/>
  <c r="U17" i="4"/>
  <c r="V17" i="4" s="1"/>
  <c r="U18" i="4"/>
  <c r="V18" i="4" s="1"/>
  <c r="U19" i="4"/>
  <c r="V19" i="4" s="1"/>
  <c r="U20" i="4"/>
  <c r="V20" i="4" s="1"/>
  <c r="U21" i="4"/>
  <c r="V21" i="4" s="1"/>
  <c r="U22" i="4"/>
  <c r="V22" i="4" s="1"/>
  <c r="U23" i="4"/>
  <c r="V23" i="4" s="1"/>
  <c r="U24" i="4"/>
  <c r="V24" i="4" s="1"/>
  <c r="U25" i="4"/>
  <c r="V25" i="4" s="1"/>
  <c r="U26" i="4"/>
  <c r="V26" i="4" s="1"/>
  <c r="U27" i="4"/>
  <c r="V27" i="4" s="1"/>
  <c r="U28" i="4"/>
  <c r="V28" i="4" s="1"/>
  <c r="U29" i="4"/>
  <c r="V29" i="4"/>
  <c r="U30" i="4"/>
  <c r="V30" i="4" s="1"/>
  <c r="U31" i="4"/>
  <c r="V31" i="4" s="1"/>
  <c r="U32" i="4"/>
  <c r="V32" i="4" s="1"/>
  <c r="U33" i="4"/>
  <c r="V33" i="4" s="1"/>
  <c r="U34" i="4"/>
  <c r="V34" i="4" s="1"/>
  <c r="U35" i="4"/>
  <c r="V35" i="4" s="1"/>
  <c r="U36" i="4"/>
  <c r="V36" i="4" s="1"/>
  <c r="U37" i="4"/>
  <c r="V37" i="4" s="1"/>
  <c r="U38" i="4"/>
  <c r="V38" i="4" s="1"/>
  <c r="U39" i="4"/>
  <c r="V39" i="4" s="1"/>
  <c r="U40" i="4"/>
  <c r="V40" i="4" s="1"/>
  <c r="U41" i="4"/>
  <c r="V41" i="4" s="1"/>
  <c r="U42" i="4"/>
  <c r="V42" i="4" s="1"/>
  <c r="U43" i="4"/>
  <c r="V43" i="4" s="1"/>
  <c r="U44" i="4"/>
  <c r="V44" i="4" s="1"/>
  <c r="U45" i="4"/>
  <c r="V45" i="4"/>
  <c r="U46" i="4"/>
  <c r="V46" i="4" s="1"/>
  <c r="U47" i="4"/>
  <c r="V47" i="4" s="1"/>
  <c r="U48" i="4"/>
  <c r="V48" i="4" s="1"/>
  <c r="U49" i="4"/>
  <c r="V49" i="4" s="1"/>
  <c r="U50" i="4"/>
  <c r="V50" i="4" s="1"/>
  <c r="U51" i="4"/>
  <c r="V51" i="4" s="1"/>
  <c r="U52" i="4"/>
  <c r="V52" i="4" s="1"/>
  <c r="U53" i="4"/>
  <c r="V53" i="4" s="1"/>
  <c r="U54" i="4"/>
  <c r="V54" i="4" s="1"/>
  <c r="U55" i="4"/>
  <c r="V55" i="4" s="1"/>
  <c r="U56" i="4"/>
  <c r="V56" i="4" s="1"/>
  <c r="U57" i="4"/>
  <c r="V57" i="4" s="1"/>
  <c r="U58" i="4"/>
  <c r="V58" i="4" s="1"/>
  <c r="U59" i="4"/>
  <c r="V59" i="4" s="1"/>
  <c r="U60" i="4"/>
  <c r="V60" i="4" s="1"/>
  <c r="U61" i="4"/>
  <c r="V61" i="4"/>
  <c r="U62" i="4"/>
  <c r="V62" i="4" s="1"/>
  <c r="U63" i="4"/>
  <c r="V63" i="4" s="1"/>
  <c r="U64" i="4"/>
  <c r="V64" i="4" s="1"/>
  <c r="U65" i="4"/>
  <c r="V65" i="4" s="1"/>
  <c r="U66" i="4"/>
  <c r="V66" i="4" s="1"/>
  <c r="U67" i="4"/>
  <c r="V67" i="4" s="1"/>
  <c r="U68" i="4"/>
  <c r="V68" i="4" s="1"/>
  <c r="U69" i="4"/>
  <c r="V69" i="4" s="1"/>
  <c r="U70" i="4"/>
  <c r="V70" i="4" s="1"/>
  <c r="U71" i="4"/>
  <c r="V71" i="4" s="1"/>
  <c r="U72" i="4"/>
  <c r="V72" i="4" s="1"/>
  <c r="U73" i="4"/>
  <c r="V73" i="4" s="1"/>
  <c r="U74" i="4"/>
  <c r="V74" i="4" s="1"/>
  <c r="U75" i="4"/>
  <c r="V75" i="4" s="1"/>
  <c r="U76" i="4"/>
  <c r="V76" i="4" s="1"/>
  <c r="U77" i="4"/>
  <c r="V77" i="4"/>
  <c r="U78" i="4"/>
  <c r="V78" i="4" s="1"/>
  <c r="U79" i="4"/>
  <c r="V79" i="4" s="1"/>
  <c r="U80" i="4"/>
  <c r="V80" i="4" s="1"/>
  <c r="U81" i="4"/>
  <c r="V81" i="4" s="1"/>
  <c r="U82" i="4"/>
  <c r="V82" i="4" s="1"/>
  <c r="U83" i="4"/>
  <c r="V83" i="4" s="1"/>
  <c r="U84" i="4"/>
  <c r="V84" i="4" s="1"/>
  <c r="U85" i="4"/>
  <c r="V85" i="4" s="1"/>
  <c r="U86" i="4"/>
  <c r="V86" i="4" s="1"/>
  <c r="U87" i="4"/>
  <c r="V87" i="4" s="1"/>
  <c r="U88" i="4"/>
  <c r="V88" i="4" s="1"/>
  <c r="U89" i="4"/>
  <c r="V89" i="4" s="1"/>
  <c r="U90" i="4"/>
  <c r="V90" i="4" s="1"/>
  <c r="U91" i="4"/>
  <c r="V91" i="4" s="1"/>
  <c r="U92" i="4"/>
  <c r="V92" i="4" s="1"/>
  <c r="U93" i="4"/>
  <c r="V93" i="4"/>
  <c r="U94" i="4"/>
  <c r="V94" i="4" s="1"/>
  <c r="U95" i="4"/>
  <c r="V95" i="4" s="1"/>
  <c r="U96" i="4"/>
  <c r="V96" i="4" s="1"/>
  <c r="U97" i="4"/>
  <c r="V97" i="4" s="1"/>
  <c r="U98" i="4"/>
  <c r="V98" i="4" s="1"/>
  <c r="U99" i="4"/>
  <c r="V99" i="4"/>
  <c r="U100" i="4"/>
  <c r="V100" i="4" s="1"/>
  <c r="U101" i="4"/>
  <c r="V101" i="4" s="1"/>
  <c r="U102" i="4"/>
  <c r="V102" i="4" s="1"/>
  <c r="U103" i="4"/>
  <c r="V103" i="4" s="1"/>
  <c r="U104" i="4"/>
  <c r="V104" i="4" s="1"/>
  <c r="U105" i="4"/>
  <c r="V105" i="4" s="1"/>
  <c r="U106" i="4"/>
  <c r="V106" i="4" s="1"/>
  <c r="U107" i="4"/>
  <c r="V107" i="4" s="1"/>
  <c r="U108" i="4"/>
  <c r="V108" i="4" s="1"/>
  <c r="U109" i="4"/>
  <c r="V109" i="4"/>
  <c r="U110" i="4"/>
  <c r="V110" i="4" s="1"/>
  <c r="U111" i="4"/>
  <c r="V111" i="4" s="1"/>
  <c r="U112" i="4"/>
  <c r="V112" i="4" s="1"/>
  <c r="U113" i="4"/>
  <c r="V113" i="4" s="1"/>
  <c r="U114" i="4"/>
  <c r="V114" i="4" s="1"/>
  <c r="U115" i="4"/>
  <c r="V115" i="4" s="1"/>
  <c r="U116" i="4"/>
  <c r="V116" i="4" s="1"/>
  <c r="U117" i="4"/>
  <c r="V117" i="4" s="1"/>
  <c r="U118" i="4"/>
  <c r="V118" i="4" s="1"/>
  <c r="U119" i="4"/>
  <c r="V119" i="4" s="1"/>
  <c r="U120" i="4"/>
  <c r="V120" i="4" s="1"/>
  <c r="U121" i="4"/>
  <c r="V121" i="4" s="1"/>
  <c r="U122" i="4"/>
  <c r="V122" i="4" s="1"/>
  <c r="U123" i="4"/>
  <c r="V123" i="4"/>
  <c r="U124" i="4"/>
  <c r="V124" i="4" s="1"/>
  <c r="U125" i="4"/>
  <c r="V125" i="4" s="1"/>
  <c r="U126" i="4"/>
  <c r="V126" i="4" s="1"/>
  <c r="U127" i="4"/>
  <c r="V127" i="4" s="1"/>
  <c r="U128" i="4"/>
  <c r="V128" i="4" s="1"/>
  <c r="U129" i="4"/>
  <c r="V129" i="4" s="1"/>
  <c r="U130" i="4"/>
  <c r="V130" i="4" s="1"/>
  <c r="U131" i="4"/>
  <c r="V131" i="4" s="1"/>
  <c r="U132" i="4"/>
  <c r="V132" i="4" s="1"/>
  <c r="U133" i="4"/>
  <c r="V133" i="4" s="1"/>
  <c r="U134" i="4"/>
  <c r="V134" i="4" s="1"/>
  <c r="U135" i="4"/>
  <c r="V135" i="4" s="1"/>
  <c r="U136" i="4"/>
  <c r="V136" i="4" s="1"/>
  <c r="U137" i="4"/>
  <c r="V137" i="4" s="1"/>
  <c r="U138" i="4"/>
  <c r="V138" i="4" s="1"/>
  <c r="U139" i="4"/>
  <c r="V139" i="4" s="1"/>
  <c r="U140" i="4"/>
  <c r="V140" i="4" s="1"/>
  <c r="U141" i="4"/>
  <c r="V141" i="4" s="1"/>
  <c r="U142" i="4"/>
  <c r="V142" i="4" s="1"/>
  <c r="U143" i="4"/>
  <c r="V143" i="4" s="1"/>
  <c r="U144" i="4"/>
  <c r="V144" i="4" s="1"/>
  <c r="U145" i="4"/>
  <c r="V145" i="4" s="1"/>
  <c r="U146" i="4"/>
  <c r="V146" i="4" s="1"/>
  <c r="U147" i="4"/>
  <c r="V147" i="4" s="1"/>
  <c r="U148" i="4"/>
  <c r="V148" i="4" s="1"/>
  <c r="U149" i="4"/>
  <c r="V149" i="4" s="1"/>
  <c r="U150" i="4"/>
  <c r="V150" i="4" s="1"/>
  <c r="U151" i="4"/>
  <c r="V151" i="4" s="1"/>
  <c r="U152" i="4"/>
  <c r="V152" i="4" s="1"/>
  <c r="U153" i="4"/>
  <c r="V153" i="4" s="1"/>
  <c r="U154" i="4"/>
  <c r="V154" i="4" s="1"/>
  <c r="U155" i="4"/>
  <c r="V155" i="4"/>
  <c r="U156" i="4"/>
  <c r="V156" i="4" s="1"/>
  <c r="U157" i="4"/>
  <c r="V157" i="4" s="1"/>
  <c r="U158" i="4"/>
  <c r="V158" i="4" s="1"/>
  <c r="U159" i="4"/>
  <c r="V159" i="4" s="1"/>
  <c r="U160" i="4"/>
  <c r="V160" i="4" s="1"/>
  <c r="U161" i="4"/>
  <c r="V161" i="4" s="1"/>
  <c r="U162" i="4"/>
  <c r="V162" i="4" s="1"/>
  <c r="U163" i="4"/>
  <c r="V163" i="4" s="1"/>
  <c r="U164" i="4"/>
  <c r="V164" i="4" s="1"/>
  <c r="U165" i="4"/>
  <c r="V165" i="4" s="1"/>
  <c r="U166" i="4"/>
  <c r="V166" i="4" s="1"/>
  <c r="U167" i="4"/>
  <c r="V167" i="4" s="1"/>
  <c r="U168" i="4"/>
  <c r="V168" i="4" s="1"/>
  <c r="U169" i="4"/>
  <c r="V169" i="4" s="1"/>
  <c r="U170" i="4"/>
  <c r="V170" i="4" s="1"/>
  <c r="U171" i="4"/>
  <c r="V171" i="4" s="1"/>
  <c r="U172" i="4"/>
  <c r="V172" i="4" s="1"/>
  <c r="U173" i="4"/>
  <c r="V173" i="4" s="1"/>
  <c r="U174" i="4"/>
  <c r="V174" i="4" s="1"/>
  <c r="U175" i="4"/>
  <c r="V175" i="4" s="1"/>
  <c r="U176" i="4"/>
  <c r="V176" i="4" s="1"/>
  <c r="U177" i="4"/>
  <c r="V177" i="4" s="1"/>
  <c r="U178" i="4"/>
  <c r="V178" i="4" s="1"/>
  <c r="U179" i="4"/>
  <c r="V179" i="4"/>
  <c r="U180" i="4"/>
  <c r="V180" i="4" s="1"/>
  <c r="U181" i="4"/>
  <c r="V181" i="4" s="1"/>
  <c r="U182" i="4"/>
  <c r="V182" i="4" s="1"/>
  <c r="U183" i="4"/>
  <c r="V183" i="4" s="1"/>
  <c r="U184" i="4"/>
  <c r="V184" i="4" s="1"/>
  <c r="U185" i="4"/>
  <c r="V185" i="4" s="1"/>
  <c r="U186" i="4"/>
  <c r="V186" i="4" s="1"/>
  <c r="U187" i="4"/>
  <c r="V187" i="4"/>
  <c r="U188" i="4"/>
  <c r="V188" i="4" s="1"/>
  <c r="U189" i="4"/>
  <c r="V189" i="4" s="1"/>
  <c r="U190" i="4"/>
  <c r="V190" i="4" s="1"/>
  <c r="U191" i="4"/>
  <c r="V191" i="4" s="1"/>
  <c r="U192" i="4"/>
  <c r="V192" i="4" s="1"/>
  <c r="U193" i="4"/>
  <c r="V193" i="4" s="1"/>
  <c r="U194" i="4"/>
  <c r="V194" i="4" s="1"/>
  <c r="U195" i="4"/>
  <c r="V195" i="4"/>
  <c r="U196" i="4"/>
  <c r="V196" i="4" s="1"/>
  <c r="U197" i="4"/>
  <c r="V197" i="4" s="1"/>
  <c r="U198" i="4"/>
  <c r="V198" i="4" s="1"/>
  <c r="U199" i="4"/>
  <c r="V199" i="4" s="1"/>
  <c r="U200" i="4"/>
  <c r="V200" i="4" s="1"/>
  <c r="U201" i="4"/>
  <c r="V201" i="4" s="1"/>
  <c r="U202" i="4"/>
  <c r="V202" i="4" s="1"/>
  <c r="U203" i="4"/>
  <c r="V203" i="4" s="1"/>
  <c r="U204" i="4"/>
  <c r="V204" i="4" s="1"/>
  <c r="U205" i="4"/>
  <c r="V205" i="4" s="1"/>
  <c r="U206" i="4"/>
  <c r="V206" i="4" s="1"/>
  <c r="U207" i="4"/>
  <c r="V207" i="4" s="1"/>
  <c r="U208" i="4"/>
  <c r="V208" i="4" s="1"/>
  <c r="U209" i="4"/>
  <c r="V209" i="4" s="1"/>
  <c r="U210" i="4"/>
  <c r="V210" i="4" s="1"/>
  <c r="U211" i="4"/>
  <c r="V211" i="4"/>
  <c r="U212" i="4"/>
  <c r="V212" i="4" s="1"/>
  <c r="U213" i="4"/>
  <c r="V213" i="4" s="1"/>
  <c r="U214" i="4"/>
  <c r="V214" i="4" s="1"/>
  <c r="U215" i="4"/>
  <c r="V215" i="4" s="1"/>
  <c r="U216" i="4"/>
  <c r="V216" i="4" s="1"/>
  <c r="U217" i="4"/>
  <c r="V217" i="4" s="1"/>
  <c r="U218" i="4"/>
  <c r="V218" i="4" s="1"/>
  <c r="U219" i="4"/>
  <c r="V219" i="4"/>
  <c r="U220" i="4"/>
  <c r="V220" i="4" s="1"/>
  <c r="U221" i="4"/>
  <c r="V221" i="4" s="1"/>
  <c r="U222" i="4"/>
  <c r="V222" i="4" s="1"/>
  <c r="U223" i="4"/>
  <c r="V223" i="4" s="1"/>
  <c r="U224" i="4"/>
  <c r="V224" i="4" s="1"/>
  <c r="U225" i="4"/>
  <c r="V225" i="4" s="1"/>
  <c r="U226" i="4"/>
  <c r="V226" i="4" s="1"/>
  <c r="U227" i="4"/>
  <c r="V227" i="4"/>
  <c r="U228" i="4"/>
  <c r="V228" i="4" s="1"/>
  <c r="U229" i="4"/>
  <c r="V229" i="4" s="1"/>
  <c r="U230" i="4"/>
  <c r="V230" i="4" s="1"/>
  <c r="U231" i="4"/>
  <c r="V231" i="4" s="1"/>
  <c r="U232" i="4"/>
  <c r="V232" i="4" s="1"/>
  <c r="U233" i="4"/>
  <c r="V233" i="4" s="1"/>
  <c r="U234" i="4"/>
  <c r="V234" i="4" s="1"/>
  <c r="U235" i="4"/>
  <c r="V235" i="4"/>
  <c r="U236" i="4"/>
  <c r="V236" i="4" s="1"/>
  <c r="U237" i="4"/>
  <c r="V237" i="4" s="1"/>
  <c r="U238" i="4"/>
  <c r="V238" i="4" s="1"/>
  <c r="U239" i="4"/>
  <c r="V239" i="4" s="1"/>
  <c r="U240" i="4"/>
  <c r="V240" i="4" s="1"/>
  <c r="U241" i="4"/>
  <c r="V241" i="4" s="1"/>
  <c r="U242" i="4"/>
  <c r="V242" i="4" s="1"/>
  <c r="U243" i="4"/>
  <c r="V243" i="4"/>
  <c r="U244" i="4"/>
  <c r="V244" i="4" s="1"/>
  <c r="U245" i="4"/>
  <c r="V245" i="4" s="1"/>
  <c r="U246" i="4"/>
  <c r="V246" i="4" s="1"/>
  <c r="U247" i="4"/>
  <c r="V247" i="4" s="1"/>
  <c r="U248" i="4"/>
  <c r="V248" i="4" s="1"/>
  <c r="U249" i="4"/>
  <c r="V249" i="4" s="1"/>
  <c r="U250" i="4"/>
  <c r="V250" i="4" s="1"/>
  <c r="U251" i="4"/>
  <c r="V251" i="4"/>
  <c r="U252" i="4"/>
  <c r="V252" i="4" s="1"/>
  <c r="U253" i="4"/>
  <c r="V253" i="4" s="1"/>
  <c r="U254" i="4"/>
  <c r="V254" i="4" s="1"/>
  <c r="U255" i="4"/>
  <c r="V255" i="4" s="1"/>
  <c r="U256" i="4"/>
  <c r="V256" i="4" s="1"/>
  <c r="U257" i="4"/>
  <c r="V257" i="4" s="1"/>
  <c r="U258" i="4"/>
  <c r="V258" i="4" s="1"/>
  <c r="U3" i="4"/>
  <c r="V3" i="4" s="1"/>
  <c r="M24" i="4" l="1"/>
  <c r="P24" i="4" l="1"/>
  <c r="P23" i="4"/>
  <c r="M23" i="4"/>
  <c r="N27" i="4" l="1"/>
  <c r="N28" i="4"/>
  <c r="O27" i="4" l="1"/>
  <c r="Q23" i="4" s="1"/>
  <c r="O28" i="4"/>
  <c r="R24" i="4" s="1"/>
  <c r="Q26" i="4" l="1"/>
  <c r="Q30" i="4"/>
  <c r="Q24" i="4"/>
  <c r="O30" i="4"/>
  <c r="R23" i="4"/>
</calcChain>
</file>

<file path=xl/comments1.xml><?xml version="1.0" encoding="utf-8"?>
<comments xmlns="http://schemas.openxmlformats.org/spreadsheetml/2006/main">
  <authors>
    <author>Author</author>
  </authors>
  <commentList>
    <comment ref="L6" authorId="0" shapeId="0">
      <text>
        <r>
          <rPr>
            <b/>
            <sz val="9"/>
            <color indexed="81"/>
            <rFont val="Tahoma"/>
            <charset val="1"/>
          </rPr>
          <t>Author:</t>
        </r>
        <r>
          <rPr>
            <sz val="9"/>
            <color indexed="81"/>
            <rFont val="Tahoma"/>
            <charset val="1"/>
          </rPr>
          <t xml:space="preserve">
Seems to be a chip problem. &lt;4v on pin. Something is draining. Need to replace chip to test
</t>
        </r>
      </text>
    </comment>
    <comment ref="L18" authorId="0" shapeId="0">
      <text>
        <r>
          <rPr>
            <b/>
            <sz val="9"/>
            <color indexed="81"/>
            <rFont val="Tahoma"/>
            <charset val="1"/>
          </rPr>
          <t>Author:</t>
        </r>
        <r>
          <rPr>
            <sz val="9"/>
            <color indexed="81"/>
            <rFont val="Tahoma"/>
            <charset val="1"/>
          </rPr>
          <t xml:space="preserve">
Reversed, NC switch
Fixed in MUX polarity
</t>
        </r>
      </text>
    </comment>
  </commentList>
</comments>
</file>

<file path=xl/sharedStrings.xml><?xml version="1.0" encoding="utf-8"?>
<sst xmlns="http://schemas.openxmlformats.org/spreadsheetml/2006/main" count="811" uniqueCount="448">
  <si>
    <t>M</t>
  </si>
  <si>
    <t>Orbital map toggle</t>
  </si>
  <si>
    <t>Tab</t>
  </si>
  <si>
    <t>Cycle focus in orbital map</t>
  </si>
  <si>
    <t>Backspace</t>
  </si>
  <si>
    <t>Reset focus in orbital map</t>
  </si>
  <si>
    <t>Time warp (physical time warp in atmosphere) increase</t>
  </si>
  <si>
    <t>Physical time warp increase (compulsory)</t>
  </si>
  <si>
    <t>]</t>
  </si>
  <si>
    <t>Quicksave</t>
  </si>
  <si>
    <t>Load quicksave</t>
  </si>
  <si>
    <t>Yaw adjustment (port/left)</t>
  </si>
  <si>
    <t>Roll adjustment (counter clockwise)</t>
  </si>
  <si>
    <t>V</t>
  </si>
  <si>
    <t>Toggle SAS</t>
  </si>
  <si>
    <t>F</t>
  </si>
  <si>
    <t>Toggle precision ("softer") controls</t>
  </si>
  <si>
    <t>Toggle RCS</t>
  </si>
  <si>
    <t>RCS thrust translate forward</t>
  </si>
  <si>
    <t>RCS thrust translate down</t>
  </si>
  <si>
    <t>L</t>
  </si>
  <si>
    <t>G</t>
  </si>
  <si>
    <t>Toggle landing gear</t>
  </si>
  <si>
    <t>Trim pitch/yaw/roll</t>
  </si>
  <si>
    <t>Reset trim</t>
  </si>
  <si>
    <t>B</t>
  </si>
  <si>
    <t>Wheel brakes</t>
  </si>
  <si>
    <t>Toggle vehicle lights</t>
  </si>
  <si>
    <t>Activate custom action group 1-10</t>
  </si>
  <si>
    <t>Shift</t>
  </si>
  <si>
    <t>Use part</t>
  </si>
  <si>
    <t>Sprint</t>
  </si>
  <si>
    <t>Toggle headlamps</t>
  </si>
  <si>
    <t>Return to cockpit</t>
  </si>
  <si>
    <t>Action</t>
  </si>
  <si>
    <t>Panel</t>
  </si>
  <si>
    <t>I/O</t>
  </si>
  <si>
    <t>View Control</t>
  </si>
  <si>
    <t>Type</t>
  </si>
  <si>
    <t>Switch</t>
  </si>
  <si>
    <t>Game Control</t>
  </si>
  <si>
    <t>Primary Flight Control</t>
  </si>
  <si>
    <t>Systems Control</t>
  </si>
  <si>
    <t>Secondary Flight Control</t>
  </si>
  <si>
    <t>Fuel Low</t>
  </si>
  <si>
    <t>SAS Active</t>
  </si>
  <si>
    <t>EVA Control</t>
  </si>
  <si>
    <t>Joystick 2</t>
  </si>
  <si>
    <t>Momentary</t>
  </si>
  <si>
    <t>Pushbutton</t>
  </si>
  <si>
    <t>On/Off</t>
  </si>
  <si>
    <t>Joystick 1</t>
  </si>
  <si>
    <t>Rotary</t>
  </si>
  <si>
    <t>4 pos? 5 pos?</t>
  </si>
  <si>
    <t>Toggle</t>
  </si>
  <si>
    <t>Rotary with SAS Modes</t>
  </si>
  <si>
    <t>Park Brake</t>
  </si>
  <si>
    <t>Pushbuttons</t>
  </si>
  <si>
    <t>KAS attach / Grab (do we need X too?</t>
  </si>
  <si>
    <t>Warning</t>
  </si>
  <si>
    <t>Pitch adjustment</t>
  </si>
  <si>
    <t>Throttle</t>
  </si>
  <si>
    <t>Slider</t>
  </si>
  <si>
    <t>Analogue</t>
  </si>
  <si>
    <t>Stage Lock</t>
  </si>
  <si>
    <t>Throttle Mode Off</t>
  </si>
  <si>
    <t>Throttle Mode 25%</t>
  </si>
  <si>
    <t>Throttle Mode 50%</t>
  </si>
  <si>
    <t>Throttle Mode 100%</t>
  </si>
  <si>
    <t>Rotary Switch</t>
  </si>
  <si>
    <t>Implement in SW, no krpc contol</t>
  </si>
  <si>
    <t>no krpc control! Use cal offsets??</t>
  </si>
  <si>
    <t>4 Posn</t>
  </si>
  <si>
    <t>NC</t>
  </si>
  <si>
    <t>Toggle or key</t>
  </si>
  <si>
    <t>control.pitch</t>
  </si>
  <si>
    <t>control.yaw</t>
  </si>
  <si>
    <t>control.roll</t>
  </si>
  <si>
    <t>control.throttle</t>
  </si>
  <si>
    <t>N/A</t>
  </si>
  <si>
    <t>Stage</t>
  </si>
  <si>
    <t>control.activatenextstage</t>
  </si>
  <si>
    <t>control.forward</t>
  </si>
  <si>
    <t>control.up</t>
  </si>
  <si>
    <t>RCS thrust translate side</t>
  </si>
  <si>
    <t>control.right</t>
  </si>
  <si>
    <t>need to implement in SW</t>
  </si>
  <si>
    <t>control.sas</t>
  </si>
  <si>
    <t>control.sasmode</t>
  </si>
  <si>
    <t>NC is Stability Assist</t>
  </si>
  <si>
    <t>control.brakes</t>
  </si>
  <si>
    <t>control.gear</t>
  </si>
  <si>
    <t>control.rcs</t>
  </si>
  <si>
    <t>control.toggle_action_group</t>
  </si>
  <si>
    <t>Implement in SW, easier than finding engine part, esp if multiple.</t>
  </si>
  <si>
    <t>Navball Mode</t>
  </si>
  <si>
    <t>control.speed_mode</t>
  </si>
  <si>
    <t>control.lights</t>
  </si>
  <si>
    <t>spacecenter.rails_warp_factor</t>
  </si>
  <si>
    <t>spacecenter.physics_warp_factor</t>
  </si>
  <si>
    <t>Class</t>
  </si>
  <si>
    <t>Need a key to allow multi select!!!</t>
  </si>
  <si>
    <t>Flight Control Mode (Atmos/Space/Rover)</t>
  </si>
  <si>
    <t>10 pos</t>
  </si>
  <si>
    <t>EVA?? Change axis mappings</t>
  </si>
  <si>
    <t>Reset Warp</t>
  </si>
  <si>
    <t>D13</t>
  </si>
  <si>
    <t>Reserved for LED</t>
  </si>
  <si>
    <t>D20,21</t>
  </si>
  <si>
    <t>Reserved for I2C BUS</t>
  </si>
  <si>
    <t>SW reset all warp values</t>
  </si>
  <si>
    <t>need pushbutton due game autochange</t>
  </si>
  <si>
    <t>Caution</t>
  </si>
  <si>
    <t>Part</t>
  </si>
  <si>
    <t>Rocker</t>
  </si>
  <si>
    <t xml:space="preserve">Cycle through active ships </t>
  </si>
  <si>
    <t>Toggle camera view (auto/free/orbital/chase), + IVA, Map??</t>
  </si>
  <si>
    <t>Landing Guidance</t>
  </si>
  <si>
    <t>Ctr Off</t>
  </si>
  <si>
    <t>D0,1</t>
  </si>
  <si>
    <t>Reserved for serial</t>
  </si>
  <si>
    <t>coming</t>
  </si>
  <si>
    <t xml:space="preserve">Rotary </t>
  </si>
  <si>
    <t>3 pos</t>
  </si>
  <si>
    <t>Advisory</t>
  </si>
  <si>
    <t>Left</t>
  </si>
  <si>
    <t>Right</t>
  </si>
  <si>
    <t>Fuel</t>
  </si>
  <si>
    <t>Monoprop</t>
  </si>
  <si>
    <t>Battery</t>
  </si>
  <si>
    <t>Throttle Armed</t>
  </si>
  <si>
    <t>Throttle Limited</t>
  </si>
  <si>
    <t>RCS</t>
  </si>
  <si>
    <t>Gear</t>
  </si>
  <si>
    <t>Brakes</t>
  </si>
  <si>
    <t>Lights</t>
  </si>
  <si>
    <t>Controls Fine</t>
  </si>
  <si>
    <t>Battery Low</t>
  </si>
  <si>
    <t>Monoprop Low</t>
  </si>
  <si>
    <t>Staging Armed</t>
  </si>
  <si>
    <t>DIO</t>
  </si>
  <si>
    <t>AIO</t>
  </si>
  <si>
    <t>MODE</t>
  </si>
  <si>
    <t>Connection</t>
  </si>
  <si>
    <t>Notes</t>
  </si>
  <si>
    <t>Mirrors USB serial</t>
  </si>
  <si>
    <t>I2C Bus</t>
  </si>
  <si>
    <t>A0</t>
  </si>
  <si>
    <t>A1</t>
  </si>
  <si>
    <t>A2</t>
  </si>
  <si>
    <t>A3</t>
  </si>
  <si>
    <t>A4</t>
  </si>
  <si>
    <t>A5</t>
  </si>
  <si>
    <t>A6</t>
  </si>
  <si>
    <t>A7</t>
  </si>
  <si>
    <t>A8</t>
  </si>
  <si>
    <t>A9</t>
  </si>
  <si>
    <t>A10</t>
  </si>
  <si>
    <t>A11</t>
  </si>
  <si>
    <t>A12</t>
  </si>
  <si>
    <t>A13</t>
  </si>
  <si>
    <t>A14</t>
  </si>
  <si>
    <t>A15</t>
  </si>
  <si>
    <t>Mode</t>
  </si>
  <si>
    <t>Rotation X</t>
  </si>
  <si>
    <t>Rotation Y</t>
  </si>
  <si>
    <t>Rotation Z</t>
  </si>
  <si>
    <t>Translation X</t>
  </si>
  <si>
    <t>Translation Y</t>
  </si>
  <si>
    <t>Translation Z</t>
  </si>
  <si>
    <t>Dimmer</t>
  </si>
  <si>
    <t>INPUT</t>
  </si>
  <si>
    <t>OUTPUT</t>
  </si>
  <si>
    <t>FC Sensitivity</t>
  </si>
  <si>
    <t>Throttle 25%</t>
  </si>
  <si>
    <t>Throttle 50%</t>
  </si>
  <si>
    <t>Throttle 75%</t>
  </si>
  <si>
    <t>Stage Arm</t>
  </si>
  <si>
    <t>Error</t>
  </si>
  <si>
    <t>INP_PULLUP</t>
  </si>
  <si>
    <t>MUX</t>
  </si>
  <si>
    <t>AG1</t>
  </si>
  <si>
    <t>AG2</t>
  </si>
  <si>
    <t>AG3</t>
  </si>
  <si>
    <t>AG4</t>
  </si>
  <si>
    <t>AG5</t>
  </si>
  <si>
    <t>AG6</t>
  </si>
  <si>
    <t>AG7</t>
  </si>
  <si>
    <t>AG8</t>
  </si>
  <si>
    <t>AG9</t>
  </si>
  <si>
    <t>AG10</t>
  </si>
  <si>
    <t>SAS1</t>
  </si>
  <si>
    <t>SAS2</t>
  </si>
  <si>
    <t>SAS3</t>
  </si>
  <si>
    <t>SAS4</t>
  </si>
  <si>
    <t>SAS5</t>
  </si>
  <si>
    <t>SAS6</t>
  </si>
  <si>
    <t>SAS7</t>
  </si>
  <si>
    <t>SAS8</t>
  </si>
  <si>
    <t>SAS9</t>
  </si>
  <si>
    <t>SAS SET</t>
  </si>
  <si>
    <t>SAS PWR</t>
  </si>
  <si>
    <t>Trim Reset</t>
  </si>
  <si>
    <t>Spd Surf</t>
  </si>
  <si>
    <t>Spd Orb</t>
  </si>
  <si>
    <t>Spd Tgt</t>
  </si>
  <si>
    <t>QuickSave</t>
  </si>
  <si>
    <t>Quick Load</t>
  </si>
  <si>
    <t>W - R - Up</t>
  </si>
  <si>
    <t>W - R - Dn</t>
  </si>
  <si>
    <t>Warp Rst</t>
  </si>
  <si>
    <t>View 1</t>
  </si>
  <si>
    <t>View 2</t>
  </si>
  <si>
    <t>View 3</t>
  </si>
  <si>
    <t>View 4</t>
  </si>
  <si>
    <t>View 5</t>
  </si>
  <si>
    <t>View 6</t>
  </si>
  <si>
    <t>Reset Focus</t>
  </si>
  <si>
    <t>LG - 09</t>
  </si>
  <si>
    <t>NWS</t>
  </si>
  <si>
    <t>LG sl 5</t>
  </si>
  <si>
    <t>LG - PWR</t>
  </si>
  <si>
    <t>LG sl 20</t>
  </si>
  <si>
    <t>Overrun</t>
  </si>
  <si>
    <t>Cam Reset</t>
  </si>
  <si>
    <t>Clear Target</t>
  </si>
  <si>
    <t>ACAWS L 1</t>
  </si>
  <si>
    <t>ACAWS L 2</t>
  </si>
  <si>
    <t>ACAWS L 3</t>
  </si>
  <si>
    <t>ACAWS L 4</t>
  </si>
  <si>
    <t>ACAWS L 5</t>
  </si>
  <si>
    <t>ACAWS L 6</t>
  </si>
  <si>
    <t>ACAWS L 7</t>
  </si>
  <si>
    <t>ACAWS L 8</t>
  </si>
  <si>
    <t>ACAWS L 9</t>
  </si>
  <si>
    <t>FC Mode 1</t>
  </si>
  <si>
    <t>FC Mode 2</t>
  </si>
  <si>
    <t>FC Mode 3</t>
  </si>
  <si>
    <t>FC Mode 4</t>
  </si>
  <si>
    <t>ACAWS R 1</t>
  </si>
  <si>
    <t>ACAWS R 2</t>
  </si>
  <si>
    <t>ACAWS R 3</t>
  </si>
  <si>
    <t>ACAWS R 4</t>
  </si>
  <si>
    <t>ACAWS R 5</t>
  </si>
  <si>
    <t>ACAWS R 6</t>
  </si>
  <si>
    <t>ACAWS R 7</t>
  </si>
  <si>
    <t>ACAWS R 8</t>
  </si>
  <si>
    <t>ACAWS R 9</t>
  </si>
  <si>
    <t>Screen 1</t>
  </si>
  <si>
    <t>Screen 2</t>
  </si>
  <si>
    <t>Screen 3</t>
  </si>
  <si>
    <t>Screen 4</t>
  </si>
  <si>
    <t>Screen 5</t>
  </si>
  <si>
    <t>Screen 6</t>
  </si>
  <si>
    <t>Screen 7</t>
  </si>
  <si>
    <t>Screen 8</t>
  </si>
  <si>
    <t>Light DIM</t>
  </si>
  <si>
    <t>PWM</t>
  </si>
  <si>
    <t>B7</t>
  </si>
  <si>
    <t>B0</t>
  </si>
  <si>
    <t>B1</t>
  </si>
  <si>
    <t>B2</t>
  </si>
  <si>
    <t>B3</t>
  </si>
  <si>
    <t>B4</t>
  </si>
  <si>
    <t>B5</t>
  </si>
  <si>
    <t>B6</t>
  </si>
  <si>
    <t>voltage sense</t>
  </si>
  <si>
    <t>Temp sense</t>
  </si>
  <si>
    <t>Power</t>
  </si>
  <si>
    <t>Reset</t>
  </si>
  <si>
    <t>#</t>
  </si>
  <si>
    <t>Issue</t>
  </si>
  <si>
    <t>Status</t>
  </si>
  <si>
    <t>Fix</t>
  </si>
  <si>
    <t>The rotary switches on the side panel seem to switch multiple inputs at some positions and the final 'all on' position doesn’t seem to work. Are these maybe 2x6 instead of 1x12?</t>
  </si>
  <si>
    <t>upper right (from back) light strip not working well</t>
  </si>
  <si>
    <t>Moved diode + to transistor emmiter / light connector pin junction so when the test is run the pin is directly grounded.</t>
  </si>
  <si>
    <t>Fixed</t>
  </si>
  <si>
    <t>Light strip was faulty, replaced</t>
  </si>
  <si>
    <t>Focus Left</t>
  </si>
  <si>
    <t>Focus Right</t>
  </si>
  <si>
    <t>Vessel Right</t>
  </si>
  <si>
    <t>Vessel Left</t>
  </si>
  <si>
    <t>Cam - Pitch up</t>
  </si>
  <si>
    <t>Cam - Pitch dn</t>
  </si>
  <si>
    <t>Cam - yaw L</t>
  </si>
  <si>
    <t>Cam - Yaw R</t>
  </si>
  <si>
    <t>Cam - Zm up</t>
  </si>
  <si>
    <t>Cam - Zm dn</t>
  </si>
  <si>
    <t>W - P - dn</t>
  </si>
  <si>
    <t>W - P - up</t>
  </si>
  <si>
    <t>Tr Pitch Up</t>
  </si>
  <si>
    <t>Tr Pitch  DN</t>
  </si>
  <si>
    <t>Tr Yaw R</t>
  </si>
  <si>
    <t>Tr Yaw L</t>
  </si>
  <si>
    <t>Tr Roll R</t>
  </si>
  <si>
    <t>Tr Roll L</t>
  </si>
  <si>
    <t>Some of the rockers on the side panel are reversed so they don’t follow the convention of up/left first</t>
  </si>
  <si>
    <t>Switched the pins on the connectors</t>
  </si>
  <si>
    <t>The pin strip on the arduino comes loose easily, this is mainly the double strip at the end.</t>
  </si>
  <si>
    <t>wiring near the top of the side panel is very tight. Gets jumbled easily, hard to remove panel</t>
  </si>
  <si>
    <t>fan sense PWM isnt reading right. Need a method to read it</t>
  </si>
  <si>
    <t>temp sense is uncalibrated, need to work out its cal curve</t>
  </si>
  <si>
    <t>Stage button is reversed</t>
  </si>
  <si>
    <t xml:space="preserve">AG4 input on MUX 0 GPIOA3 not sensing. </t>
  </si>
  <si>
    <t>Speed mode orbit and target on MUX 4 GPIOB1 and 2 are linked. Hitting either switch triggers both</t>
  </si>
  <si>
    <t>Translation joystick is reversed in Pitch and Roll compared to standard</t>
  </si>
  <si>
    <t>Dimmer is reversed compared to standard</t>
  </si>
  <si>
    <t>total sense is using 12-14ms!</t>
  </si>
  <si>
    <t>Can we use the polarity function of the mcp23017 to make sensing easier?</t>
  </si>
  <si>
    <t>Stage button is NC, so this behaviour is correct and has to be managed in the code</t>
  </si>
  <si>
    <t>Not worth changing, manage in input map function</t>
  </si>
  <si>
    <t>Closed</t>
  </si>
  <si>
    <t>DEAD</t>
  </si>
  <si>
    <t>Some of the trim rockers are reveresed to the up/left first convention</t>
  </si>
  <si>
    <t>MUX 0 GPIOA3 is not working. Voltage at pin &lt;4, pullups seem ok to seems to be draining through the chip</t>
  </si>
  <si>
    <t>Need another chip to confirm</t>
  </si>
  <si>
    <t>Pins switched on MUX</t>
  </si>
  <si>
    <t>Moved AG4 to spare pin on MUX 3 B7. Issue with MUX 0 raised at issue 17</t>
  </si>
  <si>
    <t>High fan speed is noisy, can we reduce it when temp is low?</t>
  </si>
  <si>
    <t>Overheat</t>
  </si>
  <si>
    <t>tach signal isnt working. Scratch this</t>
  </si>
  <si>
    <t>Fan Control</t>
  </si>
  <si>
    <t>T</t>
  </si>
  <si>
    <t>A</t>
  </si>
  <si>
    <t>S</t>
  </si>
  <si>
    <t>T curve</t>
  </si>
  <si>
    <t>Ct</t>
  </si>
  <si>
    <t>Cs</t>
  </si>
  <si>
    <t>S Curve</t>
  </si>
  <si>
    <t>Cal curve calculated. Don’t know how accurate it is but its +/- 2 I think</t>
  </si>
  <si>
    <t>HIGH</t>
  </si>
  <si>
    <t>PWM Freq set high!</t>
  </si>
  <si>
    <t>Fan PWM generates an annoying whine</t>
  </si>
  <si>
    <t>Out</t>
  </si>
  <si>
    <t>D1</t>
  </si>
  <si>
    <t>D2</t>
  </si>
  <si>
    <t>D3</t>
  </si>
  <si>
    <t>D4</t>
  </si>
  <si>
    <t>D5</t>
  </si>
  <si>
    <t>D6</t>
  </si>
  <si>
    <t>D7</t>
  </si>
  <si>
    <t>D8</t>
  </si>
  <si>
    <t>D9</t>
  </si>
  <si>
    <t>D10</t>
  </si>
  <si>
    <t>D11</t>
  </si>
  <si>
    <t>Mux 0 A</t>
  </si>
  <si>
    <t>Mux 0 B</t>
  </si>
  <si>
    <t>Mux 1 A</t>
  </si>
  <si>
    <t>Mux 1 B</t>
  </si>
  <si>
    <t>Mux 2 B</t>
  </si>
  <si>
    <t>Mux 3 B</t>
  </si>
  <si>
    <t>8-10</t>
  </si>
  <si>
    <t>Pins</t>
  </si>
  <si>
    <t>Val</t>
  </si>
  <si>
    <t>Mux 4 B</t>
  </si>
  <si>
    <t>D0</t>
  </si>
  <si>
    <t>Frame Time</t>
  </si>
  <si>
    <t>MSg Structs</t>
  </si>
  <si>
    <t>In</t>
  </si>
  <si>
    <t>CMD</t>
  </si>
  <si>
    <t xml:space="preserve">With wiring fixes for issue 18 this is much better. </t>
  </si>
  <si>
    <t>Remove all magic numbers from Arduino Code</t>
  </si>
  <si>
    <t>Left Lights</t>
  </si>
  <si>
    <t>Right Lights</t>
  </si>
  <si>
    <t>Throttle 100%</t>
  </si>
  <si>
    <t>When not all lights are lit, the dimmer lights all the other lights but the lights switched on are at full bright</t>
  </si>
  <si>
    <t>Yes, but also reverse the direct inputs so its consistent. Done. Watch the stage switch as it is NC so electrically reversed</t>
  </si>
  <si>
    <t>Quicksave and quickload give no on screen indications</t>
  </si>
  <si>
    <t>Found a solder bridge on the pull up resistor connections between these two pins</t>
  </si>
  <si>
    <t>Hovering at 7-8 with all input code and outputs. No overruns and overrun detector tested. Seems ok. High load was due to serial printing to screen</t>
  </si>
  <si>
    <t xml:space="preserve">Set the prescaler for timer 4 that controls PWM freq on pin 6 to 1 which is the highest possible frequency. Whine is now inaudible. </t>
  </si>
  <si>
    <t>22-29</t>
  </si>
  <si>
    <t>30-37</t>
  </si>
  <si>
    <t>38-45</t>
  </si>
  <si>
    <t>46-53</t>
  </si>
  <si>
    <t>no EVA control at all!!</t>
  </si>
  <si>
    <t>python code needs a massive cleanup and restructure!</t>
  </si>
  <si>
    <t>the camera controls behave very strangely!</t>
  </si>
  <si>
    <t>b0 = alive,  b1 = powered</t>
  </si>
  <si>
    <t>warp controls allow to jump from phys direct to rails which causes jumps</t>
  </si>
  <si>
    <t>Gear light should flash in transit</t>
  </si>
  <si>
    <t>Gear light should consider landing legs</t>
  </si>
  <si>
    <t>Fuel warnings should consider many fuel types and OX</t>
  </si>
  <si>
    <t>warnings should consider resource turned off</t>
  </si>
  <si>
    <t>how do we deal with empty tanks?? Like plane with 0 LOX?</t>
  </si>
  <si>
    <t>Map focus wont do nodes, does it need to?</t>
  </si>
  <si>
    <t>Group</t>
  </si>
  <si>
    <t>Hardware</t>
  </si>
  <si>
    <t>Arduino Software</t>
  </si>
  <si>
    <t>Python SW</t>
  </si>
  <si>
    <t>heat warning not sent</t>
  </si>
  <si>
    <t>collision or GWPS warning not set</t>
  </si>
  <si>
    <t>Added UI messages</t>
  </si>
  <si>
    <t>blocked rate increase only when alternate mode is not 0. This has the nice side effect of allowing the rate down selection on the other rate to also cancel warp.</t>
  </si>
  <si>
    <t>resource low lights should extinguish when resource out warning is active</t>
  </si>
  <si>
    <t>added resource &gt; 0 to caution lights</t>
  </si>
  <si>
    <t>When using the rover gear we get an exception on gear.state</t>
  </si>
  <si>
    <t>vessell switch not yet implemented</t>
  </si>
  <si>
    <t>landing guidance not yet implemented</t>
  </si>
  <si>
    <t>Bug</t>
  </si>
  <si>
    <t>Feature</t>
  </si>
  <si>
    <t>replace all error excepts with krpc.client.rpcerror and make sure every except has a log msg and is limted to an exception type</t>
  </si>
  <si>
    <t>When not all lights are on, the inputs are at 0v and the lights power back through the inputs. Placing a diode between the MCP23017 and the ULN28003 will block this path and it works right
Fixed, diodes installed and tested ok</t>
  </si>
  <si>
    <t>Reversed the 90deg pin header and its much more stable</t>
  </si>
  <si>
    <t>They are 2x6 switches. Raised ticket to seller to try to replace. The ones using &lt;6 pins are ok as is
Replaced the SAS, CAM and screen switches with 1x12, test ok</t>
  </si>
  <si>
    <t>general</t>
  </si>
  <si>
    <t>Removed as much as practical and updated comments</t>
  </si>
  <si>
    <t>made lights flash when not up or not down</t>
  </si>
  <si>
    <t>On Hold</t>
  </si>
  <si>
    <t>I don’t use focus on node so ignore this for now</t>
  </si>
  <si>
    <t>checking parts.landing_gear + parts.landing_legs</t>
  </si>
  <si>
    <t>In Work</t>
  </si>
  <si>
    <t>Needs KRPC 3.6 to do it properly, old code working off power switch for testing updated to meet new API</t>
  </si>
  <si>
    <t>This now depends on what the engines in the current stage require, not what you have</t>
  </si>
  <si>
    <t>can we create a warning buzzer with arduino tone() function?
Would be nice to have a buzzer an flashing warnings with a cancel!</t>
  </si>
  <si>
    <t>The light test diodes on the main board are collected to the transistor emitter, when it should be collecter, so the light test doest work on this light</t>
  </si>
  <si>
    <t>Arduino lights should come on during start up for bit check</t>
  </si>
  <si>
    <t>PWM works need to work out low limit (above Vstall). Also, need to drive the fan high above Vstart for a few seconds as Vstart seems to be quite high.
It stalls above 720 Ain, but anything above 500 is useless and even 400 is silent. Use 400 as min. To restart it can be full speed!  5s should be enough
A cal curve has been created, and can be used to set error lights. Just needs to be coded</t>
  </si>
  <si>
    <t>added 1s light flash</t>
  </si>
  <si>
    <t>if we have no gear, gear indicates down and safe</t>
  </si>
  <si>
    <t>Added condition to set 'all gear up' flag if no gear or legs</t>
  </si>
  <si>
    <t>Action groups are strange! 1st button is AG10!</t>
  </si>
  <si>
    <t>Added offset and correct pin to AG mod logic</t>
  </si>
  <si>
    <t>need to reset all lights when not connected</t>
  </si>
  <si>
    <t>can use resources.all --&gt; with_resources('LiquidFuel') to get a list then check the .enabled of each</t>
  </si>
  <si>
    <t>This now auto searches through any required fuel in the current stages engines</t>
  </si>
  <si>
    <t>Temperature</t>
  </si>
  <si>
    <t>Will use GPWS mod instead as its better, converted this to earlier temp caution</t>
  </si>
  <si>
    <t xml:space="preserve"> heat warning calc'd for all parts, heat limit is ok.</t>
  </si>
  <si>
    <t>CNIA not implemented</t>
  </si>
  <si>
    <t>board should time ut if there is no python data</t>
  </si>
  <si>
    <t>python code is slow, especially in output mapping! 100ms +</t>
  </si>
  <si>
    <t>Added function to switch, active vessel list is fixed order so it makes it easier</t>
  </si>
  <si>
    <t>need to mod HW</t>
  </si>
  <si>
    <t>CNIA functions added with nice UI messaging</t>
  </si>
  <si>
    <t>added a 1s tolerance to serial, and if it times out it sets all outputs to off and flashes the error light</t>
  </si>
  <si>
    <t>See fix for issue 48</t>
  </si>
  <si>
    <t>Confirmed bug in KRPC due for fix in 3.6</t>
  </si>
  <si>
    <t>A lot of work done:
Panel interface code now runs in a separate process to the GUI. Note threads couldn’t be used due to Python GIL issues
Reworked all the output code to use streams
Reworked the rest of the code to minimise RPCs. All switches now edge detect and static objects are setup only once unless a change is required. 
Made the arduino and python modules parallel, though it has little benefit now that the output python code takes almost 0 time.  
The last big hit is due to all the input setting RPC calls, and there is nothing we can do here unless its changed in KRPC</t>
  </si>
  <si>
    <t>The modules lock up if the panel is switched off while connected</t>
  </si>
  <si>
    <t>The error light holds the 'no serial' flash state if turned on or serial starts</t>
  </si>
  <si>
    <t>All errors fixed, writes to the GUI message area</t>
  </si>
  <si>
    <t>Structure done but needs naming convention clean up, review of globals etc</t>
  </si>
  <si>
    <t>not yet supported, krpc issue</t>
  </si>
  <si>
    <t xml:space="preserve">Added an explicit light off </t>
  </si>
  <si>
    <t>orbital selection constantly sets chase for planes, this is due to a lack of velocity data, need to filter this
default distance only works after some time, needs krpc fix. Hack installed to hold cam distance for timer</t>
  </si>
  <si>
    <t>fan speed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</si>
</sst>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rgb="FFFF0000"/>
      <name val="Calibri"/>
      <family val="2"/>
      <scheme val="minor"/>
    </font>
    <font>
      <sz val="9"/>
      <color indexed="81"/>
      <name val="Tahoma"/>
      <charset val="1"/>
    </font>
    <font>
      <b/>
      <sz val="9"/>
      <color indexed="81"/>
      <name val="Tahoma"/>
      <charset val="1"/>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7030A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vertical="center" wrapText="1"/>
    </xf>
    <xf numFmtId="0" fontId="0" fillId="2" borderId="0" xfId="0" applyFill="1" applyAlignment="1">
      <alignment vertical="center" wrapText="1"/>
    </xf>
    <xf numFmtId="0" fontId="1" fillId="0" borderId="0" xfId="0" applyFont="1"/>
    <xf numFmtId="0" fontId="0" fillId="0" borderId="0" xfId="0" applyFill="1" applyAlignment="1">
      <alignment vertical="center" wrapText="1"/>
    </xf>
    <xf numFmtId="0" fontId="0" fillId="0" borderId="0" xfId="0" applyFill="1"/>
    <xf numFmtId="0" fontId="0" fillId="0" borderId="0" xfId="0" applyFont="1"/>
    <xf numFmtId="0" fontId="0" fillId="0" borderId="0" xfId="0" applyFont="1" applyAlignment="1">
      <alignment vertical="center" wrapText="1"/>
    </xf>
    <xf numFmtId="0" fontId="0" fillId="2" borderId="0" xfId="0" applyFill="1"/>
    <xf numFmtId="0" fontId="2" fillId="0" borderId="0" xfId="0" applyFont="1" applyAlignment="1">
      <alignment vertical="center" wrapText="1"/>
    </xf>
    <xf numFmtId="0" fontId="2" fillId="2" borderId="0" xfId="0" applyFont="1" applyFill="1" applyAlignment="1">
      <alignment vertical="center" wrapText="1"/>
    </xf>
    <xf numFmtId="0" fontId="2" fillId="0" borderId="0" xfId="0" applyFont="1"/>
    <xf numFmtId="0" fontId="2" fillId="0" borderId="0" xfId="0" applyFont="1" applyFill="1" applyAlignment="1">
      <alignment vertical="center" wrapText="1"/>
    </xf>
    <xf numFmtId="0" fontId="2" fillId="0" borderId="0" xfId="0" applyFont="1" applyFill="1"/>
    <xf numFmtId="0" fontId="0" fillId="0" borderId="0" xfId="0" applyAlignment="1">
      <alignment wrapText="1"/>
    </xf>
    <xf numFmtId="0" fontId="0" fillId="3" borderId="0" xfId="0" applyFill="1"/>
    <xf numFmtId="0" fontId="5" fillId="3" borderId="0" xfId="0" applyFont="1" applyFill="1"/>
    <xf numFmtId="0" fontId="0" fillId="4" borderId="0" xfId="0" applyFill="1"/>
    <xf numFmtId="0" fontId="0" fillId="5" borderId="0" xfId="0" applyFill="1"/>
    <xf numFmtId="0" fontId="0" fillId="0" borderId="0" xfId="0" quotePrefix="1" applyNumberFormat="1"/>
    <xf numFmtId="0" fontId="1" fillId="0" borderId="0" xfId="0" applyFont="1" applyFill="1"/>
    <xf numFmtId="0" fontId="1" fillId="0" borderId="0" xfId="0" applyFont="1" applyFill="1" applyAlignment="1">
      <alignment wrapText="1"/>
    </xf>
    <xf numFmtId="0" fontId="0" fillId="0" borderId="0" xfId="0" applyFill="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'Pin Map'!$N$22</c:f>
              <c:strCache>
                <c:ptCount val="1"/>
                <c:pt idx="0">
                  <c:v>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'Pin Map'!$L$23:$L$24</c:f>
              <c:numCache>
                <c:formatCode>General</c:formatCode>
                <c:ptCount val="2"/>
                <c:pt idx="0">
                  <c:v>510</c:v>
                </c:pt>
                <c:pt idx="1">
                  <c:v>625</c:v>
                </c:pt>
              </c:numCache>
            </c:numRef>
          </c:xVal>
          <c:yVal>
            <c:numRef>
              <c:f>'Pin Map'!$N$23:$N$24</c:f>
              <c:numCache>
                <c:formatCode>General</c:formatCode>
                <c:ptCount val="2"/>
                <c:pt idx="0">
                  <c:v>20</c:v>
                </c:pt>
                <c:pt idx="1">
                  <c:v>40.1</c:v>
                </c:pt>
              </c:numCache>
            </c:numRef>
          </c:yVal>
          <c:smooth val="0"/>
        </c:ser>
        <c:dLbls>
          <c:showLegendKey val="0"/>
          <c:showVal val="0"/>
          <c:showCatName val="0"/>
          <c:showSerName val="0"/>
          <c:showPercent val="0"/>
          <c:showBubbleSize val="0"/>
        </c:dLbls>
        <c:axId val="140198872"/>
        <c:axId val="140200832"/>
      </c:scatterChart>
      <c:scatterChart>
        <c:scatterStyle val="lineMarker"/>
        <c:varyColors val="0"/>
        <c:ser>
          <c:idx val="2"/>
          <c:order val="1"/>
          <c:tx>
            <c:strRef>
              <c:f>'Pin Map'!$O$22</c:f>
              <c:strCache>
                <c:ptCount val="1"/>
                <c:pt idx="0">
                  <c:v>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'Pin Map'!$L$23:$L$24</c:f>
              <c:numCache>
                <c:formatCode>General</c:formatCode>
                <c:ptCount val="2"/>
                <c:pt idx="0">
                  <c:v>510</c:v>
                </c:pt>
                <c:pt idx="1">
                  <c:v>625</c:v>
                </c:pt>
              </c:numCache>
            </c:numRef>
          </c:xVal>
          <c:yVal>
            <c:numRef>
              <c:f>'Pin Map'!$O$23:$O$24</c:f>
              <c:numCache>
                <c:formatCode>General</c:formatCode>
                <c:ptCount val="2"/>
                <c:pt idx="0">
                  <c:v>155</c:v>
                </c:pt>
                <c:pt idx="1">
                  <c:v>255</c:v>
                </c:pt>
              </c:numCache>
            </c:numRef>
          </c:yVal>
          <c:smooth val="0"/>
        </c:ser>
        <c:dLbls>
          <c:showLegendKey val="0"/>
          <c:showVal val="0"/>
          <c:showCatName val="0"/>
          <c:showSerName val="0"/>
          <c:showPercent val="0"/>
          <c:showBubbleSize val="0"/>
        </c:dLbls>
        <c:axId val="305498080"/>
        <c:axId val="140195344"/>
      </c:scatterChart>
      <c:valAx>
        <c:axId val="140198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00832"/>
        <c:crosses val="autoZero"/>
        <c:crossBetween val="midCat"/>
      </c:valAx>
      <c:valAx>
        <c:axId val="14020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98872"/>
        <c:crosses val="autoZero"/>
        <c:crossBetween val="midCat"/>
      </c:valAx>
      <c:valAx>
        <c:axId val="140195344"/>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98080"/>
        <c:crosses val="max"/>
        <c:crossBetween val="midCat"/>
      </c:valAx>
      <c:valAx>
        <c:axId val="305498080"/>
        <c:scaling>
          <c:orientation val="minMax"/>
        </c:scaling>
        <c:delete val="1"/>
        <c:axPos val="b"/>
        <c:numFmt formatCode="General" sourceLinked="1"/>
        <c:majorTickMark val="out"/>
        <c:minorTickMark val="none"/>
        <c:tickLblPos val="nextTo"/>
        <c:crossAx val="14019534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'Pin Map'!$T$3:$T$258</c:f>
              <c:numCache>
                <c:formatCode>General</c:formatCode>
                <c:ptCount val="25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numCache>
            </c:numRef>
          </c:xVal>
          <c:yVal>
            <c:numRef>
              <c:f>'Pin Map'!$U$3:$U$258</c:f>
              <c:numCache>
                <c:formatCode>General</c:formatCode>
                <c:ptCount val="256"/>
                <c:pt idx="0">
                  <c:v>-1</c:v>
                </c:pt>
                <c:pt idx="1">
                  <c:v>-0.99215686274509807</c:v>
                </c:pt>
                <c:pt idx="2">
                  <c:v>-0.98431372549019613</c:v>
                </c:pt>
                <c:pt idx="3">
                  <c:v>-0.97647058823529409</c:v>
                </c:pt>
                <c:pt idx="4">
                  <c:v>-0.96862745098039216</c:v>
                </c:pt>
                <c:pt idx="5">
                  <c:v>-0.96078431372549022</c:v>
                </c:pt>
                <c:pt idx="6">
                  <c:v>-0.95294117647058818</c:v>
                </c:pt>
                <c:pt idx="7">
                  <c:v>-0.94509803921568625</c:v>
                </c:pt>
                <c:pt idx="8">
                  <c:v>-0.93725490196078431</c:v>
                </c:pt>
                <c:pt idx="9">
                  <c:v>-0.92941176470588238</c:v>
                </c:pt>
                <c:pt idx="10">
                  <c:v>-0.92156862745098045</c:v>
                </c:pt>
                <c:pt idx="11">
                  <c:v>-0.9137254901960784</c:v>
                </c:pt>
                <c:pt idx="12">
                  <c:v>-0.90588235294117647</c:v>
                </c:pt>
                <c:pt idx="13">
                  <c:v>-0.89803921568627454</c:v>
                </c:pt>
                <c:pt idx="14">
                  <c:v>-0.8901960784313725</c:v>
                </c:pt>
                <c:pt idx="15">
                  <c:v>-0.88235294117647056</c:v>
                </c:pt>
                <c:pt idx="16">
                  <c:v>-0.87450980392156863</c:v>
                </c:pt>
                <c:pt idx="17">
                  <c:v>-0.8666666666666667</c:v>
                </c:pt>
                <c:pt idx="18">
                  <c:v>-0.85882352941176476</c:v>
                </c:pt>
                <c:pt idx="19">
                  <c:v>-0.85098039215686272</c:v>
                </c:pt>
                <c:pt idx="20">
                  <c:v>-0.84313725490196079</c:v>
                </c:pt>
                <c:pt idx="21">
                  <c:v>-0.83529411764705885</c:v>
                </c:pt>
                <c:pt idx="22">
                  <c:v>-0.82745098039215681</c:v>
                </c:pt>
                <c:pt idx="23">
                  <c:v>-0.81960784313725488</c:v>
                </c:pt>
                <c:pt idx="24">
                  <c:v>-0.81176470588235294</c:v>
                </c:pt>
                <c:pt idx="25">
                  <c:v>-0.80392156862745101</c:v>
                </c:pt>
                <c:pt idx="26">
                  <c:v>-0.79607843137254908</c:v>
                </c:pt>
                <c:pt idx="27">
                  <c:v>-0.78823529411764703</c:v>
                </c:pt>
                <c:pt idx="28">
                  <c:v>-0.7803921568627451</c:v>
                </c:pt>
                <c:pt idx="29">
                  <c:v>-0.77254901960784317</c:v>
                </c:pt>
                <c:pt idx="30">
                  <c:v>-0.76470588235294112</c:v>
                </c:pt>
                <c:pt idx="31">
                  <c:v>-0.75686274509803919</c:v>
                </c:pt>
                <c:pt idx="32">
                  <c:v>-0.74901960784313726</c:v>
                </c:pt>
                <c:pt idx="33">
                  <c:v>-0.74117647058823533</c:v>
                </c:pt>
                <c:pt idx="34">
                  <c:v>-0.73333333333333339</c:v>
                </c:pt>
                <c:pt idx="35">
                  <c:v>-0.72549019607843135</c:v>
                </c:pt>
                <c:pt idx="36">
                  <c:v>-0.71764705882352942</c:v>
                </c:pt>
                <c:pt idx="37">
                  <c:v>-0.70980392156862737</c:v>
                </c:pt>
                <c:pt idx="38">
                  <c:v>-0.70196078431372544</c:v>
                </c:pt>
                <c:pt idx="39">
                  <c:v>-0.69411764705882351</c:v>
                </c:pt>
                <c:pt idx="40">
                  <c:v>-0.68627450980392157</c:v>
                </c:pt>
                <c:pt idx="41">
                  <c:v>-0.67843137254901964</c:v>
                </c:pt>
                <c:pt idx="42">
                  <c:v>-0.67058823529411771</c:v>
                </c:pt>
                <c:pt idx="43">
                  <c:v>-0.66274509803921566</c:v>
                </c:pt>
                <c:pt idx="44">
                  <c:v>-0.65490196078431373</c:v>
                </c:pt>
                <c:pt idx="45">
                  <c:v>-0.64705882352941169</c:v>
                </c:pt>
                <c:pt idx="46">
                  <c:v>-0.63921568627450975</c:v>
                </c:pt>
                <c:pt idx="47">
                  <c:v>-0.63137254901960782</c:v>
                </c:pt>
                <c:pt idx="48">
                  <c:v>-0.62352941176470589</c:v>
                </c:pt>
                <c:pt idx="49">
                  <c:v>-0.61568627450980395</c:v>
                </c:pt>
                <c:pt idx="50">
                  <c:v>-0.60784313725490202</c:v>
                </c:pt>
                <c:pt idx="51">
                  <c:v>-0.6</c:v>
                </c:pt>
                <c:pt idx="52">
                  <c:v>-0.59215686274509804</c:v>
                </c:pt>
                <c:pt idx="53">
                  <c:v>-0.584313725490196</c:v>
                </c:pt>
                <c:pt idx="54">
                  <c:v>-0.57647058823529407</c:v>
                </c:pt>
                <c:pt idx="55">
                  <c:v>-0.56862745098039214</c:v>
                </c:pt>
                <c:pt idx="56">
                  <c:v>-0.5607843137254902</c:v>
                </c:pt>
                <c:pt idx="57">
                  <c:v>-0.55294117647058827</c:v>
                </c:pt>
                <c:pt idx="58">
                  <c:v>-0.54509803921568634</c:v>
                </c:pt>
                <c:pt idx="59">
                  <c:v>-0.53725490196078429</c:v>
                </c:pt>
                <c:pt idx="60">
                  <c:v>-0.52941176470588236</c:v>
                </c:pt>
                <c:pt idx="61">
                  <c:v>-0.52156862745098032</c:v>
                </c:pt>
                <c:pt idx="62">
                  <c:v>-0.51372549019607838</c:v>
                </c:pt>
                <c:pt idx="63">
                  <c:v>-0.50588235294117645</c:v>
                </c:pt>
                <c:pt idx="64">
                  <c:v>-0.49803921568627452</c:v>
                </c:pt>
                <c:pt idx="65">
                  <c:v>-0.49019607843137258</c:v>
                </c:pt>
                <c:pt idx="66">
                  <c:v>-0.48235294117647054</c:v>
                </c:pt>
                <c:pt idx="67">
                  <c:v>-0.47450980392156861</c:v>
                </c:pt>
                <c:pt idx="68">
                  <c:v>-0.46666666666666667</c:v>
                </c:pt>
                <c:pt idx="69">
                  <c:v>-0.45882352941176474</c:v>
                </c:pt>
                <c:pt idx="70">
                  <c:v>-0.4509803921568627</c:v>
                </c:pt>
                <c:pt idx="71">
                  <c:v>-0.44313725490196076</c:v>
                </c:pt>
                <c:pt idx="72">
                  <c:v>-0.43529411764705883</c:v>
                </c:pt>
                <c:pt idx="73">
                  <c:v>-0.4274509803921569</c:v>
                </c:pt>
                <c:pt idx="74">
                  <c:v>-0.41960784313725485</c:v>
                </c:pt>
                <c:pt idx="75">
                  <c:v>-0.41176470588235292</c:v>
                </c:pt>
                <c:pt idx="76">
                  <c:v>-0.40392156862745099</c:v>
                </c:pt>
                <c:pt idx="77">
                  <c:v>-0.39607843137254906</c:v>
                </c:pt>
                <c:pt idx="78">
                  <c:v>-0.38823529411764701</c:v>
                </c:pt>
                <c:pt idx="79">
                  <c:v>-0.38039215686274508</c:v>
                </c:pt>
                <c:pt idx="80">
                  <c:v>-0.37254901960784315</c:v>
                </c:pt>
                <c:pt idx="81">
                  <c:v>-0.36470588235294121</c:v>
                </c:pt>
                <c:pt idx="82">
                  <c:v>-0.35686274509803917</c:v>
                </c:pt>
                <c:pt idx="83">
                  <c:v>-0.34901960784313724</c:v>
                </c:pt>
                <c:pt idx="84">
                  <c:v>-0.3411764705882353</c:v>
                </c:pt>
                <c:pt idx="85">
                  <c:v>-0.33333333333333337</c:v>
                </c:pt>
                <c:pt idx="86">
                  <c:v>-0.32549019607843133</c:v>
                </c:pt>
                <c:pt idx="87">
                  <c:v>-0.31764705882352939</c:v>
                </c:pt>
                <c:pt idx="88">
                  <c:v>-0.30980392156862746</c:v>
                </c:pt>
                <c:pt idx="89">
                  <c:v>-0.30196078431372553</c:v>
                </c:pt>
                <c:pt idx="90">
                  <c:v>-0.29411764705882348</c:v>
                </c:pt>
                <c:pt idx="91">
                  <c:v>-0.28627450980392155</c:v>
                </c:pt>
                <c:pt idx="92">
                  <c:v>-0.27843137254901962</c:v>
                </c:pt>
                <c:pt idx="93">
                  <c:v>-0.27058823529411768</c:v>
                </c:pt>
                <c:pt idx="94">
                  <c:v>-0.26274509803921564</c:v>
                </c:pt>
                <c:pt idx="95">
                  <c:v>-0.25490196078431371</c:v>
                </c:pt>
                <c:pt idx="96">
                  <c:v>-0.24705882352941178</c:v>
                </c:pt>
                <c:pt idx="97">
                  <c:v>-0.23921568627450984</c:v>
                </c:pt>
                <c:pt idx="98">
                  <c:v>-0.2313725490196078</c:v>
                </c:pt>
                <c:pt idx="99">
                  <c:v>-0.22352941176470587</c:v>
                </c:pt>
                <c:pt idx="100">
                  <c:v>-0.21568627450980393</c:v>
                </c:pt>
                <c:pt idx="101">
                  <c:v>-0.207843137254902</c:v>
                </c:pt>
                <c:pt idx="102">
                  <c:v>-0.19999999999999996</c:v>
                </c:pt>
                <c:pt idx="103">
                  <c:v>-0.19215686274509802</c:v>
                </c:pt>
                <c:pt idx="104">
                  <c:v>-0.18431372549019609</c:v>
                </c:pt>
                <c:pt idx="105">
                  <c:v>-0.17647058823529416</c:v>
                </c:pt>
                <c:pt idx="106">
                  <c:v>-0.16862745098039211</c:v>
                </c:pt>
                <c:pt idx="107">
                  <c:v>-0.16078431372549018</c:v>
                </c:pt>
                <c:pt idx="108">
                  <c:v>-0.15294117647058825</c:v>
                </c:pt>
                <c:pt idx="109">
                  <c:v>-0.14509803921568631</c:v>
                </c:pt>
                <c:pt idx="110">
                  <c:v>-0.13725490196078427</c:v>
                </c:pt>
                <c:pt idx="111">
                  <c:v>-0.12941176470588234</c:v>
                </c:pt>
                <c:pt idx="112">
                  <c:v>-0.1215686274509804</c:v>
                </c:pt>
                <c:pt idx="113">
                  <c:v>-0.11372549019607847</c:v>
                </c:pt>
                <c:pt idx="114">
                  <c:v>-0.10588235294117643</c:v>
                </c:pt>
                <c:pt idx="115">
                  <c:v>-9.8039215686274495E-2</c:v>
                </c:pt>
                <c:pt idx="116">
                  <c:v>-9.0196078431372562E-2</c:v>
                </c:pt>
                <c:pt idx="117">
                  <c:v>-8.2352941176470629E-2</c:v>
                </c:pt>
                <c:pt idx="118">
                  <c:v>-7.4509803921568585E-2</c:v>
                </c:pt>
                <c:pt idx="119">
                  <c:v>-6.6666666666666652E-2</c:v>
                </c:pt>
                <c:pt idx="120">
                  <c:v>-5.8823529411764719E-2</c:v>
                </c:pt>
                <c:pt idx="121">
                  <c:v>-5.0980392156862786E-2</c:v>
                </c:pt>
                <c:pt idx="122">
                  <c:v>-4.3137254901960742E-2</c:v>
                </c:pt>
                <c:pt idx="123">
                  <c:v>-3.5294117647058809E-2</c:v>
                </c:pt>
                <c:pt idx="124">
                  <c:v>-2.7450980392156876E-2</c:v>
                </c:pt>
                <c:pt idx="125">
                  <c:v>-1.9607843137254943E-2</c:v>
                </c:pt>
                <c:pt idx="126">
                  <c:v>-1.1764705882352899E-2</c:v>
                </c:pt>
                <c:pt idx="127">
                  <c:v>-3.9215686274509665E-3</c:v>
                </c:pt>
                <c:pt idx="128">
                  <c:v>3.9215686274509665E-3</c:v>
                </c:pt>
                <c:pt idx="129">
                  <c:v>1.1764705882352899E-2</c:v>
                </c:pt>
                <c:pt idx="130">
                  <c:v>1.9607843137254832E-2</c:v>
                </c:pt>
                <c:pt idx="131">
                  <c:v>2.7450980392156765E-2</c:v>
                </c:pt>
                <c:pt idx="132">
                  <c:v>3.529411764705892E-2</c:v>
                </c:pt>
                <c:pt idx="133">
                  <c:v>4.3137254901960853E-2</c:v>
                </c:pt>
                <c:pt idx="134">
                  <c:v>5.0980392156862786E-2</c:v>
                </c:pt>
                <c:pt idx="135">
                  <c:v>5.8823529411764719E-2</c:v>
                </c:pt>
                <c:pt idx="136">
                  <c:v>6.6666666666666652E-2</c:v>
                </c:pt>
                <c:pt idx="137">
                  <c:v>7.4509803921568585E-2</c:v>
                </c:pt>
                <c:pt idx="138">
                  <c:v>8.2352941176470518E-2</c:v>
                </c:pt>
                <c:pt idx="139">
                  <c:v>9.0196078431372451E-2</c:v>
                </c:pt>
                <c:pt idx="140">
                  <c:v>9.8039215686274606E-2</c:v>
                </c:pt>
                <c:pt idx="141">
                  <c:v>0.10588235294117654</c:v>
                </c:pt>
                <c:pt idx="142">
                  <c:v>0.11372549019607847</c:v>
                </c:pt>
                <c:pt idx="143">
                  <c:v>0.1215686274509804</c:v>
                </c:pt>
                <c:pt idx="144">
                  <c:v>0.12941176470588234</c:v>
                </c:pt>
                <c:pt idx="145">
                  <c:v>0.13725490196078427</c:v>
                </c:pt>
                <c:pt idx="146">
                  <c:v>0.1450980392156862</c:v>
                </c:pt>
                <c:pt idx="147">
                  <c:v>0.15294117647058814</c:v>
                </c:pt>
                <c:pt idx="148">
                  <c:v>0.16078431372549029</c:v>
                </c:pt>
                <c:pt idx="149">
                  <c:v>0.16862745098039222</c:v>
                </c:pt>
                <c:pt idx="150">
                  <c:v>0.17647058823529416</c:v>
                </c:pt>
                <c:pt idx="151">
                  <c:v>0.18431372549019609</c:v>
                </c:pt>
                <c:pt idx="152">
                  <c:v>0.19215686274509802</c:v>
                </c:pt>
                <c:pt idx="153">
                  <c:v>0.19999999999999996</c:v>
                </c:pt>
                <c:pt idx="154">
                  <c:v>0.20784313725490189</c:v>
                </c:pt>
                <c:pt idx="155">
                  <c:v>0.21568627450980382</c:v>
                </c:pt>
                <c:pt idx="156">
                  <c:v>0.22352941176470598</c:v>
                </c:pt>
                <c:pt idx="157">
                  <c:v>0.23137254901960791</c:v>
                </c:pt>
                <c:pt idx="158">
                  <c:v>0.23921568627450984</c:v>
                </c:pt>
                <c:pt idx="159">
                  <c:v>0.24705882352941178</c:v>
                </c:pt>
                <c:pt idx="160">
                  <c:v>0.25490196078431371</c:v>
                </c:pt>
                <c:pt idx="161">
                  <c:v>0.26274509803921564</c:v>
                </c:pt>
                <c:pt idx="162">
                  <c:v>0.27058823529411757</c:v>
                </c:pt>
                <c:pt idx="163">
                  <c:v>0.27843137254901951</c:v>
                </c:pt>
                <c:pt idx="164">
                  <c:v>0.28627450980392166</c:v>
                </c:pt>
                <c:pt idx="165">
                  <c:v>0.29411764705882359</c:v>
                </c:pt>
                <c:pt idx="166">
                  <c:v>0.30196078431372553</c:v>
                </c:pt>
                <c:pt idx="167">
                  <c:v>0.30980392156862746</c:v>
                </c:pt>
                <c:pt idx="168">
                  <c:v>0.31764705882352939</c:v>
                </c:pt>
                <c:pt idx="169">
                  <c:v>0.32549019607843133</c:v>
                </c:pt>
                <c:pt idx="170">
                  <c:v>0.33333333333333326</c:v>
                </c:pt>
                <c:pt idx="171">
                  <c:v>0.34117647058823519</c:v>
                </c:pt>
                <c:pt idx="172">
                  <c:v>0.34901960784313735</c:v>
                </c:pt>
                <c:pt idx="173">
                  <c:v>0.35686274509803928</c:v>
                </c:pt>
                <c:pt idx="174">
                  <c:v>0.36470588235294121</c:v>
                </c:pt>
                <c:pt idx="175">
                  <c:v>0.37254901960784315</c:v>
                </c:pt>
                <c:pt idx="176">
                  <c:v>0.38039215686274508</c:v>
                </c:pt>
                <c:pt idx="177">
                  <c:v>0.38823529411764701</c:v>
                </c:pt>
                <c:pt idx="178">
                  <c:v>0.39607843137254894</c:v>
                </c:pt>
                <c:pt idx="179">
                  <c:v>0.40392156862745088</c:v>
                </c:pt>
                <c:pt idx="180">
                  <c:v>0.41176470588235303</c:v>
                </c:pt>
                <c:pt idx="181">
                  <c:v>0.41960784313725497</c:v>
                </c:pt>
                <c:pt idx="182">
                  <c:v>0.4274509803921569</c:v>
                </c:pt>
                <c:pt idx="183">
                  <c:v>0.43529411764705883</c:v>
                </c:pt>
                <c:pt idx="184">
                  <c:v>0.44313725490196076</c:v>
                </c:pt>
                <c:pt idx="185">
                  <c:v>0.4509803921568627</c:v>
                </c:pt>
                <c:pt idx="186">
                  <c:v>0.45882352941176463</c:v>
                </c:pt>
                <c:pt idx="187">
                  <c:v>0.46666666666666656</c:v>
                </c:pt>
                <c:pt idx="188">
                  <c:v>0.47450980392156872</c:v>
                </c:pt>
                <c:pt idx="189">
                  <c:v>0.48235294117647065</c:v>
                </c:pt>
                <c:pt idx="190">
                  <c:v>0.49019607843137258</c:v>
                </c:pt>
                <c:pt idx="191">
                  <c:v>0.49803921568627452</c:v>
                </c:pt>
                <c:pt idx="192">
                  <c:v>0.50588235294117645</c:v>
                </c:pt>
                <c:pt idx="193">
                  <c:v>0.51372549019607838</c:v>
                </c:pt>
                <c:pt idx="194">
                  <c:v>0.52156862745098032</c:v>
                </c:pt>
                <c:pt idx="195">
                  <c:v>0.52941176470588225</c:v>
                </c:pt>
                <c:pt idx="196">
                  <c:v>0.5372549019607844</c:v>
                </c:pt>
                <c:pt idx="197">
                  <c:v>0.54509803921568634</c:v>
                </c:pt>
                <c:pt idx="198">
                  <c:v>0.55294117647058827</c:v>
                </c:pt>
                <c:pt idx="199">
                  <c:v>0.5607843137254902</c:v>
                </c:pt>
                <c:pt idx="200">
                  <c:v>0.56862745098039214</c:v>
                </c:pt>
                <c:pt idx="201">
                  <c:v>0.57647058823529407</c:v>
                </c:pt>
                <c:pt idx="202">
                  <c:v>0.584313725490196</c:v>
                </c:pt>
                <c:pt idx="203">
                  <c:v>0.59215686274509793</c:v>
                </c:pt>
                <c:pt idx="204">
                  <c:v>0.60000000000000009</c:v>
                </c:pt>
                <c:pt idx="205">
                  <c:v>0.60784313725490202</c:v>
                </c:pt>
                <c:pt idx="206">
                  <c:v>0.61568627450980395</c:v>
                </c:pt>
                <c:pt idx="207">
                  <c:v>0.62352941176470589</c:v>
                </c:pt>
                <c:pt idx="208">
                  <c:v>0.63137254901960782</c:v>
                </c:pt>
                <c:pt idx="209">
                  <c:v>0.63921568627450975</c:v>
                </c:pt>
                <c:pt idx="210">
                  <c:v>0.64705882352941169</c:v>
                </c:pt>
                <c:pt idx="211">
                  <c:v>0.65490196078431362</c:v>
                </c:pt>
                <c:pt idx="212">
                  <c:v>0.66274509803921577</c:v>
                </c:pt>
                <c:pt idx="213">
                  <c:v>0.67058823529411771</c:v>
                </c:pt>
                <c:pt idx="214">
                  <c:v>0.67843137254901964</c:v>
                </c:pt>
                <c:pt idx="215">
                  <c:v>0.68627450980392157</c:v>
                </c:pt>
                <c:pt idx="216">
                  <c:v>0.69411764705882351</c:v>
                </c:pt>
                <c:pt idx="217">
                  <c:v>0.70196078431372544</c:v>
                </c:pt>
                <c:pt idx="218">
                  <c:v>0.70980392156862737</c:v>
                </c:pt>
                <c:pt idx="219">
                  <c:v>0.7176470588235293</c:v>
                </c:pt>
                <c:pt idx="220">
                  <c:v>0.72549019607843146</c:v>
                </c:pt>
                <c:pt idx="221">
                  <c:v>0.73333333333333339</c:v>
                </c:pt>
                <c:pt idx="222">
                  <c:v>0.74117647058823533</c:v>
                </c:pt>
                <c:pt idx="223">
                  <c:v>0.74901960784313726</c:v>
                </c:pt>
                <c:pt idx="224">
                  <c:v>0.75686274509803919</c:v>
                </c:pt>
                <c:pt idx="225">
                  <c:v>0.76470588235294112</c:v>
                </c:pt>
                <c:pt idx="226">
                  <c:v>0.77254901960784306</c:v>
                </c:pt>
                <c:pt idx="227">
                  <c:v>0.78039215686274499</c:v>
                </c:pt>
                <c:pt idx="228">
                  <c:v>0.78823529411764715</c:v>
                </c:pt>
                <c:pt idx="229">
                  <c:v>0.79607843137254908</c:v>
                </c:pt>
                <c:pt idx="230">
                  <c:v>0.80392156862745101</c:v>
                </c:pt>
                <c:pt idx="231">
                  <c:v>0.81176470588235294</c:v>
                </c:pt>
                <c:pt idx="232">
                  <c:v>0.81960784313725488</c:v>
                </c:pt>
                <c:pt idx="233">
                  <c:v>0.82745098039215681</c:v>
                </c:pt>
                <c:pt idx="234">
                  <c:v>0.83529411764705874</c:v>
                </c:pt>
                <c:pt idx="235">
                  <c:v>0.84313725490196068</c:v>
                </c:pt>
                <c:pt idx="236">
                  <c:v>0.85098039215686283</c:v>
                </c:pt>
                <c:pt idx="237">
                  <c:v>0.85882352941176476</c:v>
                </c:pt>
                <c:pt idx="238">
                  <c:v>0.8666666666666667</c:v>
                </c:pt>
                <c:pt idx="239">
                  <c:v>0.87450980392156863</c:v>
                </c:pt>
                <c:pt idx="240">
                  <c:v>0.88235294117647056</c:v>
                </c:pt>
                <c:pt idx="241">
                  <c:v>0.8901960784313725</c:v>
                </c:pt>
                <c:pt idx="242">
                  <c:v>0.89803921568627443</c:v>
                </c:pt>
                <c:pt idx="243">
                  <c:v>0.90588235294117636</c:v>
                </c:pt>
                <c:pt idx="244">
                  <c:v>0.91372549019607852</c:v>
                </c:pt>
                <c:pt idx="245">
                  <c:v>0.92156862745098045</c:v>
                </c:pt>
                <c:pt idx="246">
                  <c:v>0.92941176470588238</c:v>
                </c:pt>
                <c:pt idx="247">
                  <c:v>0.93725490196078431</c:v>
                </c:pt>
                <c:pt idx="248">
                  <c:v>0.94509803921568625</c:v>
                </c:pt>
                <c:pt idx="249">
                  <c:v>0.95294117647058818</c:v>
                </c:pt>
                <c:pt idx="250">
                  <c:v>0.96078431372549011</c:v>
                </c:pt>
                <c:pt idx="251">
                  <c:v>0.96862745098039205</c:v>
                </c:pt>
                <c:pt idx="252">
                  <c:v>0.9764705882352942</c:v>
                </c:pt>
                <c:pt idx="253">
                  <c:v>0.98431372549019613</c:v>
                </c:pt>
                <c:pt idx="254">
                  <c:v>0.99215686274509807</c:v>
                </c:pt>
                <c:pt idx="255">
                  <c:v>1</c:v>
                </c:pt>
              </c:numCache>
            </c:numRef>
          </c:yVal>
          <c:smooth val="0"/>
        </c:ser>
        <c:ser>
          <c:idx val="1"/>
          <c:order val="1"/>
          <c:spPr>
            <a:ln w="19050" cap="rnd">
              <a:solidFill>
                <a:schemeClr val="accent2"/>
              </a:solidFill>
              <a:round/>
            </a:ln>
            <a:effectLst/>
          </c:spPr>
          <c:marker>
            <c:symbol val="none"/>
          </c:marker>
          <c:xVal>
            <c:numRef>
              <c:f>'Pin Map'!$T$3:$T$258</c:f>
              <c:numCache>
                <c:formatCode>General</c:formatCode>
                <c:ptCount val="25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numCache>
            </c:numRef>
          </c:xVal>
          <c:yVal>
            <c:numRef>
              <c:f>'Pin Map'!$V$3:$V$258</c:f>
              <c:numCache>
                <c:formatCode>General</c:formatCode>
                <c:ptCount val="256"/>
                <c:pt idx="0">
                  <c:v>-1</c:v>
                </c:pt>
                <c:pt idx="1">
                  <c:v>-0.99174406604747167</c:v>
                </c:pt>
                <c:pt idx="2">
                  <c:v>-0.98348813209494335</c:v>
                </c:pt>
                <c:pt idx="3">
                  <c:v>-0.9752321981424148</c:v>
                </c:pt>
                <c:pt idx="4">
                  <c:v>-0.96697626418988647</c:v>
                </c:pt>
                <c:pt idx="5">
                  <c:v>-0.95872033023735814</c:v>
                </c:pt>
                <c:pt idx="6">
                  <c:v>-0.9504643962848297</c:v>
                </c:pt>
                <c:pt idx="7">
                  <c:v>-0.94220846233230127</c:v>
                </c:pt>
                <c:pt idx="8">
                  <c:v>-0.93395252837977294</c:v>
                </c:pt>
                <c:pt idx="9">
                  <c:v>-0.92569659442724461</c:v>
                </c:pt>
                <c:pt idx="10">
                  <c:v>-0.91744066047471629</c:v>
                </c:pt>
                <c:pt idx="11">
                  <c:v>-0.90918472652218774</c:v>
                </c:pt>
                <c:pt idx="12">
                  <c:v>-0.90092879256965941</c:v>
                </c:pt>
                <c:pt idx="13">
                  <c:v>-0.89267285861713108</c:v>
                </c:pt>
                <c:pt idx="14">
                  <c:v>-0.88441692466460264</c:v>
                </c:pt>
                <c:pt idx="15">
                  <c:v>-0.87616099071207432</c:v>
                </c:pt>
                <c:pt idx="16">
                  <c:v>-0.86790505675954588</c:v>
                </c:pt>
                <c:pt idx="17">
                  <c:v>-0.85964912280701755</c:v>
                </c:pt>
                <c:pt idx="18">
                  <c:v>-0.85139318885448922</c:v>
                </c:pt>
                <c:pt idx="19">
                  <c:v>-0.84313725490196079</c:v>
                </c:pt>
                <c:pt idx="20">
                  <c:v>-0.83488132094943235</c:v>
                </c:pt>
                <c:pt idx="21">
                  <c:v>-0.82662538699690402</c:v>
                </c:pt>
                <c:pt idx="22">
                  <c:v>-0.81836945304437558</c:v>
                </c:pt>
                <c:pt idx="23">
                  <c:v>-0.81011351909184726</c:v>
                </c:pt>
                <c:pt idx="24">
                  <c:v>-0.80185758513931893</c:v>
                </c:pt>
                <c:pt idx="25">
                  <c:v>-0.79360165118679049</c:v>
                </c:pt>
                <c:pt idx="26">
                  <c:v>-0.78534571723426216</c:v>
                </c:pt>
                <c:pt idx="27">
                  <c:v>-0.77708978328173373</c:v>
                </c:pt>
                <c:pt idx="28">
                  <c:v>-0.7688338493292054</c:v>
                </c:pt>
                <c:pt idx="29">
                  <c:v>-0.76057791537667696</c:v>
                </c:pt>
                <c:pt idx="30">
                  <c:v>-0.75232198142414852</c:v>
                </c:pt>
                <c:pt idx="31">
                  <c:v>-0.7440660474716202</c:v>
                </c:pt>
                <c:pt idx="32">
                  <c:v>-0.73581011351909187</c:v>
                </c:pt>
                <c:pt idx="33">
                  <c:v>-0.72755417956656354</c:v>
                </c:pt>
                <c:pt idx="34">
                  <c:v>-0.7192982456140351</c:v>
                </c:pt>
                <c:pt idx="35">
                  <c:v>-0.71104231166150667</c:v>
                </c:pt>
                <c:pt idx="36">
                  <c:v>-0.70278637770897834</c:v>
                </c:pt>
                <c:pt idx="37">
                  <c:v>-0.6945304437564499</c:v>
                </c:pt>
                <c:pt idx="38">
                  <c:v>-0.68627450980392146</c:v>
                </c:pt>
                <c:pt idx="39">
                  <c:v>-0.67801857585139313</c:v>
                </c:pt>
                <c:pt idx="40">
                  <c:v>-0.66976264189886481</c:v>
                </c:pt>
                <c:pt idx="41">
                  <c:v>-0.66150670794633648</c:v>
                </c:pt>
                <c:pt idx="42">
                  <c:v>-0.65325077399380804</c:v>
                </c:pt>
                <c:pt idx="43">
                  <c:v>-0.6449948400412796</c:v>
                </c:pt>
                <c:pt idx="44">
                  <c:v>-0.63673890608875128</c:v>
                </c:pt>
                <c:pt idx="45">
                  <c:v>-0.62848297213622284</c:v>
                </c:pt>
                <c:pt idx="46">
                  <c:v>-0.62022703818369451</c:v>
                </c:pt>
                <c:pt idx="47">
                  <c:v>-0.61197110423116607</c:v>
                </c:pt>
                <c:pt idx="48">
                  <c:v>-0.60371517027863775</c:v>
                </c:pt>
                <c:pt idx="49">
                  <c:v>-0.59545923632610942</c:v>
                </c:pt>
                <c:pt idx="50">
                  <c:v>-0.58720330237358109</c:v>
                </c:pt>
                <c:pt idx="51">
                  <c:v>-0.57894736842105254</c:v>
                </c:pt>
                <c:pt idx="52">
                  <c:v>-0.57069143446852422</c:v>
                </c:pt>
                <c:pt idx="53">
                  <c:v>-0.56243550051599578</c:v>
                </c:pt>
                <c:pt idx="54">
                  <c:v>-0.55417956656346745</c:v>
                </c:pt>
                <c:pt idx="55">
                  <c:v>-0.54592363261093901</c:v>
                </c:pt>
                <c:pt idx="56">
                  <c:v>-0.53766769865841069</c:v>
                </c:pt>
                <c:pt idx="57">
                  <c:v>-0.52941176470588236</c:v>
                </c:pt>
                <c:pt idx="58">
                  <c:v>-0.52115583075335403</c:v>
                </c:pt>
                <c:pt idx="59">
                  <c:v>-0.51289989680082559</c:v>
                </c:pt>
                <c:pt idx="60">
                  <c:v>-0.50464396284829727</c:v>
                </c:pt>
                <c:pt idx="61">
                  <c:v>-0.49638802889576877</c:v>
                </c:pt>
                <c:pt idx="62">
                  <c:v>-0.48813209494324045</c:v>
                </c:pt>
                <c:pt idx="63">
                  <c:v>-0.47987616099071206</c:v>
                </c:pt>
                <c:pt idx="64">
                  <c:v>-0.47162022703818374</c:v>
                </c:pt>
                <c:pt idx="65">
                  <c:v>-0.46336429308565541</c:v>
                </c:pt>
                <c:pt idx="66">
                  <c:v>-0.45510835913312692</c:v>
                </c:pt>
                <c:pt idx="67">
                  <c:v>-0.44685242518059859</c:v>
                </c:pt>
                <c:pt idx="68">
                  <c:v>-0.43859649122807021</c:v>
                </c:pt>
                <c:pt idx="69">
                  <c:v>-0.43034055727554188</c:v>
                </c:pt>
                <c:pt idx="70">
                  <c:v>-0.42208462332301339</c:v>
                </c:pt>
                <c:pt idx="71">
                  <c:v>-0.41382868937048506</c:v>
                </c:pt>
                <c:pt idx="72">
                  <c:v>-0.40557275541795668</c:v>
                </c:pt>
                <c:pt idx="73">
                  <c:v>-0.39731682146542835</c:v>
                </c:pt>
                <c:pt idx="74">
                  <c:v>-0.38906088751289986</c:v>
                </c:pt>
                <c:pt idx="75">
                  <c:v>-0.38080495356037153</c:v>
                </c:pt>
                <c:pt idx="76">
                  <c:v>-0.3725490196078432</c:v>
                </c:pt>
                <c:pt idx="77">
                  <c:v>-0.36429308565531482</c:v>
                </c:pt>
                <c:pt idx="78">
                  <c:v>-0.35603715170278638</c:v>
                </c:pt>
                <c:pt idx="79">
                  <c:v>-0.347781217750258</c:v>
                </c:pt>
                <c:pt idx="80">
                  <c:v>-0.33952528379772967</c:v>
                </c:pt>
                <c:pt idx="81">
                  <c:v>-0.33126934984520129</c:v>
                </c:pt>
                <c:pt idx="82">
                  <c:v>-0.32301341589267285</c:v>
                </c:pt>
                <c:pt idx="83">
                  <c:v>-0.31475748194014447</c:v>
                </c:pt>
                <c:pt idx="84">
                  <c:v>-0.30650154798761614</c:v>
                </c:pt>
                <c:pt idx="85">
                  <c:v>-0.29824561403508776</c:v>
                </c:pt>
                <c:pt idx="86">
                  <c:v>-0.28998968008255932</c:v>
                </c:pt>
                <c:pt idx="87">
                  <c:v>-0.28173374613003099</c:v>
                </c:pt>
                <c:pt idx="88">
                  <c:v>-0.27347781217750261</c:v>
                </c:pt>
                <c:pt idx="89">
                  <c:v>-0.26522187822497428</c:v>
                </c:pt>
                <c:pt idx="90">
                  <c:v>-0.25696594427244579</c:v>
                </c:pt>
                <c:pt idx="91">
                  <c:v>-0.24871001031991744</c:v>
                </c:pt>
                <c:pt idx="92">
                  <c:v>-0.24045407636738911</c:v>
                </c:pt>
                <c:pt idx="93">
                  <c:v>-0.23219814241486075</c:v>
                </c:pt>
                <c:pt idx="94">
                  <c:v>-0.22394220846233229</c:v>
                </c:pt>
                <c:pt idx="95">
                  <c:v>-0.21568627450980393</c:v>
                </c:pt>
                <c:pt idx="96">
                  <c:v>-0.20743034055727558</c:v>
                </c:pt>
                <c:pt idx="97">
                  <c:v>-0.19917440660474722</c:v>
                </c:pt>
                <c:pt idx="98">
                  <c:v>-0.19091847265221876</c:v>
                </c:pt>
                <c:pt idx="99">
                  <c:v>-0.1826625386996904</c:v>
                </c:pt>
                <c:pt idx="100">
                  <c:v>-0.17440660474716205</c:v>
                </c:pt>
                <c:pt idx="101">
                  <c:v>-0.16615067079463369</c:v>
                </c:pt>
                <c:pt idx="102">
                  <c:v>-0.15789473684210523</c:v>
                </c:pt>
                <c:pt idx="103">
                  <c:v>-0.14963880288957687</c:v>
                </c:pt>
                <c:pt idx="104">
                  <c:v>-0.14138286893704854</c:v>
                </c:pt>
                <c:pt idx="105">
                  <c:v>-0.13312693498452019</c:v>
                </c:pt>
                <c:pt idx="106">
                  <c:v>-0.1248710010319917</c:v>
                </c:pt>
                <c:pt idx="107">
                  <c:v>-0.11661506707946336</c:v>
                </c:pt>
                <c:pt idx="108">
                  <c:v>-0.108359133126935</c:v>
                </c:pt>
                <c:pt idx="109">
                  <c:v>-0.10010319917440665</c:v>
                </c:pt>
                <c:pt idx="110">
                  <c:v>-9.184726522187818E-2</c:v>
                </c:pt>
                <c:pt idx="111">
                  <c:v>-8.3591331269349825E-2</c:v>
                </c:pt>
                <c:pt idx="112">
                  <c:v>-7.5335397316821484E-2</c:v>
                </c:pt>
                <c:pt idx="113">
                  <c:v>-6.7079463364293129E-2</c:v>
                </c:pt>
                <c:pt idx="114">
                  <c:v>-5.8823529411764663E-2</c:v>
                </c:pt>
                <c:pt idx="115">
                  <c:v>-5.0567595459236309E-2</c:v>
                </c:pt>
                <c:pt idx="116">
                  <c:v>-4.2311661506707961E-2</c:v>
                </c:pt>
                <c:pt idx="117">
                  <c:v>-3.4055727554179606E-2</c:v>
                </c:pt>
                <c:pt idx="118">
                  <c:v>-2.579979360165114E-2</c:v>
                </c:pt>
                <c:pt idx="119">
                  <c:v>-1.7543859649122789E-2</c:v>
                </c:pt>
                <c:pt idx="120">
                  <c:v>-9.2879256965944391E-3</c:v>
                </c:pt>
                <c:pt idx="121">
                  <c:v>-1.0319917440660877E-3</c:v>
                </c:pt>
                <c:pt idx="122">
                  <c:v>0</c:v>
                </c:pt>
                <c:pt idx="123">
                  <c:v>0</c:v>
                </c:pt>
                <c:pt idx="124">
                  <c:v>0</c:v>
                </c:pt>
                <c:pt idx="125">
                  <c:v>0</c:v>
                </c:pt>
                <c:pt idx="126">
                  <c:v>0</c:v>
                </c:pt>
                <c:pt idx="127">
                  <c:v>0</c:v>
                </c:pt>
                <c:pt idx="128">
                  <c:v>0</c:v>
                </c:pt>
                <c:pt idx="129">
                  <c:v>0</c:v>
                </c:pt>
                <c:pt idx="130">
                  <c:v>0</c:v>
                </c:pt>
                <c:pt idx="131">
                  <c:v>0</c:v>
                </c:pt>
                <c:pt idx="132">
                  <c:v>0</c:v>
                </c:pt>
                <c:pt idx="133">
                  <c:v>0</c:v>
                </c:pt>
                <c:pt idx="134">
                  <c:v>1.0319917440660877E-3</c:v>
                </c:pt>
                <c:pt idx="135">
                  <c:v>9.2879256965944391E-3</c:v>
                </c:pt>
                <c:pt idx="136">
                  <c:v>1.7543859649122789E-2</c:v>
                </c:pt>
                <c:pt idx="137">
                  <c:v>2.579979360165114E-2</c:v>
                </c:pt>
                <c:pt idx="138">
                  <c:v>3.4055727554179488E-2</c:v>
                </c:pt>
                <c:pt idx="139">
                  <c:v>4.2311661506707843E-2</c:v>
                </c:pt>
                <c:pt idx="140">
                  <c:v>5.0567595459236427E-2</c:v>
                </c:pt>
                <c:pt idx="141">
                  <c:v>5.8823529411764774E-2</c:v>
                </c:pt>
                <c:pt idx="142">
                  <c:v>6.7079463364293129E-2</c:v>
                </c:pt>
                <c:pt idx="143">
                  <c:v>7.5335397316821484E-2</c:v>
                </c:pt>
                <c:pt idx="144">
                  <c:v>8.3591331269349825E-2</c:v>
                </c:pt>
                <c:pt idx="145">
                  <c:v>9.184726522187818E-2</c:v>
                </c:pt>
                <c:pt idx="146">
                  <c:v>0.10010319917440653</c:v>
                </c:pt>
                <c:pt idx="147">
                  <c:v>0.10835913312693488</c:v>
                </c:pt>
                <c:pt idx="148">
                  <c:v>0.11661506707946347</c:v>
                </c:pt>
                <c:pt idx="149">
                  <c:v>0.12487100103199182</c:v>
                </c:pt>
                <c:pt idx="150">
                  <c:v>0.13312693498452019</c:v>
                </c:pt>
                <c:pt idx="151">
                  <c:v>0.14138286893704854</c:v>
                </c:pt>
                <c:pt idx="152">
                  <c:v>0.14963880288957687</c:v>
                </c:pt>
                <c:pt idx="153">
                  <c:v>0.15789473684210523</c:v>
                </c:pt>
                <c:pt idx="154">
                  <c:v>0.16615067079463358</c:v>
                </c:pt>
                <c:pt idx="155">
                  <c:v>0.17440660474716194</c:v>
                </c:pt>
                <c:pt idx="156">
                  <c:v>0.18266253869969051</c:v>
                </c:pt>
                <c:pt idx="157">
                  <c:v>0.19091847265221887</c:v>
                </c:pt>
                <c:pt idx="158">
                  <c:v>0.19917440660474722</c:v>
                </c:pt>
                <c:pt idx="159">
                  <c:v>0.20743034055727558</c:v>
                </c:pt>
                <c:pt idx="160">
                  <c:v>0.21568627450980393</c:v>
                </c:pt>
                <c:pt idx="161">
                  <c:v>0.22394220846233229</c:v>
                </c:pt>
                <c:pt idx="162">
                  <c:v>0.23219814241486061</c:v>
                </c:pt>
                <c:pt idx="163">
                  <c:v>0.24045407636738897</c:v>
                </c:pt>
                <c:pt idx="164">
                  <c:v>0.24871001031991757</c:v>
                </c:pt>
                <c:pt idx="165">
                  <c:v>0.2569659442724459</c:v>
                </c:pt>
                <c:pt idx="166">
                  <c:v>0.26522187822497428</c:v>
                </c:pt>
                <c:pt idx="167">
                  <c:v>0.27347781217750261</c:v>
                </c:pt>
                <c:pt idx="168">
                  <c:v>0.28173374613003099</c:v>
                </c:pt>
                <c:pt idx="169">
                  <c:v>0.28998968008255932</c:v>
                </c:pt>
                <c:pt idx="170">
                  <c:v>0.29824561403508765</c:v>
                </c:pt>
                <c:pt idx="171">
                  <c:v>0.30650154798761603</c:v>
                </c:pt>
                <c:pt idx="172">
                  <c:v>0.31475748194014458</c:v>
                </c:pt>
                <c:pt idx="173">
                  <c:v>0.32301341589267296</c:v>
                </c:pt>
                <c:pt idx="174">
                  <c:v>0.33126934984520129</c:v>
                </c:pt>
                <c:pt idx="175">
                  <c:v>0.33952528379772967</c:v>
                </c:pt>
                <c:pt idx="176">
                  <c:v>0.347781217750258</c:v>
                </c:pt>
                <c:pt idx="177">
                  <c:v>0.35603715170278638</c:v>
                </c:pt>
                <c:pt idx="178">
                  <c:v>0.36429308565531471</c:v>
                </c:pt>
                <c:pt idx="179">
                  <c:v>0.37254901960784303</c:v>
                </c:pt>
                <c:pt idx="180">
                  <c:v>0.38080495356037164</c:v>
                </c:pt>
                <c:pt idx="181">
                  <c:v>0.38906088751289997</c:v>
                </c:pt>
                <c:pt idx="182">
                  <c:v>0.39731682146542835</c:v>
                </c:pt>
                <c:pt idx="183">
                  <c:v>0.40557275541795668</c:v>
                </c:pt>
                <c:pt idx="184">
                  <c:v>0.41382868937048506</c:v>
                </c:pt>
                <c:pt idx="185">
                  <c:v>0.42208462332301339</c:v>
                </c:pt>
                <c:pt idx="186">
                  <c:v>0.43034055727554177</c:v>
                </c:pt>
                <c:pt idx="187">
                  <c:v>0.4385964912280701</c:v>
                </c:pt>
                <c:pt idx="188">
                  <c:v>0.4468524251805987</c:v>
                </c:pt>
                <c:pt idx="189">
                  <c:v>0.45510835913312703</c:v>
                </c:pt>
                <c:pt idx="190">
                  <c:v>0.46336429308565541</c:v>
                </c:pt>
                <c:pt idx="191">
                  <c:v>0.47162022703818374</c:v>
                </c:pt>
                <c:pt idx="192">
                  <c:v>0.47987616099071206</c:v>
                </c:pt>
                <c:pt idx="193">
                  <c:v>0.48813209494324045</c:v>
                </c:pt>
                <c:pt idx="194">
                  <c:v>0.49638802889576877</c:v>
                </c:pt>
                <c:pt idx="195">
                  <c:v>0.50464396284829716</c:v>
                </c:pt>
                <c:pt idx="196">
                  <c:v>0.51289989680082571</c:v>
                </c:pt>
                <c:pt idx="197">
                  <c:v>0.52115583075335403</c:v>
                </c:pt>
                <c:pt idx="198">
                  <c:v>0.52941176470588236</c:v>
                </c:pt>
                <c:pt idx="199">
                  <c:v>0.53766769865841069</c:v>
                </c:pt>
                <c:pt idx="200">
                  <c:v>0.54592363261093901</c:v>
                </c:pt>
                <c:pt idx="201">
                  <c:v>0.55417956656346745</c:v>
                </c:pt>
                <c:pt idx="202">
                  <c:v>0.56243550051599578</c:v>
                </c:pt>
                <c:pt idx="203">
                  <c:v>0.57069143446852411</c:v>
                </c:pt>
                <c:pt idx="204">
                  <c:v>0.57894736842105265</c:v>
                </c:pt>
                <c:pt idx="205">
                  <c:v>0.58720330237358109</c:v>
                </c:pt>
                <c:pt idx="206">
                  <c:v>0.59545923632610942</c:v>
                </c:pt>
                <c:pt idx="207">
                  <c:v>0.60371517027863775</c:v>
                </c:pt>
                <c:pt idx="208">
                  <c:v>0.61197110423116607</c:v>
                </c:pt>
                <c:pt idx="209">
                  <c:v>0.62022703818369451</c:v>
                </c:pt>
                <c:pt idx="210">
                  <c:v>0.62848297213622284</c:v>
                </c:pt>
                <c:pt idx="211">
                  <c:v>0.63673890608875117</c:v>
                </c:pt>
                <c:pt idx="212">
                  <c:v>0.64499484004127972</c:v>
                </c:pt>
                <c:pt idx="213">
                  <c:v>0.65325077399380804</c:v>
                </c:pt>
                <c:pt idx="214">
                  <c:v>0.66150670794633648</c:v>
                </c:pt>
                <c:pt idx="215">
                  <c:v>0.66976264189886481</c:v>
                </c:pt>
                <c:pt idx="216">
                  <c:v>0.67801857585139313</c:v>
                </c:pt>
                <c:pt idx="217">
                  <c:v>0.68627450980392146</c:v>
                </c:pt>
                <c:pt idx="218">
                  <c:v>0.6945304437564499</c:v>
                </c:pt>
                <c:pt idx="219">
                  <c:v>0.70278637770897823</c:v>
                </c:pt>
                <c:pt idx="220">
                  <c:v>0.71104231166150678</c:v>
                </c:pt>
                <c:pt idx="221">
                  <c:v>0.7192982456140351</c:v>
                </c:pt>
                <c:pt idx="222">
                  <c:v>0.72755417956656354</c:v>
                </c:pt>
                <c:pt idx="223">
                  <c:v>0.73581011351909187</c:v>
                </c:pt>
                <c:pt idx="224">
                  <c:v>0.7440660474716202</c:v>
                </c:pt>
                <c:pt idx="225">
                  <c:v>0.75232198142414852</c:v>
                </c:pt>
                <c:pt idx="226">
                  <c:v>0.76057791537667685</c:v>
                </c:pt>
                <c:pt idx="227">
                  <c:v>0.76883384932920529</c:v>
                </c:pt>
                <c:pt idx="228">
                  <c:v>0.77708978328173384</c:v>
                </c:pt>
                <c:pt idx="229">
                  <c:v>0.78534571723426216</c:v>
                </c:pt>
                <c:pt idx="230">
                  <c:v>0.79360165118679049</c:v>
                </c:pt>
                <c:pt idx="231">
                  <c:v>0.80185758513931893</c:v>
                </c:pt>
                <c:pt idx="232">
                  <c:v>0.81011351909184726</c:v>
                </c:pt>
                <c:pt idx="233">
                  <c:v>0.81836945304437558</c:v>
                </c:pt>
                <c:pt idx="234">
                  <c:v>0.82662538699690391</c:v>
                </c:pt>
                <c:pt idx="235">
                  <c:v>0.83488132094943224</c:v>
                </c:pt>
                <c:pt idx="236">
                  <c:v>0.8431372549019609</c:v>
                </c:pt>
                <c:pt idx="237">
                  <c:v>0.85139318885448922</c:v>
                </c:pt>
                <c:pt idx="238">
                  <c:v>0.85964912280701755</c:v>
                </c:pt>
                <c:pt idx="239">
                  <c:v>0.86790505675954588</c:v>
                </c:pt>
                <c:pt idx="240">
                  <c:v>0.87616099071207432</c:v>
                </c:pt>
                <c:pt idx="241">
                  <c:v>0.88441692466460264</c:v>
                </c:pt>
                <c:pt idx="242">
                  <c:v>0.89267285861713097</c:v>
                </c:pt>
                <c:pt idx="243">
                  <c:v>0.9009287925696593</c:v>
                </c:pt>
                <c:pt idx="244">
                  <c:v>0.90918472652218796</c:v>
                </c:pt>
                <c:pt idx="245">
                  <c:v>0.91744066047471629</c:v>
                </c:pt>
                <c:pt idx="246">
                  <c:v>0.92569659442724461</c:v>
                </c:pt>
                <c:pt idx="247">
                  <c:v>0.93395252837977294</c:v>
                </c:pt>
                <c:pt idx="248">
                  <c:v>0.94220846233230127</c:v>
                </c:pt>
                <c:pt idx="249">
                  <c:v>0.9504643962848297</c:v>
                </c:pt>
                <c:pt idx="250">
                  <c:v>0.95872033023735803</c:v>
                </c:pt>
                <c:pt idx="251">
                  <c:v>0.96697626418988636</c:v>
                </c:pt>
                <c:pt idx="252">
                  <c:v>0.97523219814241491</c:v>
                </c:pt>
                <c:pt idx="253">
                  <c:v>0.98348813209494335</c:v>
                </c:pt>
                <c:pt idx="254">
                  <c:v>0.99174406604747167</c:v>
                </c:pt>
                <c:pt idx="255">
                  <c:v>1</c:v>
                </c:pt>
              </c:numCache>
            </c:numRef>
          </c:yVal>
          <c:smooth val="0"/>
        </c:ser>
        <c:dLbls>
          <c:showLegendKey val="0"/>
          <c:showVal val="0"/>
          <c:showCatName val="0"/>
          <c:showSerName val="0"/>
          <c:showPercent val="0"/>
          <c:showBubbleSize val="0"/>
        </c:dLbls>
        <c:axId val="305498472"/>
        <c:axId val="305497688"/>
      </c:scatterChart>
      <c:valAx>
        <c:axId val="305498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97688"/>
        <c:crosses val="autoZero"/>
        <c:crossBetween val="midCat"/>
      </c:valAx>
      <c:valAx>
        <c:axId val="305497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98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750570</xdr:colOff>
      <xdr:row>31</xdr:row>
      <xdr:rowOff>106680</xdr:rowOff>
    </xdr:from>
    <xdr:to>
      <xdr:col>18</xdr:col>
      <xdr:colOff>407670</xdr:colOff>
      <xdr:row>46</xdr:row>
      <xdr:rowOff>106680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91440</xdr:colOff>
      <xdr:row>5</xdr:row>
      <xdr:rowOff>24765</xdr:rowOff>
    </xdr:from>
    <xdr:to>
      <xdr:col>31</xdr:col>
      <xdr:colOff>182880</xdr:colOff>
      <xdr:row>20</xdr:row>
      <xdr:rowOff>24765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60"/>
  <sheetViews>
    <sheetView topLeftCell="A19" zoomScaleNormal="100" workbookViewId="0">
      <selection activeCell="B44" sqref="B9:B44"/>
    </sheetView>
  </sheetViews>
  <sheetFormatPr defaultRowHeight="14.4" x14ac:dyDescent="0.55000000000000004"/>
  <cols>
    <col min="3" max="3" width="29.47265625" customWidth="1"/>
    <col min="4" max="4" width="47" customWidth="1"/>
    <col min="5" max="5" width="22.89453125" customWidth="1"/>
    <col min="6" max="7" width="14.47265625" customWidth="1"/>
    <col min="8" max="8" width="25.26171875" customWidth="1"/>
    <col min="9" max="9" width="32.89453125" customWidth="1"/>
  </cols>
  <sheetData>
    <row r="2" spans="2:9" x14ac:dyDescent="0.55000000000000004">
      <c r="B2" s="3" t="s">
        <v>36</v>
      </c>
      <c r="C2" s="3" t="s">
        <v>100</v>
      </c>
      <c r="D2" s="3" t="s">
        <v>34</v>
      </c>
      <c r="E2" s="3" t="s">
        <v>39</v>
      </c>
      <c r="F2" s="3" t="s">
        <v>38</v>
      </c>
      <c r="G2" s="3" t="s">
        <v>113</v>
      </c>
      <c r="H2" s="3" t="s">
        <v>35</v>
      </c>
    </row>
    <row r="3" spans="2:9" x14ac:dyDescent="0.55000000000000004">
      <c r="B3" s="11"/>
      <c r="C3" s="12" t="s">
        <v>15</v>
      </c>
      <c r="D3" s="12" t="s">
        <v>30</v>
      </c>
      <c r="E3" s="12" t="s">
        <v>57</v>
      </c>
      <c r="F3" s="12" t="s">
        <v>48</v>
      </c>
      <c r="G3" s="12"/>
      <c r="H3" s="11" t="s">
        <v>46</v>
      </c>
    </row>
    <row r="4" spans="2:9" x14ac:dyDescent="0.55000000000000004">
      <c r="B4" s="11"/>
      <c r="C4" s="10" t="s">
        <v>29</v>
      </c>
      <c r="D4" s="12" t="s">
        <v>31</v>
      </c>
      <c r="E4" s="12" t="s">
        <v>57</v>
      </c>
      <c r="F4" s="12" t="s">
        <v>48</v>
      </c>
      <c r="G4" s="12"/>
      <c r="H4" s="11" t="s">
        <v>46</v>
      </c>
    </row>
    <row r="5" spans="2:9" x14ac:dyDescent="0.55000000000000004">
      <c r="B5" s="11"/>
      <c r="C5" s="12" t="s">
        <v>20</v>
      </c>
      <c r="D5" s="12" t="s">
        <v>32</v>
      </c>
      <c r="E5" s="12" t="s">
        <v>57</v>
      </c>
      <c r="F5" s="12" t="s">
        <v>48</v>
      </c>
      <c r="G5" s="12"/>
      <c r="H5" s="11" t="s">
        <v>46</v>
      </c>
    </row>
    <row r="6" spans="2:9" x14ac:dyDescent="0.55000000000000004">
      <c r="B6" s="11"/>
      <c r="C6" s="12" t="s">
        <v>25</v>
      </c>
      <c r="D6" s="12" t="s">
        <v>33</v>
      </c>
      <c r="E6" s="12" t="s">
        <v>57</v>
      </c>
      <c r="F6" s="12" t="s">
        <v>48</v>
      </c>
      <c r="G6" s="12"/>
      <c r="H6" s="11" t="s">
        <v>46</v>
      </c>
    </row>
    <row r="7" spans="2:9" x14ac:dyDescent="0.55000000000000004">
      <c r="B7" s="11"/>
      <c r="C7" s="12" t="s">
        <v>21</v>
      </c>
      <c r="D7" s="12" t="s">
        <v>58</v>
      </c>
      <c r="E7" s="12" t="s">
        <v>57</v>
      </c>
      <c r="F7" s="12" t="s">
        <v>48</v>
      </c>
      <c r="G7" s="12"/>
      <c r="H7" s="11" t="s">
        <v>46</v>
      </c>
    </row>
    <row r="8" spans="2:9" x14ac:dyDescent="0.55000000000000004">
      <c r="C8" s="4"/>
      <c r="D8" s="4"/>
      <c r="E8" s="4"/>
      <c r="F8" s="4"/>
      <c r="G8" s="4"/>
    </row>
    <row r="9" spans="2:9" x14ac:dyDescent="0.55000000000000004">
      <c r="C9" s="1" t="s">
        <v>98</v>
      </c>
      <c r="D9" s="1" t="s">
        <v>6</v>
      </c>
      <c r="E9" s="1" t="s">
        <v>49</v>
      </c>
      <c r="F9" s="1" t="s">
        <v>48</v>
      </c>
      <c r="G9" s="1">
        <v>6</v>
      </c>
      <c r="H9" t="s">
        <v>40</v>
      </c>
    </row>
    <row r="10" spans="2:9" x14ac:dyDescent="0.55000000000000004">
      <c r="C10" s="1" t="s">
        <v>99</v>
      </c>
      <c r="D10" s="1" t="s">
        <v>7</v>
      </c>
      <c r="E10" s="1" t="s">
        <v>49</v>
      </c>
      <c r="F10" s="1" t="s">
        <v>48</v>
      </c>
      <c r="G10" s="1">
        <v>6</v>
      </c>
      <c r="H10" t="s">
        <v>40</v>
      </c>
    </row>
    <row r="11" spans="2:9" x14ac:dyDescent="0.55000000000000004">
      <c r="C11" s="1"/>
      <c r="D11" s="1" t="s">
        <v>105</v>
      </c>
      <c r="E11" s="1" t="s">
        <v>49</v>
      </c>
      <c r="F11" s="1" t="s">
        <v>48</v>
      </c>
      <c r="G11" s="1">
        <v>9</v>
      </c>
      <c r="H11" s="1" t="s">
        <v>40</v>
      </c>
      <c r="I11" s="1" t="s">
        <v>110</v>
      </c>
    </row>
    <row r="12" spans="2:9" x14ac:dyDescent="0.55000000000000004">
      <c r="C12" s="12"/>
      <c r="D12" s="12" t="s">
        <v>9</v>
      </c>
      <c r="E12" s="12" t="s">
        <v>49</v>
      </c>
      <c r="F12" s="12" t="s">
        <v>48</v>
      </c>
      <c r="G12" s="12">
        <v>9</v>
      </c>
      <c r="H12" s="13" t="s">
        <v>40</v>
      </c>
      <c r="I12" s="12" t="s">
        <v>121</v>
      </c>
    </row>
    <row r="13" spans="2:9" x14ac:dyDescent="0.55000000000000004">
      <c r="C13" s="12"/>
      <c r="D13" s="12" t="s">
        <v>10</v>
      </c>
      <c r="E13" s="12" t="s">
        <v>49</v>
      </c>
      <c r="F13" s="12" t="s">
        <v>48</v>
      </c>
      <c r="G13" s="12">
        <v>9</v>
      </c>
      <c r="H13" s="13" t="s">
        <v>40</v>
      </c>
      <c r="I13" s="12" t="s">
        <v>121</v>
      </c>
    </row>
    <row r="14" spans="2:9" s="6" customFormat="1" x14ac:dyDescent="0.55000000000000004">
      <c r="C14" s="7"/>
      <c r="D14" s="7"/>
      <c r="E14" s="7"/>
      <c r="F14" s="7"/>
      <c r="G14" s="7"/>
    </row>
    <row r="15" spans="2:9" x14ac:dyDescent="0.55000000000000004">
      <c r="C15" s="4" t="s">
        <v>75</v>
      </c>
      <c r="D15" t="s">
        <v>60</v>
      </c>
      <c r="E15" s="1" t="s">
        <v>51</v>
      </c>
      <c r="F15" s="1" t="s">
        <v>63</v>
      </c>
      <c r="G15" s="1">
        <v>1</v>
      </c>
      <c r="H15" t="s">
        <v>41</v>
      </c>
    </row>
    <row r="16" spans="2:9" x14ac:dyDescent="0.55000000000000004">
      <c r="C16" s="4" t="s">
        <v>76</v>
      </c>
      <c r="D16" t="s">
        <v>11</v>
      </c>
      <c r="E16" s="1" t="s">
        <v>51</v>
      </c>
      <c r="F16" s="1" t="s">
        <v>63</v>
      </c>
      <c r="G16" s="1">
        <v>1</v>
      </c>
      <c r="H16" t="s">
        <v>41</v>
      </c>
    </row>
    <row r="17" spans="2:9" x14ac:dyDescent="0.55000000000000004">
      <c r="C17" s="4" t="s">
        <v>77</v>
      </c>
      <c r="D17" t="s">
        <v>12</v>
      </c>
      <c r="E17" s="1" t="s">
        <v>51</v>
      </c>
      <c r="F17" s="1" t="s">
        <v>63</v>
      </c>
      <c r="G17" s="1">
        <v>1</v>
      </c>
      <c r="H17" t="s">
        <v>41</v>
      </c>
    </row>
    <row r="18" spans="2:9" x14ac:dyDescent="0.55000000000000004">
      <c r="C18" s="4" t="s">
        <v>78</v>
      </c>
      <c r="D18" t="s">
        <v>61</v>
      </c>
      <c r="E18" s="1" t="s">
        <v>62</v>
      </c>
      <c r="F18" s="1" t="s">
        <v>63</v>
      </c>
      <c r="G18" s="1">
        <v>2</v>
      </c>
      <c r="H18" t="s">
        <v>41</v>
      </c>
    </row>
    <row r="19" spans="2:9" x14ac:dyDescent="0.55000000000000004">
      <c r="C19" s="4" t="s">
        <v>81</v>
      </c>
      <c r="D19" t="s">
        <v>80</v>
      </c>
      <c r="E19" s="1" t="s">
        <v>49</v>
      </c>
      <c r="F19" s="1" t="s">
        <v>48</v>
      </c>
      <c r="G19" s="1">
        <v>3</v>
      </c>
      <c r="H19" t="s">
        <v>41</v>
      </c>
    </row>
    <row r="20" spans="2:9" x14ac:dyDescent="0.55000000000000004">
      <c r="C20" s="4" t="s">
        <v>79</v>
      </c>
      <c r="D20" s="4" t="s">
        <v>64</v>
      </c>
      <c r="E20" s="4" t="s">
        <v>74</v>
      </c>
      <c r="F20" s="4" t="s">
        <v>50</v>
      </c>
      <c r="G20" s="4">
        <v>4</v>
      </c>
      <c r="H20" t="s">
        <v>41</v>
      </c>
      <c r="I20" s="4" t="s">
        <v>70</v>
      </c>
    </row>
    <row r="21" spans="2:9" x14ac:dyDescent="0.55000000000000004">
      <c r="C21" s="4" t="s">
        <v>82</v>
      </c>
      <c r="D21" s="4" t="s">
        <v>18</v>
      </c>
      <c r="E21" s="4" t="s">
        <v>47</v>
      </c>
      <c r="F21" s="1" t="s">
        <v>63</v>
      </c>
      <c r="G21" s="1">
        <v>1</v>
      </c>
      <c r="H21" t="s">
        <v>41</v>
      </c>
    </row>
    <row r="22" spans="2:9" x14ac:dyDescent="0.55000000000000004">
      <c r="C22" s="4" t="s">
        <v>83</v>
      </c>
      <c r="D22" s="4" t="s">
        <v>19</v>
      </c>
      <c r="E22" s="4" t="s">
        <v>47</v>
      </c>
      <c r="F22" s="1" t="s">
        <v>63</v>
      </c>
      <c r="G22" s="1">
        <v>1</v>
      </c>
      <c r="H22" t="s">
        <v>41</v>
      </c>
    </row>
    <row r="23" spans="2:9" x14ac:dyDescent="0.55000000000000004">
      <c r="C23" s="4" t="s">
        <v>85</v>
      </c>
      <c r="D23" s="4" t="s">
        <v>84</v>
      </c>
      <c r="E23" s="4" t="s">
        <v>47</v>
      </c>
      <c r="F23" s="1" t="s">
        <v>63</v>
      </c>
      <c r="G23" s="1">
        <v>1</v>
      </c>
      <c r="H23" t="s">
        <v>41</v>
      </c>
    </row>
    <row r="24" spans="2:9" ht="16.8" customHeight="1" x14ac:dyDescent="0.55000000000000004">
      <c r="C24" s="4" t="s">
        <v>79</v>
      </c>
      <c r="D24" s="4" t="s">
        <v>65</v>
      </c>
      <c r="E24" s="1" t="s">
        <v>69</v>
      </c>
      <c r="F24" s="1" t="s">
        <v>72</v>
      </c>
      <c r="G24" s="1">
        <v>10</v>
      </c>
      <c r="H24" t="s">
        <v>41</v>
      </c>
      <c r="I24" s="1" t="s">
        <v>94</v>
      </c>
    </row>
    <row r="25" spans="2:9" x14ac:dyDescent="0.55000000000000004">
      <c r="C25" s="4" t="s">
        <v>79</v>
      </c>
      <c r="D25" s="4" t="s">
        <v>66</v>
      </c>
      <c r="E25" s="1" t="s">
        <v>69</v>
      </c>
      <c r="F25" s="1" t="s">
        <v>72</v>
      </c>
      <c r="G25" s="1">
        <v>10</v>
      </c>
      <c r="H25" t="s">
        <v>41</v>
      </c>
    </row>
    <row r="26" spans="2:9" x14ac:dyDescent="0.55000000000000004">
      <c r="C26" s="4" t="s">
        <v>79</v>
      </c>
      <c r="D26" s="4" t="s">
        <v>67</v>
      </c>
      <c r="E26" s="1" t="s">
        <v>69</v>
      </c>
      <c r="F26" s="1" t="s">
        <v>72</v>
      </c>
      <c r="G26" s="1">
        <v>10</v>
      </c>
      <c r="H26" t="s">
        <v>41</v>
      </c>
    </row>
    <row r="27" spans="2:9" x14ac:dyDescent="0.55000000000000004">
      <c r="C27" s="4" t="s">
        <v>79</v>
      </c>
      <c r="D27" s="4" t="s">
        <v>68</v>
      </c>
      <c r="E27" s="1" t="s">
        <v>69</v>
      </c>
      <c r="F27" s="1" t="s">
        <v>72</v>
      </c>
      <c r="G27" s="1">
        <v>10</v>
      </c>
      <c r="H27" t="s">
        <v>41</v>
      </c>
    </row>
    <row r="28" spans="2:9" x14ac:dyDescent="0.55000000000000004">
      <c r="C28" s="4"/>
      <c r="D28" s="4"/>
      <c r="E28" s="1"/>
      <c r="F28" s="1"/>
      <c r="G28" s="1"/>
    </row>
    <row r="29" spans="2:9" x14ac:dyDescent="0.55000000000000004">
      <c r="C29" s="4" t="s">
        <v>79</v>
      </c>
      <c r="D29" s="4" t="s">
        <v>16</v>
      </c>
      <c r="E29" s="4" t="s">
        <v>54</v>
      </c>
      <c r="F29" s="4" t="s">
        <v>50</v>
      </c>
      <c r="G29" s="4">
        <v>7</v>
      </c>
      <c r="H29" t="s">
        <v>43</v>
      </c>
      <c r="I29" s="4" t="s">
        <v>86</v>
      </c>
    </row>
    <row r="30" spans="2:9" x14ac:dyDescent="0.55000000000000004">
      <c r="B30" s="8"/>
      <c r="C30" s="2" t="s">
        <v>79</v>
      </c>
      <c r="D30" s="2" t="s">
        <v>102</v>
      </c>
      <c r="E30" s="2" t="s">
        <v>122</v>
      </c>
      <c r="F30" s="2" t="s">
        <v>123</v>
      </c>
      <c r="G30" s="1">
        <v>10</v>
      </c>
      <c r="H30" s="8" t="s">
        <v>43</v>
      </c>
      <c r="I30" s="2" t="s">
        <v>104</v>
      </c>
    </row>
    <row r="31" spans="2:9" x14ac:dyDescent="0.55000000000000004">
      <c r="C31" s="4" t="s">
        <v>87</v>
      </c>
      <c r="D31" s="5" t="s">
        <v>14</v>
      </c>
      <c r="E31" s="1" t="s">
        <v>54</v>
      </c>
      <c r="F31" s="1" t="s">
        <v>50</v>
      </c>
      <c r="G31" s="1">
        <v>7</v>
      </c>
      <c r="H31" t="s">
        <v>43</v>
      </c>
      <c r="I31" s="1"/>
    </row>
    <row r="32" spans="2:9" x14ac:dyDescent="0.55000000000000004">
      <c r="C32" s="4" t="s">
        <v>88</v>
      </c>
      <c r="D32" s="5" t="s">
        <v>14</v>
      </c>
      <c r="E32" s="1" t="s">
        <v>55</v>
      </c>
      <c r="F32" s="1" t="s">
        <v>103</v>
      </c>
      <c r="G32" s="1">
        <v>10</v>
      </c>
      <c r="H32" t="s">
        <v>43</v>
      </c>
      <c r="I32" t="s">
        <v>89</v>
      </c>
    </row>
    <row r="33" spans="3:9" x14ac:dyDescent="0.55000000000000004">
      <c r="C33" s="4" t="s">
        <v>79</v>
      </c>
      <c r="D33" s="4" t="s">
        <v>23</v>
      </c>
      <c r="E33" s="1" t="s">
        <v>114</v>
      </c>
      <c r="F33" s="1" t="s">
        <v>48</v>
      </c>
      <c r="G33" s="4">
        <v>6</v>
      </c>
      <c r="H33" t="s">
        <v>43</v>
      </c>
      <c r="I33" s="4" t="s">
        <v>71</v>
      </c>
    </row>
    <row r="34" spans="3:9" x14ac:dyDescent="0.55000000000000004">
      <c r="C34" s="4" t="s">
        <v>79</v>
      </c>
      <c r="D34" s="4" t="s">
        <v>23</v>
      </c>
      <c r="E34" s="1" t="s">
        <v>114</v>
      </c>
      <c r="F34" s="1" t="s">
        <v>48</v>
      </c>
      <c r="G34" s="4">
        <v>6</v>
      </c>
      <c r="H34" t="s">
        <v>43</v>
      </c>
      <c r="I34" s="4" t="s">
        <v>71</v>
      </c>
    </row>
    <row r="35" spans="3:9" x14ac:dyDescent="0.55000000000000004">
      <c r="C35" s="4" t="s">
        <v>79</v>
      </c>
      <c r="D35" s="4" t="s">
        <v>23</v>
      </c>
      <c r="E35" s="1" t="s">
        <v>114</v>
      </c>
      <c r="F35" s="1" t="s">
        <v>48</v>
      </c>
      <c r="G35" s="4">
        <v>6</v>
      </c>
      <c r="H35" t="s">
        <v>43</v>
      </c>
      <c r="I35" s="4" t="s">
        <v>71</v>
      </c>
    </row>
    <row r="36" spans="3:9" x14ac:dyDescent="0.55000000000000004">
      <c r="C36" s="4" t="s">
        <v>79</v>
      </c>
      <c r="D36" s="4" t="s">
        <v>24</v>
      </c>
      <c r="E36" s="1" t="s">
        <v>49</v>
      </c>
      <c r="F36" s="1" t="s">
        <v>48</v>
      </c>
      <c r="G36" s="1">
        <v>9</v>
      </c>
      <c r="H36" t="s">
        <v>43</v>
      </c>
      <c r="I36" s="4" t="s">
        <v>71</v>
      </c>
    </row>
    <row r="37" spans="3:9" x14ac:dyDescent="0.55000000000000004">
      <c r="C37" s="4"/>
      <c r="D37" s="4"/>
      <c r="E37" s="4"/>
      <c r="F37" s="4"/>
      <c r="G37" s="4"/>
    </row>
    <row r="38" spans="3:9" x14ac:dyDescent="0.55000000000000004">
      <c r="C38" s="1" t="s">
        <v>96</v>
      </c>
      <c r="D38" t="s">
        <v>95</v>
      </c>
      <c r="E38" s="1" t="s">
        <v>49</v>
      </c>
      <c r="F38" s="1" t="s">
        <v>48</v>
      </c>
      <c r="G38" s="1">
        <v>9</v>
      </c>
      <c r="H38" t="s">
        <v>42</v>
      </c>
      <c r="I38" s="1" t="s">
        <v>111</v>
      </c>
    </row>
    <row r="39" spans="3:9" x14ac:dyDescent="0.55000000000000004">
      <c r="C39" s="4" t="s">
        <v>97</v>
      </c>
      <c r="D39" s="4" t="s">
        <v>27</v>
      </c>
      <c r="E39" s="1" t="s">
        <v>54</v>
      </c>
      <c r="F39" s="1" t="s">
        <v>50</v>
      </c>
      <c r="G39" s="1">
        <v>7</v>
      </c>
      <c r="H39" t="s">
        <v>42</v>
      </c>
    </row>
    <row r="40" spans="3:9" x14ac:dyDescent="0.55000000000000004">
      <c r="C40" s="4" t="s">
        <v>93</v>
      </c>
      <c r="D40" s="4" t="s">
        <v>28</v>
      </c>
      <c r="E40" s="4" t="s">
        <v>57</v>
      </c>
      <c r="F40" s="4" t="s">
        <v>48</v>
      </c>
      <c r="G40" s="4">
        <v>8</v>
      </c>
      <c r="H40" t="s">
        <v>42</v>
      </c>
    </row>
    <row r="41" spans="3:9" x14ac:dyDescent="0.55000000000000004">
      <c r="C41" s="4" t="s">
        <v>92</v>
      </c>
      <c r="D41" s="5" t="s">
        <v>17</v>
      </c>
      <c r="E41" s="4" t="s">
        <v>54</v>
      </c>
      <c r="F41" s="4" t="s">
        <v>50</v>
      </c>
      <c r="G41" s="4">
        <v>7</v>
      </c>
      <c r="H41" t="s">
        <v>42</v>
      </c>
    </row>
    <row r="42" spans="3:9" x14ac:dyDescent="0.55000000000000004">
      <c r="C42" s="4" t="s">
        <v>91</v>
      </c>
      <c r="D42" s="4" t="s">
        <v>22</v>
      </c>
      <c r="E42" s="4" t="s">
        <v>54</v>
      </c>
      <c r="F42" s="4" t="s">
        <v>50</v>
      </c>
      <c r="G42" s="4">
        <v>7</v>
      </c>
      <c r="H42" t="s">
        <v>42</v>
      </c>
    </row>
    <row r="43" spans="3:9" x14ac:dyDescent="0.55000000000000004">
      <c r="C43" s="4" t="s">
        <v>90</v>
      </c>
      <c r="D43" s="4" t="s">
        <v>26</v>
      </c>
      <c r="E43" s="1" t="s">
        <v>49</v>
      </c>
      <c r="F43" s="1" t="s">
        <v>48</v>
      </c>
      <c r="G43" s="1">
        <v>9</v>
      </c>
      <c r="H43" t="s">
        <v>42</v>
      </c>
    </row>
    <row r="44" spans="3:9" x14ac:dyDescent="0.55000000000000004">
      <c r="C44" s="4" t="s">
        <v>90</v>
      </c>
      <c r="D44" s="4" t="s">
        <v>56</v>
      </c>
      <c r="E44" s="4" t="s">
        <v>54</v>
      </c>
      <c r="F44" s="4" t="s">
        <v>50</v>
      </c>
      <c r="G44" s="4">
        <v>7</v>
      </c>
      <c r="H44" t="s">
        <v>42</v>
      </c>
    </row>
    <row r="45" spans="3:9" x14ac:dyDescent="0.55000000000000004">
      <c r="C45" s="4"/>
      <c r="D45" s="4" t="s">
        <v>117</v>
      </c>
      <c r="E45" s="4" t="s">
        <v>54</v>
      </c>
      <c r="F45" s="4" t="s">
        <v>118</v>
      </c>
      <c r="G45" s="4">
        <v>5</v>
      </c>
      <c r="H45" s="4" t="s">
        <v>42</v>
      </c>
    </row>
    <row r="46" spans="3:9" x14ac:dyDescent="0.55000000000000004">
      <c r="C46" s="4"/>
      <c r="D46" s="4"/>
      <c r="E46" s="4"/>
      <c r="F46" s="4"/>
      <c r="G46" s="4"/>
    </row>
    <row r="47" spans="3:9" x14ac:dyDescent="0.55000000000000004">
      <c r="C47" s="4"/>
      <c r="D47" s="4"/>
      <c r="E47" s="4"/>
      <c r="F47" s="4"/>
      <c r="G47" s="4"/>
    </row>
    <row r="48" spans="3:9" x14ac:dyDescent="0.55000000000000004">
      <c r="C48" s="9" t="s">
        <v>0</v>
      </c>
      <c r="D48" s="11" t="s">
        <v>1</v>
      </c>
      <c r="E48" s="9" t="s">
        <v>49</v>
      </c>
      <c r="F48" s="9" t="s">
        <v>48</v>
      </c>
      <c r="G48" s="9">
        <v>9</v>
      </c>
      <c r="H48" s="11" t="s">
        <v>37</v>
      </c>
    </row>
    <row r="49" spans="2:8" x14ac:dyDescent="0.55000000000000004">
      <c r="C49" s="9" t="s">
        <v>2</v>
      </c>
      <c r="D49" s="9" t="s">
        <v>3</v>
      </c>
      <c r="E49" s="9" t="s">
        <v>114</v>
      </c>
      <c r="F49" s="9" t="s">
        <v>48</v>
      </c>
      <c r="G49" s="9">
        <v>6</v>
      </c>
      <c r="H49" s="11" t="s">
        <v>37</v>
      </c>
    </row>
    <row r="50" spans="2:8" x14ac:dyDescent="0.55000000000000004">
      <c r="C50" s="9" t="s">
        <v>4</v>
      </c>
      <c r="D50" s="9" t="s">
        <v>5</v>
      </c>
      <c r="E50" s="9" t="s">
        <v>49</v>
      </c>
      <c r="F50" s="9" t="s">
        <v>48</v>
      </c>
      <c r="G50" s="9">
        <v>9</v>
      </c>
      <c r="H50" s="11" t="s">
        <v>37</v>
      </c>
    </row>
    <row r="51" spans="2:8" x14ac:dyDescent="0.55000000000000004">
      <c r="C51" s="9" t="s">
        <v>8</v>
      </c>
      <c r="D51" s="9" t="s">
        <v>115</v>
      </c>
      <c r="E51" s="9" t="s">
        <v>114</v>
      </c>
      <c r="F51" s="9" t="s">
        <v>48</v>
      </c>
      <c r="G51" s="9">
        <v>6</v>
      </c>
      <c r="H51" s="11" t="s">
        <v>37</v>
      </c>
    </row>
    <row r="52" spans="2:8" ht="28.8" x14ac:dyDescent="0.55000000000000004">
      <c r="C52" s="9" t="s">
        <v>13</v>
      </c>
      <c r="D52" s="9" t="s">
        <v>116</v>
      </c>
      <c r="E52" s="9" t="s">
        <v>52</v>
      </c>
      <c r="F52" s="9" t="s">
        <v>53</v>
      </c>
      <c r="G52" s="1">
        <v>10</v>
      </c>
      <c r="H52" s="11" t="s">
        <v>37</v>
      </c>
    </row>
    <row r="57" spans="2:8" x14ac:dyDescent="0.55000000000000004">
      <c r="C57" s="11" t="s">
        <v>101</v>
      </c>
    </row>
    <row r="58" spans="2:8" x14ac:dyDescent="0.55000000000000004">
      <c r="B58" t="s">
        <v>119</v>
      </c>
      <c r="C58" t="s">
        <v>120</v>
      </c>
    </row>
    <row r="59" spans="2:8" x14ac:dyDescent="0.55000000000000004">
      <c r="B59" t="s">
        <v>106</v>
      </c>
      <c r="C59" t="s">
        <v>107</v>
      </c>
    </row>
    <row r="60" spans="2:8" x14ac:dyDescent="0.55000000000000004">
      <c r="B60" t="s">
        <v>108</v>
      </c>
      <c r="C60" t="s">
        <v>109</v>
      </c>
    </row>
  </sheetData>
  <sortState ref="B3:H74">
    <sortCondition ref="H3:H74"/>
  </sortState>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13"/>
  <sheetViews>
    <sheetView workbookViewId="0">
      <selection activeCell="D8" sqref="D8"/>
    </sheetView>
  </sheetViews>
  <sheetFormatPr defaultRowHeight="14.4" x14ac:dyDescent="0.55000000000000004"/>
  <cols>
    <col min="3" max="3" width="17.734375" customWidth="1"/>
    <col min="4" max="4" width="15.3125" customWidth="1"/>
    <col min="6" max="6" width="32.41796875" customWidth="1"/>
  </cols>
  <sheetData>
    <row r="4" spans="2:4" x14ac:dyDescent="0.55000000000000004">
      <c r="C4" t="s">
        <v>125</v>
      </c>
      <c r="D4" t="s">
        <v>126</v>
      </c>
    </row>
    <row r="5" spans="2:4" x14ac:dyDescent="0.55000000000000004">
      <c r="B5" t="s">
        <v>59</v>
      </c>
      <c r="C5" t="s">
        <v>127</v>
      </c>
      <c r="D5" t="s">
        <v>129</v>
      </c>
    </row>
    <row r="6" spans="2:4" x14ac:dyDescent="0.55000000000000004">
      <c r="B6" t="s">
        <v>59</v>
      </c>
      <c r="C6" t="s">
        <v>128</v>
      </c>
      <c r="D6" t="s">
        <v>320</v>
      </c>
    </row>
    <row r="7" spans="2:4" x14ac:dyDescent="0.55000000000000004">
      <c r="B7" t="s">
        <v>112</v>
      </c>
      <c r="C7" t="s">
        <v>44</v>
      </c>
      <c r="D7" t="s">
        <v>137</v>
      </c>
    </row>
    <row r="8" spans="2:4" x14ac:dyDescent="0.55000000000000004">
      <c r="B8" t="s">
        <v>112</v>
      </c>
      <c r="C8" t="s">
        <v>138</v>
      </c>
      <c r="D8" t="s">
        <v>427</v>
      </c>
    </row>
    <row r="9" spans="2:4" x14ac:dyDescent="0.55000000000000004">
      <c r="B9" t="s">
        <v>124</v>
      </c>
      <c r="C9" s="8" t="s">
        <v>139</v>
      </c>
      <c r="D9" s="8" t="s">
        <v>219</v>
      </c>
    </row>
    <row r="10" spans="2:4" x14ac:dyDescent="0.55000000000000004">
      <c r="B10" t="s">
        <v>124</v>
      </c>
      <c r="C10" s="8" t="s">
        <v>130</v>
      </c>
      <c r="D10" s="5" t="s">
        <v>133</v>
      </c>
    </row>
    <row r="11" spans="2:4" x14ac:dyDescent="0.55000000000000004">
      <c r="B11" t="s">
        <v>124</v>
      </c>
      <c r="C11" s="8" t="s">
        <v>131</v>
      </c>
      <c r="D11" s="8" t="s">
        <v>134</v>
      </c>
    </row>
    <row r="12" spans="2:4" x14ac:dyDescent="0.55000000000000004">
      <c r="B12" t="s">
        <v>124</v>
      </c>
      <c r="C12" s="8" t="s">
        <v>45</v>
      </c>
      <c r="D12" s="8" t="s">
        <v>135</v>
      </c>
    </row>
    <row r="13" spans="2:4" x14ac:dyDescent="0.55000000000000004">
      <c r="B13" t="s">
        <v>124</v>
      </c>
      <c r="C13" s="8" t="s">
        <v>136</v>
      </c>
      <c r="D13" s="8" t="s">
        <v>132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258"/>
  <sheetViews>
    <sheetView tabSelected="1" topLeftCell="I16" zoomScaleNormal="100" workbookViewId="0">
      <selection activeCell="I41" sqref="I41"/>
    </sheetView>
  </sheetViews>
  <sheetFormatPr defaultRowHeight="14.4" x14ac:dyDescent="0.55000000000000004"/>
  <cols>
    <col min="2" max="2" width="11.1015625" customWidth="1"/>
    <col min="3" max="3" width="13.47265625" customWidth="1"/>
    <col min="4" max="4" width="17.89453125" customWidth="1"/>
    <col min="8" max="8" width="13.1015625" customWidth="1"/>
    <col min="12" max="13" width="11.68359375" customWidth="1"/>
    <col min="14" max="14" width="11.47265625" customWidth="1"/>
    <col min="15" max="16" width="12.05078125" customWidth="1"/>
    <col min="17" max="17" width="10.89453125" customWidth="1"/>
    <col min="18" max="18" width="9.734375" customWidth="1"/>
  </cols>
  <sheetData>
    <row r="2" spans="1:22" x14ac:dyDescent="0.55000000000000004">
      <c r="A2" t="s">
        <v>140</v>
      </c>
      <c r="B2" t="s">
        <v>142</v>
      </c>
      <c r="C2" t="s">
        <v>143</v>
      </c>
      <c r="D2" t="s">
        <v>144</v>
      </c>
      <c r="F2" t="s">
        <v>141</v>
      </c>
      <c r="G2" t="s">
        <v>163</v>
      </c>
      <c r="H2" t="s">
        <v>143</v>
      </c>
      <c r="I2" t="s">
        <v>144</v>
      </c>
      <c r="K2" t="s">
        <v>180</v>
      </c>
      <c r="L2">
        <v>0</v>
      </c>
      <c r="M2">
        <v>1</v>
      </c>
      <c r="N2">
        <v>2</v>
      </c>
      <c r="O2">
        <v>3</v>
      </c>
      <c r="P2">
        <v>4</v>
      </c>
    </row>
    <row r="3" spans="1:22" x14ac:dyDescent="0.55000000000000004">
      <c r="A3">
        <v>0</v>
      </c>
      <c r="B3" t="s">
        <v>73</v>
      </c>
      <c r="C3" s="15" t="s">
        <v>73</v>
      </c>
      <c r="D3" t="s">
        <v>145</v>
      </c>
      <c r="F3" t="s">
        <v>147</v>
      </c>
      <c r="G3" t="s">
        <v>171</v>
      </c>
      <c r="H3" s="15" t="s">
        <v>266</v>
      </c>
      <c r="K3" t="s">
        <v>147</v>
      </c>
      <c r="L3" s="15" t="s">
        <v>181</v>
      </c>
      <c r="M3" s="8" t="s">
        <v>191</v>
      </c>
      <c r="O3" s="15" t="s">
        <v>239</v>
      </c>
      <c r="P3" s="15" t="s">
        <v>226</v>
      </c>
      <c r="T3">
        <v>0</v>
      </c>
      <c r="U3">
        <f>T3/255*2 -1</f>
        <v>-1</v>
      </c>
      <c r="V3">
        <f>IF(ABS(U3)&lt;0.05,0,(U3-(ABS(U3)/U3*0.05))/(1-0.05))</f>
        <v>-1</v>
      </c>
    </row>
    <row r="4" spans="1:22" x14ac:dyDescent="0.55000000000000004">
      <c r="A4">
        <v>1</v>
      </c>
      <c r="B4" t="s">
        <v>73</v>
      </c>
      <c r="C4" s="15" t="s">
        <v>73</v>
      </c>
      <c r="D4" t="s">
        <v>145</v>
      </c>
      <c r="F4" t="s">
        <v>148</v>
      </c>
      <c r="G4" t="s">
        <v>171</v>
      </c>
      <c r="H4" s="15" t="s">
        <v>267</v>
      </c>
      <c r="K4" t="s">
        <v>148</v>
      </c>
      <c r="L4" s="15" t="s">
        <v>182</v>
      </c>
      <c r="M4" s="8" t="s">
        <v>192</v>
      </c>
      <c r="O4" s="15" t="s">
        <v>240</v>
      </c>
      <c r="P4" s="15" t="s">
        <v>227</v>
      </c>
      <c r="T4">
        <v>1</v>
      </c>
      <c r="U4">
        <f t="shared" ref="U4:U67" si="0">T4/255*2 -1</f>
        <v>-0.99215686274509807</v>
      </c>
      <c r="V4">
        <f t="shared" ref="V4:V67" si="1">IF(ABS(U4)&lt;0.05,0,(U4-(ABS(U4)/U4*0.05))/(1-0.05))</f>
        <v>-0.99174406604747167</v>
      </c>
    </row>
    <row r="5" spans="1:22" x14ac:dyDescent="0.55000000000000004">
      <c r="A5">
        <v>2</v>
      </c>
      <c r="B5" t="s">
        <v>172</v>
      </c>
      <c r="C5" s="15" t="s">
        <v>268</v>
      </c>
      <c r="F5" t="s">
        <v>149</v>
      </c>
      <c r="G5" t="s">
        <v>171</v>
      </c>
      <c r="H5" s="18" t="s">
        <v>170</v>
      </c>
      <c r="K5" t="s">
        <v>149</v>
      </c>
      <c r="L5" s="15" t="s">
        <v>183</v>
      </c>
      <c r="M5" s="8" t="s">
        <v>193</v>
      </c>
      <c r="O5" s="15" t="s">
        <v>241</v>
      </c>
      <c r="P5" s="15" t="s">
        <v>228</v>
      </c>
      <c r="T5">
        <v>2</v>
      </c>
      <c r="U5">
        <f t="shared" si="0"/>
        <v>-0.98431372549019613</v>
      </c>
      <c r="V5">
        <f t="shared" si="1"/>
        <v>-0.98348813209494335</v>
      </c>
    </row>
    <row r="6" spans="1:22" x14ac:dyDescent="0.55000000000000004">
      <c r="A6">
        <v>3</v>
      </c>
      <c r="B6" t="s">
        <v>172</v>
      </c>
      <c r="C6" s="15" t="s">
        <v>178</v>
      </c>
      <c r="F6" t="s">
        <v>150</v>
      </c>
      <c r="G6" t="s">
        <v>171</v>
      </c>
      <c r="H6" s="15" t="s">
        <v>164</v>
      </c>
      <c r="K6" t="s">
        <v>150</v>
      </c>
      <c r="L6" s="17" t="s">
        <v>313</v>
      </c>
      <c r="M6" s="8" t="s">
        <v>194</v>
      </c>
      <c r="O6" s="15" t="s">
        <v>242</v>
      </c>
      <c r="P6" s="15" t="s">
        <v>229</v>
      </c>
      <c r="T6">
        <v>3</v>
      </c>
      <c r="U6">
        <f t="shared" si="0"/>
        <v>-0.97647058823529409</v>
      </c>
      <c r="V6">
        <f t="shared" si="1"/>
        <v>-0.9752321981424148</v>
      </c>
    </row>
    <row r="7" spans="1:22" x14ac:dyDescent="0.55000000000000004">
      <c r="A7">
        <v>4</v>
      </c>
      <c r="B7" t="s">
        <v>172</v>
      </c>
      <c r="C7" s="16" t="s">
        <v>223</v>
      </c>
      <c r="F7" t="s">
        <v>151</v>
      </c>
      <c r="G7" t="s">
        <v>171</v>
      </c>
      <c r="H7" s="15" t="s">
        <v>165</v>
      </c>
      <c r="K7" t="s">
        <v>151</v>
      </c>
      <c r="L7" s="15" t="s">
        <v>185</v>
      </c>
      <c r="M7" s="8" t="s">
        <v>195</v>
      </c>
      <c r="O7" s="15" t="s">
        <v>243</v>
      </c>
      <c r="P7" s="15" t="s">
        <v>230</v>
      </c>
      <c r="T7">
        <v>4</v>
      </c>
      <c r="U7">
        <f t="shared" si="0"/>
        <v>-0.96862745098039216</v>
      </c>
      <c r="V7">
        <f t="shared" si="1"/>
        <v>-0.96697626418988647</v>
      </c>
    </row>
    <row r="8" spans="1:22" x14ac:dyDescent="0.55000000000000004">
      <c r="A8">
        <v>5</v>
      </c>
      <c r="B8" t="s">
        <v>257</v>
      </c>
      <c r="C8" s="16" t="s">
        <v>256</v>
      </c>
      <c r="F8" t="s">
        <v>152</v>
      </c>
      <c r="G8" t="s">
        <v>171</v>
      </c>
      <c r="H8" s="15" t="s">
        <v>166</v>
      </c>
      <c r="K8" t="s">
        <v>152</v>
      </c>
      <c r="L8" s="15" t="s">
        <v>186</v>
      </c>
      <c r="M8" s="8" t="s">
        <v>196</v>
      </c>
      <c r="O8" s="15" t="s">
        <v>244</v>
      </c>
      <c r="P8" s="15" t="s">
        <v>231</v>
      </c>
      <c r="T8">
        <v>5</v>
      </c>
      <c r="U8">
        <f t="shared" si="0"/>
        <v>-0.96078431372549022</v>
      </c>
      <c r="V8">
        <f t="shared" si="1"/>
        <v>-0.95872033023735814</v>
      </c>
    </row>
    <row r="9" spans="1:22" x14ac:dyDescent="0.55000000000000004">
      <c r="A9">
        <v>6</v>
      </c>
      <c r="B9" t="s">
        <v>257</v>
      </c>
      <c r="C9" s="16" t="s">
        <v>322</v>
      </c>
      <c r="D9" t="s">
        <v>332</v>
      </c>
      <c r="F9" t="s">
        <v>153</v>
      </c>
      <c r="G9" t="s">
        <v>171</v>
      </c>
      <c r="H9" s="18" t="s">
        <v>167</v>
      </c>
      <c r="K9" t="s">
        <v>153</v>
      </c>
      <c r="L9" s="15" t="s">
        <v>187</v>
      </c>
      <c r="M9" s="8" t="s">
        <v>197</v>
      </c>
      <c r="O9" s="15" t="s">
        <v>245</v>
      </c>
      <c r="P9" s="15" t="s">
        <v>232</v>
      </c>
      <c r="T9">
        <v>6</v>
      </c>
      <c r="U9">
        <f t="shared" si="0"/>
        <v>-0.95294117647058818</v>
      </c>
      <c r="V9">
        <f t="shared" si="1"/>
        <v>-0.9504643962848297</v>
      </c>
    </row>
    <row r="10" spans="1:22" x14ac:dyDescent="0.55000000000000004">
      <c r="A10">
        <v>7</v>
      </c>
      <c r="F10" t="s">
        <v>154</v>
      </c>
      <c r="G10" t="s">
        <v>171</v>
      </c>
      <c r="H10" s="18" t="s">
        <v>168</v>
      </c>
      <c r="K10" t="s">
        <v>154</v>
      </c>
      <c r="L10" s="15" t="s">
        <v>188</v>
      </c>
      <c r="M10" s="8" t="s">
        <v>198</v>
      </c>
      <c r="O10" s="15" t="s">
        <v>246</v>
      </c>
      <c r="P10" s="15" t="s">
        <v>233</v>
      </c>
      <c r="T10">
        <v>7</v>
      </c>
      <c r="U10">
        <f t="shared" si="0"/>
        <v>-0.94509803921568625</v>
      </c>
      <c r="V10">
        <f t="shared" si="1"/>
        <v>-0.94220846233230127</v>
      </c>
    </row>
    <row r="11" spans="1:22" x14ac:dyDescent="0.55000000000000004">
      <c r="A11">
        <v>8</v>
      </c>
      <c r="B11" t="s">
        <v>179</v>
      </c>
      <c r="C11" s="15" t="s">
        <v>206</v>
      </c>
      <c r="F11" t="s">
        <v>155</v>
      </c>
      <c r="G11" t="s">
        <v>171</v>
      </c>
      <c r="H11" s="15" t="s">
        <v>169</v>
      </c>
      <c r="K11" t="s">
        <v>259</v>
      </c>
      <c r="L11" s="15" t="s">
        <v>189</v>
      </c>
      <c r="M11" s="8" t="s">
        <v>199</v>
      </c>
      <c r="N11" s="15" t="s">
        <v>202</v>
      </c>
      <c r="O11" s="15" t="s">
        <v>247</v>
      </c>
      <c r="P11" s="15" t="s">
        <v>234</v>
      </c>
      <c r="T11">
        <v>8</v>
      </c>
      <c r="U11">
        <f t="shared" si="0"/>
        <v>-0.93725490196078431</v>
      </c>
      <c r="V11">
        <f t="shared" si="1"/>
        <v>-0.93395252837977294</v>
      </c>
    </row>
    <row r="12" spans="1:22" x14ac:dyDescent="0.55000000000000004">
      <c r="A12">
        <v>9</v>
      </c>
      <c r="B12" t="s">
        <v>179</v>
      </c>
      <c r="C12" s="15" t="s">
        <v>207</v>
      </c>
      <c r="F12" t="s">
        <v>156</v>
      </c>
      <c r="G12" t="s">
        <v>171</v>
      </c>
      <c r="H12" s="15" t="s">
        <v>61</v>
      </c>
      <c r="K12" t="s">
        <v>260</v>
      </c>
      <c r="L12" s="15" t="s">
        <v>190</v>
      </c>
      <c r="M12" s="15" t="s">
        <v>200</v>
      </c>
      <c r="N12" s="15" t="s">
        <v>291</v>
      </c>
      <c r="O12" s="15" t="s">
        <v>135</v>
      </c>
      <c r="P12" s="15" t="s">
        <v>205</v>
      </c>
      <c r="T12">
        <v>9</v>
      </c>
      <c r="U12">
        <f t="shared" si="0"/>
        <v>-0.92941176470588238</v>
      </c>
      <c r="V12">
        <f t="shared" si="1"/>
        <v>-0.92569659442724461</v>
      </c>
    </row>
    <row r="13" spans="1:22" x14ac:dyDescent="0.55000000000000004">
      <c r="A13">
        <v>10</v>
      </c>
      <c r="B13" t="s">
        <v>179</v>
      </c>
      <c r="C13" s="15" t="s">
        <v>269</v>
      </c>
      <c r="F13" t="s">
        <v>157</v>
      </c>
      <c r="G13" t="s">
        <v>331</v>
      </c>
      <c r="K13" t="s">
        <v>261</v>
      </c>
      <c r="L13" s="15" t="s">
        <v>235</v>
      </c>
      <c r="M13" s="15" t="s">
        <v>201</v>
      </c>
      <c r="N13" s="15" t="s">
        <v>292</v>
      </c>
      <c r="O13" s="15" t="s">
        <v>132</v>
      </c>
      <c r="P13" s="15" t="s">
        <v>204</v>
      </c>
      <c r="T13">
        <v>10</v>
      </c>
      <c r="U13">
        <f t="shared" si="0"/>
        <v>-0.92156862745098045</v>
      </c>
      <c r="V13">
        <f t="shared" si="1"/>
        <v>-0.91744066047471629</v>
      </c>
    </row>
    <row r="14" spans="1:22" x14ac:dyDescent="0.55000000000000004">
      <c r="A14">
        <v>11</v>
      </c>
      <c r="F14" t="s">
        <v>158</v>
      </c>
      <c r="G14" t="s">
        <v>331</v>
      </c>
      <c r="K14" t="s">
        <v>262</v>
      </c>
      <c r="L14" s="15" t="s">
        <v>236</v>
      </c>
      <c r="M14" s="15" t="s">
        <v>365</v>
      </c>
      <c r="N14" s="15" t="s">
        <v>293</v>
      </c>
      <c r="O14" s="15" t="s">
        <v>219</v>
      </c>
      <c r="P14" s="15" t="s">
        <v>203</v>
      </c>
      <c r="T14">
        <v>11</v>
      </c>
      <c r="U14">
        <f t="shared" si="0"/>
        <v>-0.9137254901960784</v>
      </c>
      <c r="V14">
        <f t="shared" si="1"/>
        <v>-0.90918472652218774</v>
      </c>
    </row>
    <row r="15" spans="1:22" x14ac:dyDescent="0.55000000000000004">
      <c r="A15">
        <v>12</v>
      </c>
      <c r="F15" t="s">
        <v>159</v>
      </c>
      <c r="G15" t="s">
        <v>331</v>
      </c>
      <c r="K15" t="s">
        <v>263</v>
      </c>
      <c r="L15" s="15" t="s">
        <v>237</v>
      </c>
      <c r="M15" s="15" t="s">
        <v>176</v>
      </c>
      <c r="N15" s="15" t="s">
        <v>294</v>
      </c>
      <c r="O15" s="15" t="s">
        <v>133</v>
      </c>
      <c r="P15" s="15" t="s">
        <v>221</v>
      </c>
      <c r="T15">
        <v>12</v>
      </c>
      <c r="U15">
        <f t="shared" si="0"/>
        <v>-0.90588235294117647</v>
      </c>
      <c r="V15">
        <f t="shared" si="1"/>
        <v>-0.90092879256965941</v>
      </c>
    </row>
    <row r="16" spans="1:22" x14ac:dyDescent="0.55000000000000004">
      <c r="A16">
        <v>13</v>
      </c>
      <c r="F16" t="s">
        <v>160</v>
      </c>
      <c r="G16" t="s">
        <v>331</v>
      </c>
      <c r="K16" t="s">
        <v>264</v>
      </c>
      <c r="L16" s="15" t="s">
        <v>238</v>
      </c>
      <c r="M16" s="15" t="s">
        <v>175</v>
      </c>
      <c r="N16" s="15" t="s">
        <v>295</v>
      </c>
      <c r="O16" s="15" t="s">
        <v>134</v>
      </c>
      <c r="P16" s="15" t="s">
        <v>218</v>
      </c>
      <c r="T16">
        <v>13</v>
      </c>
      <c r="U16">
        <f t="shared" si="0"/>
        <v>-0.89803921568627454</v>
      </c>
      <c r="V16">
        <f t="shared" si="1"/>
        <v>-0.89267285861713108</v>
      </c>
    </row>
    <row r="17" spans="1:22" x14ac:dyDescent="0.55000000000000004">
      <c r="A17">
        <v>14</v>
      </c>
      <c r="F17" t="s">
        <v>161</v>
      </c>
      <c r="G17" t="s">
        <v>331</v>
      </c>
      <c r="K17" t="s">
        <v>265</v>
      </c>
      <c r="L17" s="15" t="s">
        <v>173</v>
      </c>
      <c r="M17" s="15" t="s">
        <v>174</v>
      </c>
      <c r="N17" s="15" t="s">
        <v>296</v>
      </c>
      <c r="O17" s="15" t="s">
        <v>56</v>
      </c>
      <c r="P17" s="15" t="s">
        <v>220</v>
      </c>
      <c r="T17">
        <v>14</v>
      </c>
      <c r="U17">
        <f t="shared" si="0"/>
        <v>-0.8901960784313725</v>
      </c>
      <c r="V17">
        <f t="shared" si="1"/>
        <v>-0.88441692466460264</v>
      </c>
    </row>
    <row r="18" spans="1:22" x14ac:dyDescent="0.55000000000000004">
      <c r="A18">
        <v>15</v>
      </c>
      <c r="F18" t="s">
        <v>162</v>
      </c>
      <c r="G18" t="s">
        <v>331</v>
      </c>
      <c r="K18" t="s">
        <v>258</v>
      </c>
      <c r="L18" s="15" t="s">
        <v>80</v>
      </c>
      <c r="M18" s="15" t="s">
        <v>177</v>
      </c>
      <c r="O18" s="15" t="s">
        <v>184</v>
      </c>
      <c r="P18" s="15" t="s">
        <v>222</v>
      </c>
      <c r="T18">
        <v>15</v>
      </c>
      <c r="U18">
        <f t="shared" si="0"/>
        <v>-0.88235294117647056</v>
      </c>
      <c r="V18">
        <f t="shared" si="1"/>
        <v>-0.87616099071207432</v>
      </c>
    </row>
    <row r="19" spans="1:22" x14ac:dyDescent="0.55000000000000004">
      <c r="A19">
        <v>16</v>
      </c>
      <c r="T19">
        <v>16</v>
      </c>
      <c r="U19">
        <f t="shared" si="0"/>
        <v>-0.87450980392156863</v>
      </c>
      <c r="V19">
        <f t="shared" si="1"/>
        <v>-0.86790505675954588</v>
      </c>
    </row>
    <row r="20" spans="1:22" x14ac:dyDescent="0.55000000000000004">
      <c r="A20">
        <v>17</v>
      </c>
      <c r="F20" t="s">
        <v>358</v>
      </c>
      <c r="T20">
        <v>17</v>
      </c>
      <c r="U20">
        <f t="shared" si="0"/>
        <v>-0.8666666666666667</v>
      </c>
      <c r="V20">
        <f t="shared" si="1"/>
        <v>-0.85964912280701755</v>
      </c>
    </row>
    <row r="21" spans="1:22" x14ac:dyDescent="0.55000000000000004">
      <c r="A21">
        <v>18</v>
      </c>
      <c r="F21" t="s">
        <v>334</v>
      </c>
      <c r="G21" t="s">
        <v>354</v>
      </c>
      <c r="H21" t="s">
        <v>353</v>
      </c>
      <c r="T21">
        <v>18</v>
      </c>
      <c r="U21">
        <f t="shared" si="0"/>
        <v>-0.85882352941176476</v>
      </c>
      <c r="V21">
        <f t="shared" si="1"/>
        <v>-0.85139318885448922</v>
      </c>
    </row>
    <row r="22" spans="1:22" x14ac:dyDescent="0.55000000000000004">
      <c r="A22">
        <v>19</v>
      </c>
      <c r="F22">
        <v>0</v>
      </c>
      <c r="G22" t="s">
        <v>272</v>
      </c>
      <c r="H22" t="s">
        <v>379</v>
      </c>
      <c r="L22" t="s">
        <v>324</v>
      </c>
      <c r="M22" t="s">
        <v>0</v>
      </c>
      <c r="N22" t="s">
        <v>323</v>
      </c>
      <c r="O22" t="s">
        <v>325</v>
      </c>
      <c r="Q22" t="s">
        <v>327</v>
      </c>
      <c r="R22" t="s">
        <v>328</v>
      </c>
      <c r="T22">
        <v>19</v>
      </c>
      <c r="U22">
        <f t="shared" si="0"/>
        <v>-0.85098039215686272</v>
      </c>
      <c r="V22">
        <f t="shared" si="1"/>
        <v>-0.84313725490196079</v>
      </c>
    </row>
    <row r="23" spans="1:22" x14ac:dyDescent="0.55000000000000004">
      <c r="A23">
        <v>20</v>
      </c>
      <c r="B23" t="s">
        <v>73</v>
      </c>
      <c r="C23" s="15" t="s">
        <v>146</v>
      </c>
      <c r="F23">
        <v>1</v>
      </c>
      <c r="G23" t="s">
        <v>356</v>
      </c>
      <c r="H23" s="19" t="s">
        <v>352</v>
      </c>
      <c r="L23">
        <v>510</v>
      </c>
      <c r="M23">
        <f>ROUND(L23/1023*255,0)</f>
        <v>127</v>
      </c>
      <c r="N23">
        <v>20</v>
      </c>
      <c r="O23">
        <v>155</v>
      </c>
      <c r="P23">
        <f>O23/1023*255</f>
        <v>38.63636363636364</v>
      </c>
      <c r="Q23">
        <f>$N$27*M23+$O$27</f>
        <v>20</v>
      </c>
      <c r="R23">
        <f>$N$28*M23+$O$28</f>
        <v>155</v>
      </c>
      <c r="T23">
        <v>20</v>
      </c>
      <c r="U23">
        <f t="shared" si="0"/>
        <v>-0.84313725490196079</v>
      </c>
      <c r="V23">
        <f t="shared" si="1"/>
        <v>-0.83488132094943235</v>
      </c>
    </row>
    <row r="24" spans="1:22" x14ac:dyDescent="0.55000000000000004">
      <c r="A24">
        <v>21</v>
      </c>
      <c r="B24" t="s">
        <v>73</v>
      </c>
      <c r="C24" s="15" t="s">
        <v>146</v>
      </c>
      <c r="F24">
        <v>2</v>
      </c>
      <c r="G24" t="s">
        <v>335</v>
      </c>
      <c r="H24" t="s">
        <v>372</v>
      </c>
      <c r="L24">
        <v>625</v>
      </c>
      <c r="M24">
        <f t="shared" ref="M24" si="2">ROUND(L24/1023*255,0)</f>
        <v>156</v>
      </c>
      <c r="N24">
        <v>40.1</v>
      </c>
      <c r="O24">
        <v>255</v>
      </c>
      <c r="P24">
        <f>O24/1023*255</f>
        <v>63.563049853372434</v>
      </c>
      <c r="Q24">
        <f>$N$27*M24+$O$27</f>
        <v>40.100000000000009</v>
      </c>
      <c r="R24">
        <f>$N$28*M24+$O$28</f>
        <v>255</v>
      </c>
      <c r="T24">
        <v>21</v>
      </c>
      <c r="U24">
        <f t="shared" si="0"/>
        <v>-0.83529411764705885</v>
      </c>
      <c r="V24">
        <f t="shared" si="1"/>
        <v>-0.82662538699690402</v>
      </c>
    </row>
    <row r="25" spans="1:22" x14ac:dyDescent="0.55000000000000004">
      <c r="A25">
        <v>22</v>
      </c>
      <c r="B25" t="s">
        <v>179</v>
      </c>
      <c r="C25" s="15" t="s">
        <v>279</v>
      </c>
      <c r="F25">
        <v>3</v>
      </c>
      <c r="G25" t="s">
        <v>336</v>
      </c>
      <c r="H25" t="s">
        <v>373</v>
      </c>
      <c r="M25">
        <v>158</v>
      </c>
      <c r="T25">
        <v>22</v>
      </c>
      <c r="U25">
        <f t="shared" si="0"/>
        <v>-0.82745098039215681</v>
      </c>
      <c r="V25">
        <f t="shared" si="1"/>
        <v>-0.81836945304437558</v>
      </c>
    </row>
    <row r="26" spans="1:22" x14ac:dyDescent="0.55000000000000004">
      <c r="A26">
        <v>23</v>
      </c>
      <c r="B26" t="s">
        <v>179</v>
      </c>
      <c r="C26" s="15" t="s">
        <v>217</v>
      </c>
      <c r="F26">
        <v>4</v>
      </c>
      <c r="G26" t="s">
        <v>337</v>
      </c>
      <c r="H26" t="s">
        <v>374</v>
      </c>
      <c r="N26" t="s">
        <v>0</v>
      </c>
      <c r="O26" t="s">
        <v>25</v>
      </c>
      <c r="Q26">
        <f>$N$27*M25+$O$27</f>
        <v>41.486206896551721</v>
      </c>
      <c r="T26">
        <v>23</v>
      </c>
      <c r="U26">
        <f t="shared" si="0"/>
        <v>-0.81960784313725488</v>
      </c>
      <c r="V26">
        <f t="shared" si="1"/>
        <v>-0.81011351909184726</v>
      </c>
    </row>
    <row r="27" spans="1:22" x14ac:dyDescent="0.55000000000000004">
      <c r="A27">
        <v>24</v>
      </c>
      <c r="B27" t="s">
        <v>179</v>
      </c>
      <c r="C27" s="15" t="s">
        <v>280</v>
      </c>
      <c r="F27">
        <v>5</v>
      </c>
      <c r="G27" t="s">
        <v>338</v>
      </c>
      <c r="H27" t="s">
        <v>375</v>
      </c>
      <c r="L27" t="s">
        <v>326</v>
      </c>
      <c r="N27">
        <f>(N24-N23)/(M24-M23)</f>
        <v>0.69310344827586212</v>
      </c>
      <c r="O27">
        <f>N23-M23*N27</f>
        <v>-68.024137931034488</v>
      </c>
      <c r="T27">
        <v>24</v>
      </c>
      <c r="U27">
        <f t="shared" si="0"/>
        <v>-0.81176470588235294</v>
      </c>
      <c r="V27">
        <f t="shared" si="1"/>
        <v>-0.80185758513931893</v>
      </c>
    </row>
    <row r="28" spans="1:22" x14ac:dyDescent="0.55000000000000004">
      <c r="A28">
        <v>25</v>
      </c>
      <c r="B28" t="s">
        <v>179</v>
      </c>
      <c r="C28" s="15" t="s">
        <v>224</v>
      </c>
      <c r="F28">
        <v>6</v>
      </c>
      <c r="G28" t="s">
        <v>339</v>
      </c>
      <c r="H28" t="s">
        <v>346</v>
      </c>
      <c r="L28" t="s">
        <v>329</v>
      </c>
      <c r="N28">
        <f>(O24-O23)/(M24-M23)</f>
        <v>3.4482758620689653</v>
      </c>
      <c r="O28">
        <f>O23-M23*N28</f>
        <v>-282.93103448275861</v>
      </c>
      <c r="T28">
        <v>25</v>
      </c>
      <c r="U28">
        <f t="shared" si="0"/>
        <v>-0.80392156862745101</v>
      </c>
      <c r="V28">
        <f t="shared" si="1"/>
        <v>-0.79360165118679049</v>
      </c>
    </row>
    <row r="29" spans="1:22" x14ac:dyDescent="0.55000000000000004">
      <c r="A29">
        <v>26</v>
      </c>
      <c r="B29" t="s">
        <v>179</v>
      </c>
      <c r="C29" s="8" t="s">
        <v>253</v>
      </c>
      <c r="F29">
        <v>7</v>
      </c>
      <c r="G29" t="s">
        <v>340</v>
      </c>
      <c r="H29" t="s">
        <v>347</v>
      </c>
      <c r="T29">
        <v>26</v>
      </c>
      <c r="U29">
        <f t="shared" si="0"/>
        <v>-0.79607843137254908</v>
      </c>
      <c r="V29">
        <f t="shared" si="1"/>
        <v>-0.78534571723426216</v>
      </c>
    </row>
    <row r="30" spans="1:22" x14ac:dyDescent="0.55000000000000004">
      <c r="A30">
        <v>27</v>
      </c>
      <c r="B30" t="s">
        <v>179</v>
      </c>
      <c r="C30" s="15" t="s">
        <v>281</v>
      </c>
      <c r="F30">
        <v>8</v>
      </c>
      <c r="G30" t="s">
        <v>341</v>
      </c>
      <c r="H30" t="s">
        <v>348</v>
      </c>
      <c r="N30">
        <v>137</v>
      </c>
      <c r="O30">
        <f>N30*N27+O27</f>
        <v>26.931034482758619</v>
      </c>
      <c r="Q30">
        <f>N30*N28+O28</f>
        <v>189.48275862068965</v>
      </c>
      <c r="T30">
        <v>27</v>
      </c>
      <c r="U30">
        <f t="shared" si="0"/>
        <v>-0.78823529411764703</v>
      </c>
      <c r="V30">
        <f t="shared" si="1"/>
        <v>-0.77708978328173373</v>
      </c>
    </row>
    <row r="31" spans="1:22" x14ac:dyDescent="0.55000000000000004">
      <c r="A31">
        <v>28</v>
      </c>
      <c r="B31" t="s">
        <v>179</v>
      </c>
      <c r="C31" s="8" t="s">
        <v>254</v>
      </c>
      <c r="F31">
        <v>9</v>
      </c>
      <c r="G31" t="s">
        <v>342</v>
      </c>
      <c r="H31" t="s">
        <v>349</v>
      </c>
      <c r="T31">
        <v>28</v>
      </c>
      <c r="U31">
        <f t="shared" si="0"/>
        <v>-0.7803921568627451</v>
      </c>
      <c r="V31">
        <f t="shared" si="1"/>
        <v>-0.7688338493292054</v>
      </c>
    </row>
    <row r="32" spans="1:22" x14ac:dyDescent="0.55000000000000004">
      <c r="A32">
        <v>29</v>
      </c>
      <c r="B32" t="s">
        <v>179</v>
      </c>
      <c r="C32" s="15" t="s">
        <v>282</v>
      </c>
      <c r="F32">
        <v>10</v>
      </c>
      <c r="G32" t="s">
        <v>343</v>
      </c>
      <c r="H32" t="s">
        <v>350</v>
      </c>
      <c r="T32">
        <v>29</v>
      </c>
      <c r="U32">
        <f t="shared" si="0"/>
        <v>-0.77254901960784317</v>
      </c>
      <c r="V32">
        <f t="shared" si="1"/>
        <v>-0.76057791537667696</v>
      </c>
    </row>
    <row r="33" spans="1:22" x14ac:dyDescent="0.55000000000000004">
      <c r="A33">
        <v>30</v>
      </c>
      <c r="B33" t="s">
        <v>179</v>
      </c>
      <c r="C33" s="8" t="s">
        <v>255</v>
      </c>
      <c r="F33">
        <v>11</v>
      </c>
      <c r="G33" t="s">
        <v>344</v>
      </c>
      <c r="H33" t="s">
        <v>351</v>
      </c>
      <c r="T33">
        <v>30</v>
      </c>
      <c r="U33">
        <f t="shared" si="0"/>
        <v>-0.76470588235294112</v>
      </c>
      <c r="V33">
        <f t="shared" si="1"/>
        <v>-0.75232198142414852</v>
      </c>
    </row>
    <row r="34" spans="1:22" x14ac:dyDescent="0.55000000000000004">
      <c r="A34">
        <v>31</v>
      </c>
      <c r="B34" t="s">
        <v>179</v>
      </c>
      <c r="C34" s="15" t="s">
        <v>225</v>
      </c>
      <c r="F34">
        <v>12</v>
      </c>
      <c r="G34" t="s">
        <v>345</v>
      </c>
      <c r="H34" t="s">
        <v>355</v>
      </c>
      <c r="T34">
        <v>31</v>
      </c>
      <c r="U34">
        <f t="shared" si="0"/>
        <v>-0.75686274509803919</v>
      </c>
      <c r="V34">
        <f t="shared" si="1"/>
        <v>-0.7440660474716202</v>
      </c>
    </row>
    <row r="35" spans="1:22" x14ac:dyDescent="0.55000000000000004">
      <c r="A35">
        <v>32</v>
      </c>
      <c r="B35" t="s">
        <v>179</v>
      </c>
      <c r="C35" s="8" t="s">
        <v>211</v>
      </c>
      <c r="F35">
        <v>13</v>
      </c>
      <c r="G35" t="s">
        <v>147</v>
      </c>
      <c r="T35">
        <v>32</v>
      </c>
      <c r="U35">
        <f t="shared" si="0"/>
        <v>-0.74901960784313726</v>
      </c>
      <c r="V35">
        <f t="shared" si="1"/>
        <v>-0.73581011351909187</v>
      </c>
    </row>
    <row r="36" spans="1:22" x14ac:dyDescent="0.55000000000000004">
      <c r="A36">
        <v>33</v>
      </c>
      <c r="B36" t="s">
        <v>179</v>
      </c>
      <c r="C36" s="15" t="s">
        <v>283</v>
      </c>
      <c r="F36">
        <v>14</v>
      </c>
      <c r="G36" t="s">
        <v>148</v>
      </c>
      <c r="T36">
        <v>33</v>
      </c>
      <c r="U36">
        <f t="shared" si="0"/>
        <v>-0.74117647058823533</v>
      </c>
      <c r="V36">
        <f t="shared" si="1"/>
        <v>-0.72755417956656354</v>
      </c>
    </row>
    <row r="37" spans="1:22" x14ac:dyDescent="0.55000000000000004">
      <c r="A37">
        <v>34</v>
      </c>
      <c r="B37" t="s">
        <v>179</v>
      </c>
      <c r="C37" s="8" t="s">
        <v>212</v>
      </c>
      <c r="F37">
        <v>15</v>
      </c>
      <c r="G37" t="s">
        <v>149</v>
      </c>
      <c r="T37">
        <v>34</v>
      </c>
      <c r="U37">
        <f t="shared" si="0"/>
        <v>-0.73333333333333339</v>
      </c>
      <c r="V37">
        <f t="shared" si="1"/>
        <v>-0.7192982456140351</v>
      </c>
    </row>
    <row r="38" spans="1:22" x14ac:dyDescent="0.55000000000000004">
      <c r="A38">
        <v>35</v>
      </c>
      <c r="B38" t="s">
        <v>179</v>
      </c>
      <c r="C38" s="15" t="s">
        <v>284</v>
      </c>
      <c r="F38">
        <v>16</v>
      </c>
      <c r="G38" t="s">
        <v>150</v>
      </c>
      <c r="T38">
        <v>35</v>
      </c>
      <c r="U38">
        <f t="shared" si="0"/>
        <v>-0.72549019607843135</v>
      </c>
      <c r="V38">
        <f t="shared" si="1"/>
        <v>-0.71104231166150667</v>
      </c>
    </row>
    <row r="39" spans="1:22" x14ac:dyDescent="0.55000000000000004">
      <c r="A39">
        <v>36</v>
      </c>
      <c r="B39" t="s">
        <v>179</v>
      </c>
      <c r="C39" s="8" t="s">
        <v>213</v>
      </c>
      <c r="F39">
        <v>17</v>
      </c>
      <c r="G39" t="s">
        <v>151</v>
      </c>
      <c r="T39">
        <v>36</v>
      </c>
      <c r="U39">
        <f t="shared" si="0"/>
        <v>-0.71764705882352942</v>
      </c>
      <c r="V39">
        <f t="shared" si="1"/>
        <v>-0.70278637770897834</v>
      </c>
    </row>
    <row r="40" spans="1:22" x14ac:dyDescent="0.55000000000000004">
      <c r="A40">
        <v>37</v>
      </c>
      <c r="B40" t="s">
        <v>179</v>
      </c>
      <c r="C40" s="15" t="s">
        <v>286</v>
      </c>
      <c r="F40">
        <v>18</v>
      </c>
      <c r="G40" t="s">
        <v>152</v>
      </c>
      <c r="T40">
        <v>37</v>
      </c>
      <c r="U40">
        <f t="shared" si="0"/>
        <v>-0.70980392156862737</v>
      </c>
      <c r="V40">
        <f t="shared" si="1"/>
        <v>-0.6945304437564499</v>
      </c>
    </row>
    <row r="41" spans="1:22" x14ac:dyDescent="0.55000000000000004">
      <c r="A41">
        <v>38</v>
      </c>
      <c r="B41" t="s">
        <v>179</v>
      </c>
      <c r="C41" s="8" t="s">
        <v>214</v>
      </c>
      <c r="F41">
        <v>19</v>
      </c>
      <c r="G41" t="s">
        <v>153</v>
      </c>
      <c r="T41">
        <v>38</v>
      </c>
      <c r="U41">
        <f t="shared" si="0"/>
        <v>-0.70196078431372544</v>
      </c>
      <c r="V41">
        <f t="shared" si="1"/>
        <v>-0.68627450980392146</v>
      </c>
    </row>
    <row r="42" spans="1:22" x14ac:dyDescent="0.55000000000000004">
      <c r="A42">
        <v>39</v>
      </c>
      <c r="B42" t="s">
        <v>179</v>
      </c>
      <c r="C42" s="15" t="s">
        <v>285</v>
      </c>
      <c r="F42">
        <v>20</v>
      </c>
      <c r="G42" t="s">
        <v>154</v>
      </c>
      <c r="T42">
        <v>39</v>
      </c>
      <c r="U42">
        <f t="shared" si="0"/>
        <v>-0.69411764705882351</v>
      </c>
      <c r="V42">
        <f t="shared" si="1"/>
        <v>-0.67801857585139313</v>
      </c>
    </row>
    <row r="43" spans="1:22" x14ac:dyDescent="0.55000000000000004">
      <c r="A43">
        <v>40</v>
      </c>
      <c r="B43" t="s">
        <v>179</v>
      </c>
      <c r="C43" s="8" t="s">
        <v>215</v>
      </c>
      <c r="F43">
        <v>21</v>
      </c>
      <c r="G43" t="s">
        <v>155</v>
      </c>
      <c r="T43">
        <v>40</v>
      </c>
      <c r="U43">
        <f t="shared" si="0"/>
        <v>-0.68627450980392157</v>
      </c>
      <c r="V43">
        <f t="shared" si="1"/>
        <v>-0.66976264189886481</v>
      </c>
    </row>
    <row r="44" spans="1:22" x14ac:dyDescent="0.55000000000000004">
      <c r="A44">
        <v>41</v>
      </c>
      <c r="B44" t="s">
        <v>179</v>
      </c>
      <c r="C44" s="15" t="s">
        <v>287</v>
      </c>
      <c r="F44">
        <v>22</v>
      </c>
      <c r="G44" t="s">
        <v>156</v>
      </c>
      <c r="T44">
        <v>41</v>
      </c>
      <c r="U44">
        <f t="shared" si="0"/>
        <v>-0.67843137254901964</v>
      </c>
      <c r="V44">
        <f t="shared" si="1"/>
        <v>-0.66150670794633648</v>
      </c>
    </row>
    <row r="45" spans="1:22" x14ac:dyDescent="0.55000000000000004">
      <c r="A45">
        <v>42</v>
      </c>
      <c r="B45" t="s">
        <v>179</v>
      </c>
      <c r="C45" s="8" t="s">
        <v>216</v>
      </c>
      <c r="F45">
        <v>23</v>
      </c>
      <c r="G45" t="s">
        <v>357</v>
      </c>
      <c r="T45">
        <v>42</v>
      </c>
      <c r="U45">
        <f t="shared" si="0"/>
        <v>-0.67058823529411771</v>
      </c>
      <c r="V45">
        <f t="shared" si="1"/>
        <v>-0.65325077399380804</v>
      </c>
    </row>
    <row r="46" spans="1:22" x14ac:dyDescent="0.55000000000000004">
      <c r="A46">
        <v>43</v>
      </c>
      <c r="B46" t="s">
        <v>179</v>
      </c>
      <c r="C46" s="15" t="s">
        <v>288</v>
      </c>
      <c r="F46">
        <v>24</v>
      </c>
      <c r="G46" t="s">
        <v>447</v>
      </c>
      <c r="T46">
        <v>43</v>
      </c>
      <c r="U46">
        <f t="shared" si="0"/>
        <v>-0.66274509803921566</v>
      </c>
      <c r="V46">
        <f t="shared" si="1"/>
        <v>-0.6449948400412796</v>
      </c>
    </row>
    <row r="47" spans="1:22" x14ac:dyDescent="0.55000000000000004">
      <c r="A47">
        <v>44</v>
      </c>
      <c r="B47" t="s">
        <v>179</v>
      </c>
      <c r="C47" s="8" t="s">
        <v>248</v>
      </c>
      <c r="F47" t="s">
        <v>359</v>
      </c>
      <c r="G47" t="s">
        <v>354</v>
      </c>
      <c r="H47" t="s">
        <v>353</v>
      </c>
      <c r="T47">
        <v>44</v>
      </c>
      <c r="U47">
        <f t="shared" si="0"/>
        <v>-0.65490196078431373</v>
      </c>
      <c r="V47">
        <f t="shared" si="1"/>
        <v>-0.63673890608875128</v>
      </c>
    </row>
    <row r="48" spans="1:22" x14ac:dyDescent="0.55000000000000004">
      <c r="A48">
        <v>45</v>
      </c>
      <c r="B48" t="s">
        <v>179</v>
      </c>
      <c r="C48" s="15" t="s">
        <v>210</v>
      </c>
      <c r="F48">
        <v>0</v>
      </c>
      <c r="G48" t="s">
        <v>360</v>
      </c>
      <c r="T48">
        <v>45</v>
      </c>
      <c r="U48">
        <f t="shared" si="0"/>
        <v>-0.64705882352941169</v>
      </c>
      <c r="V48">
        <f t="shared" si="1"/>
        <v>-0.62848297213622284</v>
      </c>
    </row>
    <row r="49" spans="1:22" x14ac:dyDescent="0.55000000000000004">
      <c r="A49">
        <v>46</v>
      </c>
      <c r="B49" t="s">
        <v>179</v>
      </c>
      <c r="C49" s="8" t="s">
        <v>249</v>
      </c>
      <c r="F49">
        <v>1</v>
      </c>
      <c r="G49" t="s">
        <v>356</v>
      </c>
      <c r="H49" s="19" t="s">
        <v>363</v>
      </c>
      <c r="T49">
        <v>46</v>
      </c>
      <c r="U49">
        <f t="shared" si="0"/>
        <v>-0.63921568627450975</v>
      </c>
      <c r="V49">
        <f t="shared" si="1"/>
        <v>-0.62022703818369451</v>
      </c>
    </row>
    <row r="50" spans="1:22" x14ac:dyDescent="0.55000000000000004">
      <c r="A50">
        <v>47</v>
      </c>
      <c r="B50" t="s">
        <v>179</v>
      </c>
      <c r="C50" s="15" t="s">
        <v>208</v>
      </c>
      <c r="F50">
        <v>2</v>
      </c>
      <c r="G50" t="s">
        <v>335</v>
      </c>
      <c r="H50" t="s">
        <v>364</v>
      </c>
      <c r="T50">
        <v>47</v>
      </c>
      <c r="U50">
        <f t="shared" si="0"/>
        <v>-0.63137254901960782</v>
      </c>
      <c r="V50">
        <f t="shared" si="1"/>
        <v>-0.61197110423116607</v>
      </c>
    </row>
    <row r="51" spans="1:22" x14ac:dyDescent="0.55000000000000004">
      <c r="A51">
        <v>48</v>
      </c>
      <c r="B51" t="s">
        <v>179</v>
      </c>
      <c r="C51" s="8" t="s">
        <v>250</v>
      </c>
      <c r="T51">
        <v>48</v>
      </c>
      <c r="U51">
        <f t="shared" si="0"/>
        <v>-0.62352941176470589</v>
      </c>
      <c r="V51">
        <f t="shared" si="1"/>
        <v>-0.60371517027863775</v>
      </c>
    </row>
    <row r="52" spans="1:22" x14ac:dyDescent="0.55000000000000004">
      <c r="A52">
        <v>49</v>
      </c>
      <c r="B52" t="s">
        <v>179</v>
      </c>
      <c r="C52" s="15" t="s">
        <v>209</v>
      </c>
      <c r="T52">
        <v>49</v>
      </c>
      <c r="U52">
        <f t="shared" si="0"/>
        <v>-0.61568627450980395</v>
      </c>
      <c r="V52">
        <f t="shared" si="1"/>
        <v>-0.59545923632610942</v>
      </c>
    </row>
    <row r="53" spans="1:22" x14ac:dyDescent="0.55000000000000004">
      <c r="A53">
        <v>50</v>
      </c>
      <c r="B53" t="s">
        <v>179</v>
      </c>
      <c r="C53" s="8" t="s">
        <v>251</v>
      </c>
      <c r="T53">
        <v>50</v>
      </c>
      <c r="U53">
        <f t="shared" si="0"/>
        <v>-0.60784313725490202</v>
      </c>
      <c r="V53">
        <f t="shared" si="1"/>
        <v>-0.58720330237358109</v>
      </c>
    </row>
    <row r="54" spans="1:22" x14ac:dyDescent="0.55000000000000004">
      <c r="A54">
        <v>51</v>
      </c>
      <c r="B54" t="s">
        <v>179</v>
      </c>
      <c r="C54" s="15" t="s">
        <v>290</v>
      </c>
      <c r="T54">
        <v>51</v>
      </c>
      <c r="U54">
        <f t="shared" si="0"/>
        <v>-0.6</v>
      </c>
      <c r="V54">
        <f t="shared" si="1"/>
        <v>-0.57894736842105254</v>
      </c>
    </row>
    <row r="55" spans="1:22" x14ac:dyDescent="0.55000000000000004">
      <c r="A55">
        <v>52</v>
      </c>
      <c r="B55" t="s">
        <v>179</v>
      </c>
      <c r="C55" s="8" t="s">
        <v>252</v>
      </c>
      <c r="T55">
        <v>52</v>
      </c>
      <c r="U55">
        <f t="shared" si="0"/>
        <v>-0.59215686274509804</v>
      </c>
      <c r="V55">
        <f t="shared" si="1"/>
        <v>-0.57069143446852422</v>
      </c>
    </row>
    <row r="56" spans="1:22" x14ac:dyDescent="0.55000000000000004">
      <c r="A56">
        <v>53</v>
      </c>
      <c r="B56" t="s">
        <v>179</v>
      </c>
      <c r="C56" s="15" t="s">
        <v>289</v>
      </c>
      <c r="T56">
        <v>53</v>
      </c>
      <c r="U56">
        <f t="shared" si="0"/>
        <v>-0.584313725490196</v>
      </c>
      <c r="V56">
        <f t="shared" si="1"/>
        <v>-0.56243550051599578</v>
      </c>
    </row>
    <row r="57" spans="1:22" x14ac:dyDescent="0.55000000000000004">
      <c r="T57">
        <v>54</v>
      </c>
      <c r="U57">
        <f t="shared" si="0"/>
        <v>-0.57647058823529407</v>
      </c>
      <c r="V57">
        <f t="shared" si="1"/>
        <v>-0.55417956656346745</v>
      </c>
    </row>
    <row r="58" spans="1:22" x14ac:dyDescent="0.55000000000000004">
      <c r="T58">
        <v>55</v>
      </c>
      <c r="U58">
        <f t="shared" si="0"/>
        <v>-0.56862745098039214</v>
      </c>
      <c r="V58">
        <f t="shared" si="1"/>
        <v>-0.54592363261093901</v>
      </c>
    </row>
    <row r="59" spans="1:22" x14ac:dyDescent="0.55000000000000004">
      <c r="T59">
        <v>56</v>
      </c>
      <c r="U59">
        <f t="shared" si="0"/>
        <v>-0.5607843137254902</v>
      </c>
      <c r="V59">
        <f t="shared" si="1"/>
        <v>-0.53766769865841069</v>
      </c>
    </row>
    <row r="60" spans="1:22" x14ac:dyDescent="0.55000000000000004">
      <c r="T60">
        <v>57</v>
      </c>
      <c r="U60">
        <f t="shared" si="0"/>
        <v>-0.55294117647058827</v>
      </c>
      <c r="V60">
        <f t="shared" si="1"/>
        <v>-0.52941176470588236</v>
      </c>
    </row>
    <row r="61" spans="1:22" x14ac:dyDescent="0.55000000000000004">
      <c r="T61">
        <v>58</v>
      </c>
      <c r="U61">
        <f t="shared" si="0"/>
        <v>-0.54509803921568634</v>
      </c>
      <c r="V61">
        <f t="shared" si="1"/>
        <v>-0.52115583075335403</v>
      </c>
    </row>
    <row r="62" spans="1:22" x14ac:dyDescent="0.55000000000000004">
      <c r="T62">
        <v>59</v>
      </c>
      <c r="U62">
        <f t="shared" si="0"/>
        <v>-0.53725490196078429</v>
      </c>
      <c r="V62">
        <f t="shared" si="1"/>
        <v>-0.51289989680082559</v>
      </c>
    </row>
    <row r="63" spans="1:22" x14ac:dyDescent="0.55000000000000004">
      <c r="T63">
        <v>60</v>
      </c>
      <c r="U63">
        <f t="shared" si="0"/>
        <v>-0.52941176470588236</v>
      </c>
      <c r="V63">
        <f t="shared" si="1"/>
        <v>-0.50464396284829727</v>
      </c>
    </row>
    <row r="64" spans="1:22" x14ac:dyDescent="0.55000000000000004">
      <c r="T64">
        <v>61</v>
      </c>
      <c r="U64">
        <f t="shared" si="0"/>
        <v>-0.52156862745098032</v>
      </c>
      <c r="V64">
        <f t="shared" si="1"/>
        <v>-0.49638802889576877</v>
      </c>
    </row>
    <row r="65" spans="20:22" x14ac:dyDescent="0.55000000000000004">
      <c r="T65">
        <v>62</v>
      </c>
      <c r="U65">
        <f t="shared" si="0"/>
        <v>-0.51372549019607838</v>
      </c>
      <c r="V65">
        <f t="shared" si="1"/>
        <v>-0.48813209494324045</v>
      </c>
    </row>
    <row r="66" spans="20:22" x14ac:dyDescent="0.55000000000000004">
      <c r="T66">
        <v>63</v>
      </c>
      <c r="U66">
        <f t="shared" si="0"/>
        <v>-0.50588235294117645</v>
      </c>
      <c r="V66">
        <f t="shared" si="1"/>
        <v>-0.47987616099071206</v>
      </c>
    </row>
    <row r="67" spans="20:22" x14ac:dyDescent="0.55000000000000004">
      <c r="T67">
        <v>64</v>
      </c>
      <c r="U67">
        <f t="shared" si="0"/>
        <v>-0.49803921568627452</v>
      </c>
      <c r="V67">
        <f t="shared" si="1"/>
        <v>-0.47162022703818374</v>
      </c>
    </row>
    <row r="68" spans="20:22" x14ac:dyDescent="0.55000000000000004">
      <c r="T68">
        <v>65</v>
      </c>
      <c r="U68">
        <f t="shared" ref="U68:U131" si="3">T68/255*2 -1</f>
        <v>-0.49019607843137258</v>
      </c>
      <c r="V68">
        <f t="shared" ref="V68:V131" si="4">IF(ABS(U68)&lt;0.05,0,(U68-(ABS(U68)/U68*0.05))/(1-0.05))</f>
        <v>-0.46336429308565541</v>
      </c>
    </row>
    <row r="69" spans="20:22" x14ac:dyDescent="0.55000000000000004">
      <c r="T69">
        <v>66</v>
      </c>
      <c r="U69">
        <f t="shared" si="3"/>
        <v>-0.48235294117647054</v>
      </c>
      <c r="V69">
        <f t="shared" si="4"/>
        <v>-0.45510835913312692</v>
      </c>
    </row>
    <row r="70" spans="20:22" x14ac:dyDescent="0.55000000000000004">
      <c r="T70">
        <v>67</v>
      </c>
      <c r="U70">
        <f t="shared" si="3"/>
        <v>-0.47450980392156861</v>
      </c>
      <c r="V70">
        <f t="shared" si="4"/>
        <v>-0.44685242518059859</v>
      </c>
    </row>
    <row r="71" spans="20:22" x14ac:dyDescent="0.55000000000000004">
      <c r="T71">
        <v>68</v>
      </c>
      <c r="U71">
        <f t="shared" si="3"/>
        <v>-0.46666666666666667</v>
      </c>
      <c r="V71">
        <f t="shared" si="4"/>
        <v>-0.43859649122807021</v>
      </c>
    </row>
    <row r="72" spans="20:22" x14ac:dyDescent="0.55000000000000004">
      <c r="T72">
        <v>69</v>
      </c>
      <c r="U72">
        <f t="shared" si="3"/>
        <v>-0.45882352941176474</v>
      </c>
      <c r="V72">
        <f t="shared" si="4"/>
        <v>-0.43034055727554188</v>
      </c>
    </row>
    <row r="73" spans="20:22" x14ac:dyDescent="0.55000000000000004">
      <c r="T73">
        <v>70</v>
      </c>
      <c r="U73">
        <f t="shared" si="3"/>
        <v>-0.4509803921568627</v>
      </c>
      <c r="V73">
        <f t="shared" si="4"/>
        <v>-0.42208462332301339</v>
      </c>
    </row>
    <row r="74" spans="20:22" x14ac:dyDescent="0.55000000000000004">
      <c r="T74">
        <v>71</v>
      </c>
      <c r="U74">
        <f t="shared" si="3"/>
        <v>-0.44313725490196076</v>
      </c>
      <c r="V74">
        <f t="shared" si="4"/>
        <v>-0.41382868937048506</v>
      </c>
    </row>
    <row r="75" spans="20:22" x14ac:dyDescent="0.55000000000000004">
      <c r="T75">
        <v>72</v>
      </c>
      <c r="U75">
        <f t="shared" si="3"/>
        <v>-0.43529411764705883</v>
      </c>
      <c r="V75">
        <f t="shared" si="4"/>
        <v>-0.40557275541795668</v>
      </c>
    </row>
    <row r="76" spans="20:22" x14ac:dyDescent="0.55000000000000004">
      <c r="T76">
        <v>73</v>
      </c>
      <c r="U76">
        <f t="shared" si="3"/>
        <v>-0.4274509803921569</v>
      </c>
      <c r="V76">
        <f t="shared" si="4"/>
        <v>-0.39731682146542835</v>
      </c>
    </row>
    <row r="77" spans="20:22" x14ac:dyDescent="0.55000000000000004">
      <c r="T77">
        <v>74</v>
      </c>
      <c r="U77">
        <f t="shared" si="3"/>
        <v>-0.41960784313725485</v>
      </c>
      <c r="V77">
        <f t="shared" si="4"/>
        <v>-0.38906088751289986</v>
      </c>
    </row>
    <row r="78" spans="20:22" x14ac:dyDescent="0.55000000000000004">
      <c r="T78">
        <v>75</v>
      </c>
      <c r="U78">
        <f t="shared" si="3"/>
        <v>-0.41176470588235292</v>
      </c>
      <c r="V78">
        <f t="shared" si="4"/>
        <v>-0.38080495356037153</v>
      </c>
    </row>
    <row r="79" spans="20:22" x14ac:dyDescent="0.55000000000000004">
      <c r="T79">
        <v>76</v>
      </c>
      <c r="U79">
        <f t="shared" si="3"/>
        <v>-0.40392156862745099</v>
      </c>
      <c r="V79">
        <f t="shared" si="4"/>
        <v>-0.3725490196078432</v>
      </c>
    </row>
    <row r="80" spans="20:22" x14ac:dyDescent="0.55000000000000004">
      <c r="T80">
        <v>77</v>
      </c>
      <c r="U80">
        <f t="shared" si="3"/>
        <v>-0.39607843137254906</v>
      </c>
      <c r="V80">
        <f t="shared" si="4"/>
        <v>-0.36429308565531482</v>
      </c>
    </row>
    <row r="81" spans="20:22" x14ac:dyDescent="0.55000000000000004">
      <c r="T81">
        <v>78</v>
      </c>
      <c r="U81">
        <f t="shared" si="3"/>
        <v>-0.38823529411764701</v>
      </c>
      <c r="V81">
        <f t="shared" si="4"/>
        <v>-0.35603715170278638</v>
      </c>
    </row>
    <row r="82" spans="20:22" x14ac:dyDescent="0.55000000000000004">
      <c r="T82">
        <v>79</v>
      </c>
      <c r="U82">
        <f t="shared" si="3"/>
        <v>-0.38039215686274508</v>
      </c>
      <c r="V82">
        <f t="shared" si="4"/>
        <v>-0.347781217750258</v>
      </c>
    </row>
    <row r="83" spans="20:22" x14ac:dyDescent="0.55000000000000004">
      <c r="T83">
        <v>80</v>
      </c>
      <c r="U83">
        <f t="shared" si="3"/>
        <v>-0.37254901960784315</v>
      </c>
      <c r="V83">
        <f t="shared" si="4"/>
        <v>-0.33952528379772967</v>
      </c>
    </row>
    <row r="84" spans="20:22" x14ac:dyDescent="0.55000000000000004">
      <c r="T84">
        <v>81</v>
      </c>
      <c r="U84">
        <f t="shared" si="3"/>
        <v>-0.36470588235294121</v>
      </c>
      <c r="V84">
        <f t="shared" si="4"/>
        <v>-0.33126934984520129</v>
      </c>
    </row>
    <row r="85" spans="20:22" x14ac:dyDescent="0.55000000000000004">
      <c r="T85">
        <v>82</v>
      </c>
      <c r="U85">
        <f t="shared" si="3"/>
        <v>-0.35686274509803917</v>
      </c>
      <c r="V85">
        <f t="shared" si="4"/>
        <v>-0.32301341589267285</v>
      </c>
    </row>
    <row r="86" spans="20:22" x14ac:dyDescent="0.55000000000000004">
      <c r="T86">
        <v>83</v>
      </c>
      <c r="U86">
        <f t="shared" si="3"/>
        <v>-0.34901960784313724</v>
      </c>
      <c r="V86">
        <f t="shared" si="4"/>
        <v>-0.31475748194014447</v>
      </c>
    </row>
    <row r="87" spans="20:22" x14ac:dyDescent="0.55000000000000004">
      <c r="T87">
        <v>84</v>
      </c>
      <c r="U87">
        <f t="shared" si="3"/>
        <v>-0.3411764705882353</v>
      </c>
      <c r="V87">
        <f t="shared" si="4"/>
        <v>-0.30650154798761614</v>
      </c>
    </row>
    <row r="88" spans="20:22" x14ac:dyDescent="0.55000000000000004">
      <c r="T88">
        <v>85</v>
      </c>
      <c r="U88">
        <f t="shared" si="3"/>
        <v>-0.33333333333333337</v>
      </c>
      <c r="V88">
        <f t="shared" si="4"/>
        <v>-0.29824561403508776</v>
      </c>
    </row>
    <row r="89" spans="20:22" x14ac:dyDescent="0.55000000000000004">
      <c r="T89">
        <v>86</v>
      </c>
      <c r="U89">
        <f t="shared" si="3"/>
        <v>-0.32549019607843133</v>
      </c>
      <c r="V89">
        <f t="shared" si="4"/>
        <v>-0.28998968008255932</v>
      </c>
    </row>
    <row r="90" spans="20:22" x14ac:dyDescent="0.55000000000000004">
      <c r="T90">
        <v>87</v>
      </c>
      <c r="U90">
        <f t="shared" si="3"/>
        <v>-0.31764705882352939</v>
      </c>
      <c r="V90">
        <f t="shared" si="4"/>
        <v>-0.28173374613003099</v>
      </c>
    </row>
    <row r="91" spans="20:22" x14ac:dyDescent="0.55000000000000004">
      <c r="T91">
        <v>88</v>
      </c>
      <c r="U91">
        <f t="shared" si="3"/>
        <v>-0.30980392156862746</v>
      </c>
      <c r="V91">
        <f t="shared" si="4"/>
        <v>-0.27347781217750261</v>
      </c>
    </row>
    <row r="92" spans="20:22" x14ac:dyDescent="0.55000000000000004">
      <c r="T92">
        <v>89</v>
      </c>
      <c r="U92">
        <f t="shared" si="3"/>
        <v>-0.30196078431372553</v>
      </c>
      <c r="V92">
        <f t="shared" si="4"/>
        <v>-0.26522187822497428</v>
      </c>
    </row>
    <row r="93" spans="20:22" x14ac:dyDescent="0.55000000000000004">
      <c r="T93">
        <v>90</v>
      </c>
      <c r="U93">
        <f t="shared" si="3"/>
        <v>-0.29411764705882348</v>
      </c>
      <c r="V93">
        <f t="shared" si="4"/>
        <v>-0.25696594427244579</v>
      </c>
    </row>
    <row r="94" spans="20:22" x14ac:dyDescent="0.55000000000000004">
      <c r="T94">
        <v>91</v>
      </c>
      <c r="U94">
        <f t="shared" si="3"/>
        <v>-0.28627450980392155</v>
      </c>
      <c r="V94">
        <f t="shared" si="4"/>
        <v>-0.24871001031991744</v>
      </c>
    </row>
    <row r="95" spans="20:22" x14ac:dyDescent="0.55000000000000004">
      <c r="T95">
        <v>92</v>
      </c>
      <c r="U95">
        <f t="shared" si="3"/>
        <v>-0.27843137254901962</v>
      </c>
      <c r="V95">
        <f t="shared" si="4"/>
        <v>-0.24045407636738911</v>
      </c>
    </row>
    <row r="96" spans="20:22" x14ac:dyDescent="0.55000000000000004">
      <c r="T96">
        <v>93</v>
      </c>
      <c r="U96">
        <f t="shared" si="3"/>
        <v>-0.27058823529411768</v>
      </c>
      <c r="V96">
        <f t="shared" si="4"/>
        <v>-0.23219814241486075</v>
      </c>
    </row>
    <row r="97" spans="20:22" x14ac:dyDescent="0.55000000000000004">
      <c r="T97">
        <v>94</v>
      </c>
      <c r="U97">
        <f t="shared" si="3"/>
        <v>-0.26274509803921564</v>
      </c>
      <c r="V97">
        <f t="shared" si="4"/>
        <v>-0.22394220846233229</v>
      </c>
    </row>
    <row r="98" spans="20:22" x14ac:dyDescent="0.55000000000000004">
      <c r="T98">
        <v>95</v>
      </c>
      <c r="U98">
        <f t="shared" si="3"/>
        <v>-0.25490196078431371</v>
      </c>
      <c r="V98">
        <f t="shared" si="4"/>
        <v>-0.21568627450980393</v>
      </c>
    </row>
    <row r="99" spans="20:22" x14ac:dyDescent="0.55000000000000004">
      <c r="T99">
        <v>96</v>
      </c>
      <c r="U99">
        <f t="shared" si="3"/>
        <v>-0.24705882352941178</v>
      </c>
      <c r="V99">
        <f t="shared" si="4"/>
        <v>-0.20743034055727558</v>
      </c>
    </row>
    <row r="100" spans="20:22" x14ac:dyDescent="0.55000000000000004">
      <c r="T100">
        <v>97</v>
      </c>
      <c r="U100">
        <f t="shared" si="3"/>
        <v>-0.23921568627450984</v>
      </c>
      <c r="V100">
        <f t="shared" si="4"/>
        <v>-0.19917440660474722</v>
      </c>
    </row>
    <row r="101" spans="20:22" x14ac:dyDescent="0.55000000000000004">
      <c r="T101">
        <v>98</v>
      </c>
      <c r="U101">
        <f t="shared" si="3"/>
        <v>-0.2313725490196078</v>
      </c>
      <c r="V101">
        <f t="shared" si="4"/>
        <v>-0.19091847265221876</v>
      </c>
    </row>
    <row r="102" spans="20:22" x14ac:dyDescent="0.55000000000000004">
      <c r="T102">
        <v>99</v>
      </c>
      <c r="U102">
        <f t="shared" si="3"/>
        <v>-0.22352941176470587</v>
      </c>
      <c r="V102">
        <f t="shared" si="4"/>
        <v>-0.1826625386996904</v>
      </c>
    </row>
    <row r="103" spans="20:22" x14ac:dyDescent="0.55000000000000004">
      <c r="T103">
        <v>100</v>
      </c>
      <c r="U103">
        <f t="shared" si="3"/>
        <v>-0.21568627450980393</v>
      </c>
      <c r="V103">
        <f t="shared" si="4"/>
        <v>-0.17440660474716205</v>
      </c>
    </row>
    <row r="104" spans="20:22" x14ac:dyDescent="0.55000000000000004">
      <c r="T104">
        <v>101</v>
      </c>
      <c r="U104">
        <f t="shared" si="3"/>
        <v>-0.207843137254902</v>
      </c>
      <c r="V104">
        <f t="shared" si="4"/>
        <v>-0.16615067079463369</v>
      </c>
    </row>
    <row r="105" spans="20:22" x14ac:dyDescent="0.55000000000000004">
      <c r="T105">
        <v>102</v>
      </c>
      <c r="U105">
        <f t="shared" si="3"/>
        <v>-0.19999999999999996</v>
      </c>
      <c r="V105">
        <f t="shared" si="4"/>
        <v>-0.15789473684210523</v>
      </c>
    </row>
    <row r="106" spans="20:22" x14ac:dyDescent="0.55000000000000004">
      <c r="T106">
        <v>103</v>
      </c>
      <c r="U106">
        <f t="shared" si="3"/>
        <v>-0.19215686274509802</v>
      </c>
      <c r="V106">
        <f t="shared" si="4"/>
        <v>-0.14963880288957687</v>
      </c>
    </row>
    <row r="107" spans="20:22" x14ac:dyDescent="0.55000000000000004">
      <c r="T107">
        <v>104</v>
      </c>
      <c r="U107">
        <f t="shared" si="3"/>
        <v>-0.18431372549019609</v>
      </c>
      <c r="V107">
        <f t="shared" si="4"/>
        <v>-0.14138286893704854</v>
      </c>
    </row>
    <row r="108" spans="20:22" x14ac:dyDescent="0.55000000000000004">
      <c r="T108">
        <v>105</v>
      </c>
      <c r="U108">
        <f t="shared" si="3"/>
        <v>-0.17647058823529416</v>
      </c>
      <c r="V108">
        <f t="shared" si="4"/>
        <v>-0.13312693498452019</v>
      </c>
    </row>
    <row r="109" spans="20:22" x14ac:dyDescent="0.55000000000000004">
      <c r="T109">
        <v>106</v>
      </c>
      <c r="U109">
        <f t="shared" si="3"/>
        <v>-0.16862745098039211</v>
      </c>
      <c r="V109">
        <f t="shared" si="4"/>
        <v>-0.1248710010319917</v>
      </c>
    </row>
    <row r="110" spans="20:22" x14ac:dyDescent="0.55000000000000004">
      <c r="T110">
        <v>107</v>
      </c>
      <c r="U110">
        <f t="shared" si="3"/>
        <v>-0.16078431372549018</v>
      </c>
      <c r="V110">
        <f t="shared" si="4"/>
        <v>-0.11661506707946336</v>
      </c>
    </row>
    <row r="111" spans="20:22" x14ac:dyDescent="0.55000000000000004">
      <c r="T111">
        <v>108</v>
      </c>
      <c r="U111">
        <f t="shared" si="3"/>
        <v>-0.15294117647058825</v>
      </c>
      <c r="V111">
        <f t="shared" si="4"/>
        <v>-0.108359133126935</v>
      </c>
    </row>
    <row r="112" spans="20:22" x14ac:dyDescent="0.55000000000000004">
      <c r="T112">
        <v>109</v>
      </c>
      <c r="U112">
        <f t="shared" si="3"/>
        <v>-0.14509803921568631</v>
      </c>
      <c r="V112">
        <f t="shared" si="4"/>
        <v>-0.10010319917440665</v>
      </c>
    </row>
    <row r="113" spans="20:22" x14ac:dyDescent="0.55000000000000004">
      <c r="T113">
        <v>110</v>
      </c>
      <c r="U113">
        <f t="shared" si="3"/>
        <v>-0.13725490196078427</v>
      </c>
      <c r="V113">
        <f t="shared" si="4"/>
        <v>-9.184726522187818E-2</v>
      </c>
    </row>
    <row r="114" spans="20:22" x14ac:dyDescent="0.55000000000000004">
      <c r="T114">
        <v>111</v>
      </c>
      <c r="U114">
        <f t="shared" si="3"/>
        <v>-0.12941176470588234</v>
      </c>
      <c r="V114">
        <f t="shared" si="4"/>
        <v>-8.3591331269349825E-2</v>
      </c>
    </row>
    <row r="115" spans="20:22" x14ac:dyDescent="0.55000000000000004">
      <c r="T115">
        <v>112</v>
      </c>
      <c r="U115">
        <f t="shared" si="3"/>
        <v>-0.1215686274509804</v>
      </c>
      <c r="V115">
        <f t="shared" si="4"/>
        <v>-7.5335397316821484E-2</v>
      </c>
    </row>
    <row r="116" spans="20:22" x14ac:dyDescent="0.55000000000000004">
      <c r="T116">
        <v>113</v>
      </c>
      <c r="U116">
        <f t="shared" si="3"/>
        <v>-0.11372549019607847</v>
      </c>
      <c r="V116">
        <f t="shared" si="4"/>
        <v>-6.7079463364293129E-2</v>
      </c>
    </row>
    <row r="117" spans="20:22" x14ac:dyDescent="0.55000000000000004">
      <c r="T117">
        <v>114</v>
      </c>
      <c r="U117">
        <f t="shared" si="3"/>
        <v>-0.10588235294117643</v>
      </c>
      <c r="V117">
        <f t="shared" si="4"/>
        <v>-5.8823529411764663E-2</v>
      </c>
    </row>
    <row r="118" spans="20:22" x14ac:dyDescent="0.55000000000000004">
      <c r="T118">
        <v>115</v>
      </c>
      <c r="U118">
        <f t="shared" si="3"/>
        <v>-9.8039215686274495E-2</v>
      </c>
      <c r="V118">
        <f t="shared" si="4"/>
        <v>-5.0567595459236309E-2</v>
      </c>
    </row>
    <row r="119" spans="20:22" x14ac:dyDescent="0.55000000000000004">
      <c r="T119">
        <v>116</v>
      </c>
      <c r="U119">
        <f t="shared" si="3"/>
        <v>-9.0196078431372562E-2</v>
      </c>
      <c r="V119">
        <f t="shared" si="4"/>
        <v>-4.2311661506707961E-2</v>
      </c>
    </row>
    <row r="120" spans="20:22" x14ac:dyDescent="0.55000000000000004">
      <c r="T120">
        <v>117</v>
      </c>
      <c r="U120">
        <f t="shared" si="3"/>
        <v>-8.2352941176470629E-2</v>
      </c>
      <c r="V120">
        <f t="shared" si="4"/>
        <v>-3.4055727554179606E-2</v>
      </c>
    </row>
    <row r="121" spans="20:22" x14ac:dyDescent="0.55000000000000004">
      <c r="T121">
        <v>118</v>
      </c>
      <c r="U121">
        <f t="shared" si="3"/>
        <v>-7.4509803921568585E-2</v>
      </c>
      <c r="V121">
        <f t="shared" si="4"/>
        <v>-2.579979360165114E-2</v>
      </c>
    </row>
    <row r="122" spans="20:22" x14ac:dyDescent="0.55000000000000004">
      <c r="T122">
        <v>119</v>
      </c>
      <c r="U122">
        <f t="shared" si="3"/>
        <v>-6.6666666666666652E-2</v>
      </c>
      <c r="V122">
        <f t="shared" si="4"/>
        <v>-1.7543859649122789E-2</v>
      </c>
    </row>
    <row r="123" spans="20:22" x14ac:dyDescent="0.55000000000000004">
      <c r="T123">
        <v>120</v>
      </c>
      <c r="U123">
        <f t="shared" si="3"/>
        <v>-5.8823529411764719E-2</v>
      </c>
      <c r="V123">
        <f t="shared" si="4"/>
        <v>-9.2879256965944391E-3</v>
      </c>
    </row>
    <row r="124" spans="20:22" x14ac:dyDescent="0.55000000000000004">
      <c r="T124">
        <v>121</v>
      </c>
      <c r="U124">
        <f t="shared" si="3"/>
        <v>-5.0980392156862786E-2</v>
      </c>
      <c r="V124">
        <f t="shared" si="4"/>
        <v>-1.0319917440660877E-3</v>
      </c>
    </row>
    <row r="125" spans="20:22" x14ac:dyDescent="0.55000000000000004">
      <c r="T125">
        <v>122</v>
      </c>
      <c r="U125">
        <f t="shared" si="3"/>
        <v>-4.3137254901960742E-2</v>
      </c>
      <c r="V125">
        <f t="shared" si="4"/>
        <v>0</v>
      </c>
    </row>
    <row r="126" spans="20:22" x14ac:dyDescent="0.55000000000000004">
      <c r="T126">
        <v>123</v>
      </c>
      <c r="U126">
        <f t="shared" si="3"/>
        <v>-3.5294117647058809E-2</v>
      </c>
      <c r="V126">
        <f t="shared" si="4"/>
        <v>0</v>
      </c>
    </row>
    <row r="127" spans="20:22" x14ac:dyDescent="0.55000000000000004">
      <c r="T127">
        <v>124</v>
      </c>
      <c r="U127">
        <f t="shared" si="3"/>
        <v>-2.7450980392156876E-2</v>
      </c>
      <c r="V127">
        <f t="shared" si="4"/>
        <v>0</v>
      </c>
    </row>
    <row r="128" spans="20:22" x14ac:dyDescent="0.55000000000000004">
      <c r="T128">
        <v>125</v>
      </c>
      <c r="U128">
        <f t="shared" si="3"/>
        <v>-1.9607843137254943E-2</v>
      </c>
      <c r="V128">
        <f t="shared" si="4"/>
        <v>0</v>
      </c>
    </row>
    <row r="129" spans="20:22" x14ac:dyDescent="0.55000000000000004">
      <c r="T129">
        <v>126</v>
      </c>
      <c r="U129">
        <f t="shared" si="3"/>
        <v>-1.1764705882352899E-2</v>
      </c>
      <c r="V129">
        <f t="shared" si="4"/>
        <v>0</v>
      </c>
    </row>
    <row r="130" spans="20:22" x14ac:dyDescent="0.55000000000000004">
      <c r="T130">
        <v>127</v>
      </c>
      <c r="U130">
        <f t="shared" si="3"/>
        <v>-3.9215686274509665E-3</v>
      </c>
      <c r="V130">
        <f t="shared" si="4"/>
        <v>0</v>
      </c>
    </row>
    <row r="131" spans="20:22" x14ac:dyDescent="0.55000000000000004">
      <c r="T131">
        <v>128</v>
      </c>
      <c r="U131">
        <f t="shared" si="3"/>
        <v>3.9215686274509665E-3</v>
      </c>
      <c r="V131">
        <f t="shared" si="4"/>
        <v>0</v>
      </c>
    </row>
    <row r="132" spans="20:22" x14ac:dyDescent="0.55000000000000004">
      <c r="T132">
        <v>129</v>
      </c>
      <c r="U132">
        <f t="shared" ref="U132:U195" si="5">T132/255*2 -1</f>
        <v>1.1764705882352899E-2</v>
      </c>
      <c r="V132">
        <f t="shared" ref="V132:V195" si="6">IF(ABS(U132)&lt;0.05,0,(U132-(ABS(U132)/U132*0.05))/(1-0.05))</f>
        <v>0</v>
      </c>
    </row>
    <row r="133" spans="20:22" x14ac:dyDescent="0.55000000000000004">
      <c r="T133">
        <v>130</v>
      </c>
      <c r="U133">
        <f t="shared" si="5"/>
        <v>1.9607843137254832E-2</v>
      </c>
      <c r="V133">
        <f t="shared" si="6"/>
        <v>0</v>
      </c>
    </row>
    <row r="134" spans="20:22" x14ac:dyDescent="0.55000000000000004">
      <c r="T134">
        <v>131</v>
      </c>
      <c r="U134">
        <f t="shared" si="5"/>
        <v>2.7450980392156765E-2</v>
      </c>
      <c r="V134">
        <f t="shared" si="6"/>
        <v>0</v>
      </c>
    </row>
    <row r="135" spans="20:22" x14ac:dyDescent="0.55000000000000004">
      <c r="T135">
        <v>132</v>
      </c>
      <c r="U135">
        <f t="shared" si="5"/>
        <v>3.529411764705892E-2</v>
      </c>
      <c r="V135">
        <f t="shared" si="6"/>
        <v>0</v>
      </c>
    </row>
    <row r="136" spans="20:22" x14ac:dyDescent="0.55000000000000004">
      <c r="T136">
        <v>133</v>
      </c>
      <c r="U136">
        <f t="shared" si="5"/>
        <v>4.3137254901960853E-2</v>
      </c>
      <c r="V136">
        <f t="shared" si="6"/>
        <v>0</v>
      </c>
    </row>
    <row r="137" spans="20:22" x14ac:dyDescent="0.55000000000000004">
      <c r="T137">
        <v>134</v>
      </c>
      <c r="U137">
        <f t="shared" si="5"/>
        <v>5.0980392156862786E-2</v>
      </c>
      <c r="V137">
        <f t="shared" si="6"/>
        <v>1.0319917440660877E-3</v>
      </c>
    </row>
    <row r="138" spans="20:22" x14ac:dyDescent="0.55000000000000004">
      <c r="T138">
        <v>135</v>
      </c>
      <c r="U138">
        <f t="shared" si="5"/>
        <v>5.8823529411764719E-2</v>
      </c>
      <c r="V138">
        <f t="shared" si="6"/>
        <v>9.2879256965944391E-3</v>
      </c>
    </row>
    <row r="139" spans="20:22" x14ac:dyDescent="0.55000000000000004">
      <c r="T139">
        <v>136</v>
      </c>
      <c r="U139">
        <f t="shared" si="5"/>
        <v>6.6666666666666652E-2</v>
      </c>
      <c r="V139">
        <f t="shared" si="6"/>
        <v>1.7543859649122789E-2</v>
      </c>
    </row>
    <row r="140" spans="20:22" x14ac:dyDescent="0.55000000000000004">
      <c r="T140">
        <v>137</v>
      </c>
      <c r="U140">
        <f t="shared" si="5"/>
        <v>7.4509803921568585E-2</v>
      </c>
      <c r="V140">
        <f t="shared" si="6"/>
        <v>2.579979360165114E-2</v>
      </c>
    </row>
    <row r="141" spans="20:22" x14ac:dyDescent="0.55000000000000004">
      <c r="T141">
        <v>138</v>
      </c>
      <c r="U141">
        <f t="shared" si="5"/>
        <v>8.2352941176470518E-2</v>
      </c>
      <c r="V141">
        <f t="shared" si="6"/>
        <v>3.4055727554179488E-2</v>
      </c>
    </row>
    <row r="142" spans="20:22" x14ac:dyDescent="0.55000000000000004">
      <c r="T142">
        <v>139</v>
      </c>
      <c r="U142">
        <f t="shared" si="5"/>
        <v>9.0196078431372451E-2</v>
      </c>
      <c r="V142">
        <f t="shared" si="6"/>
        <v>4.2311661506707843E-2</v>
      </c>
    </row>
    <row r="143" spans="20:22" x14ac:dyDescent="0.55000000000000004">
      <c r="T143">
        <v>140</v>
      </c>
      <c r="U143">
        <f t="shared" si="5"/>
        <v>9.8039215686274606E-2</v>
      </c>
      <c r="V143">
        <f t="shared" si="6"/>
        <v>5.0567595459236427E-2</v>
      </c>
    </row>
    <row r="144" spans="20:22" x14ac:dyDescent="0.55000000000000004">
      <c r="T144">
        <v>141</v>
      </c>
      <c r="U144">
        <f t="shared" si="5"/>
        <v>0.10588235294117654</v>
      </c>
      <c r="V144">
        <f t="shared" si="6"/>
        <v>5.8823529411764774E-2</v>
      </c>
    </row>
    <row r="145" spans="20:22" x14ac:dyDescent="0.55000000000000004">
      <c r="T145">
        <v>142</v>
      </c>
      <c r="U145">
        <f t="shared" si="5"/>
        <v>0.11372549019607847</v>
      </c>
      <c r="V145">
        <f t="shared" si="6"/>
        <v>6.7079463364293129E-2</v>
      </c>
    </row>
    <row r="146" spans="20:22" x14ac:dyDescent="0.55000000000000004">
      <c r="T146">
        <v>143</v>
      </c>
      <c r="U146">
        <f t="shared" si="5"/>
        <v>0.1215686274509804</v>
      </c>
      <c r="V146">
        <f t="shared" si="6"/>
        <v>7.5335397316821484E-2</v>
      </c>
    </row>
    <row r="147" spans="20:22" x14ac:dyDescent="0.55000000000000004">
      <c r="T147">
        <v>144</v>
      </c>
      <c r="U147">
        <f t="shared" si="5"/>
        <v>0.12941176470588234</v>
      </c>
      <c r="V147">
        <f t="shared" si="6"/>
        <v>8.3591331269349825E-2</v>
      </c>
    </row>
    <row r="148" spans="20:22" x14ac:dyDescent="0.55000000000000004">
      <c r="T148">
        <v>145</v>
      </c>
      <c r="U148">
        <f t="shared" si="5"/>
        <v>0.13725490196078427</v>
      </c>
      <c r="V148">
        <f t="shared" si="6"/>
        <v>9.184726522187818E-2</v>
      </c>
    </row>
    <row r="149" spans="20:22" x14ac:dyDescent="0.55000000000000004">
      <c r="T149">
        <v>146</v>
      </c>
      <c r="U149">
        <f t="shared" si="5"/>
        <v>0.1450980392156862</v>
      </c>
      <c r="V149">
        <f t="shared" si="6"/>
        <v>0.10010319917440653</v>
      </c>
    </row>
    <row r="150" spans="20:22" x14ac:dyDescent="0.55000000000000004">
      <c r="T150">
        <v>147</v>
      </c>
      <c r="U150">
        <f t="shared" si="5"/>
        <v>0.15294117647058814</v>
      </c>
      <c r="V150">
        <f t="shared" si="6"/>
        <v>0.10835913312693488</v>
      </c>
    </row>
    <row r="151" spans="20:22" x14ac:dyDescent="0.55000000000000004">
      <c r="T151">
        <v>148</v>
      </c>
      <c r="U151">
        <f t="shared" si="5"/>
        <v>0.16078431372549029</v>
      </c>
      <c r="V151">
        <f t="shared" si="6"/>
        <v>0.11661506707946347</v>
      </c>
    </row>
    <row r="152" spans="20:22" x14ac:dyDescent="0.55000000000000004">
      <c r="T152">
        <v>149</v>
      </c>
      <c r="U152">
        <f t="shared" si="5"/>
        <v>0.16862745098039222</v>
      </c>
      <c r="V152">
        <f t="shared" si="6"/>
        <v>0.12487100103199182</v>
      </c>
    </row>
    <row r="153" spans="20:22" x14ac:dyDescent="0.55000000000000004">
      <c r="T153">
        <v>150</v>
      </c>
      <c r="U153">
        <f t="shared" si="5"/>
        <v>0.17647058823529416</v>
      </c>
      <c r="V153">
        <f t="shared" si="6"/>
        <v>0.13312693498452019</v>
      </c>
    </row>
    <row r="154" spans="20:22" x14ac:dyDescent="0.55000000000000004">
      <c r="T154">
        <v>151</v>
      </c>
      <c r="U154">
        <f t="shared" si="5"/>
        <v>0.18431372549019609</v>
      </c>
      <c r="V154">
        <f t="shared" si="6"/>
        <v>0.14138286893704854</v>
      </c>
    </row>
    <row r="155" spans="20:22" x14ac:dyDescent="0.55000000000000004">
      <c r="T155">
        <v>152</v>
      </c>
      <c r="U155">
        <f t="shared" si="5"/>
        <v>0.19215686274509802</v>
      </c>
      <c r="V155">
        <f t="shared" si="6"/>
        <v>0.14963880288957687</v>
      </c>
    </row>
    <row r="156" spans="20:22" x14ac:dyDescent="0.55000000000000004">
      <c r="T156">
        <v>153</v>
      </c>
      <c r="U156">
        <f t="shared" si="5"/>
        <v>0.19999999999999996</v>
      </c>
      <c r="V156">
        <f t="shared" si="6"/>
        <v>0.15789473684210523</v>
      </c>
    </row>
    <row r="157" spans="20:22" x14ac:dyDescent="0.55000000000000004">
      <c r="T157">
        <v>154</v>
      </c>
      <c r="U157">
        <f t="shared" si="5"/>
        <v>0.20784313725490189</v>
      </c>
      <c r="V157">
        <f t="shared" si="6"/>
        <v>0.16615067079463358</v>
      </c>
    </row>
    <row r="158" spans="20:22" x14ac:dyDescent="0.55000000000000004">
      <c r="T158">
        <v>155</v>
      </c>
      <c r="U158">
        <f t="shared" si="5"/>
        <v>0.21568627450980382</v>
      </c>
      <c r="V158">
        <f t="shared" si="6"/>
        <v>0.17440660474716194</v>
      </c>
    </row>
    <row r="159" spans="20:22" x14ac:dyDescent="0.55000000000000004">
      <c r="T159">
        <v>156</v>
      </c>
      <c r="U159">
        <f t="shared" si="5"/>
        <v>0.22352941176470598</v>
      </c>
      <c r="V159">
        <f t="shared" si="6"/>
        <v>0.18266253869969051</v>
      </c>
    </row>
    <row r="160" spans="20:22" x14ac:dyDescent="0.55000000000000004">
      <c r="T160">
        <v>157</v>
      </c>
      <c r="U160">
        <f t="shared" si="5"/>
        <v>0.23137254901960791</v>
      </c>
      <c r="V160">
        <f t="shared" si="6"/>
        <v>0.19091847265221887</v>
      </c>
    </row>
    <row r="161" spans="20:22" x14ac:dyDescent="0.55000000000000004">
      <c r="T161">
        <v>158</v>
      </c>
      <c r="U161">
        <f t="shared" si="5"/>
        <v>0.23921568627450984</v>
      </c>
      <c r="V161">
        <f t="shared" si="6"/>
        <v>0.19917440660474722</v>
      </c>
    </row>
    <row r="162" spans="20:22" x14ac:dyDescent="0.55000000000000004">
      <c r="T162">
        <v>159</v>
      </c>
      <c r="U162">
        <f t="shared" si="5"/>
        <v>0.24705882352941178</v>
      </c>
      <c r="V162">
        <f t="shared" si="6"/>
        <v>0.20743034055727558</v>
      </c>
    </row>
    <row r="163" spans="20:22" x14ac:dyDescent="0.55000000000000004">
      <c r="T163">
        <v>160</v>
      </c>
      <c r="U163">
        <f t="shared" si="5"/>
        <v>0.25490196078431371</v>
      </c>
      <c r="V163">
        <f t="shared" si="6"/>
        <v>0.21568627450980393</v>
      </c>
    </row>
    <row r="164" spans="20:22" x14ac:dyDescent="0.55000000000000004">
      <c r="T164">
        <v>161</v>
      </c>
      <c r="U164">
        <f t="shared" si="5"/>
        <v>0.26274509803921564</v>
      </c>
      <c r="V164">
        <f t="shared" si="6"/>
        <v>0.22394220846233229</v>
      </c>
    </row>
    <row r="165" spans="20:22" x14ac:dyDescent="0.55000000000000004">
      <c r="T165">
        <v>162</v>
      </c>
      <c r="U165">
        <f t="shared" si="5"/>
        <v>0.27058823529411757</v>
      </c>
      <c r="V165">
        <f t="shared" si="6"/>
        <v>0.23219814241486061</v>
      </c>
    </row>
    <row r="166" spans="20:22" x14ac:dyDescent="0.55000000000000004">
      <c r="T166">
        <v>163</v>
      </c>
      <c r="U166">
        <f t="shared" si="5"/>
        <v>0.27843137254901951</v>
      </c>
      <c r="V166">
        <f t="shared" si="6"/>
        <v>0.24045407636738897</v>
      </c>
    </row>
    <row r="167" spans="20:22" x14ac:dyDescent="0.55000000000000004">
      <c r="T167">
        <v>164</v>
      </c>
      <c r="U167">
        <f t="shared" si="5"/>
        <v>0.28627450980392166</v>
      </c>
      <c r="V167">
        <f t="shared" si="6"/>
        <v>0.24871001031991757</v>
      </c>
    </row>
    <row r="168" spans="20:22" x14ac:dyDescent="0.55000000000000004">
      <c r="T168">
        <v>165</v>
      </c>
      <c r="U168">
        <f t="shared" si="5"/>
        <v>0.29411764705882359</v>
      </c>
      <c r="V168">
        <f t="shared" si="6"/>
        <v>0.2569659442724459</v>
      </c>
    </row>
    <row r="169" spans="20:22" x14ac:dyDescent="0.55000000000000004">
      <c r="T169">
        <v>166</v>
      </c>
      <c r="U169">
        <f t="shared" si="5"/>
        <v>0.30196078431372553</v>
      </c>
      <c r="V169">
        <f t="shared" si="6"/>
        <v>0.26522187822497428</v>
      </c>
    </row>
    <row r="170" spans="20:22" x14ac:dyDescent="0.55000000000000004">
      <c r="T170">
        <v>167</v>
      </c>
      <c r="U170">
        <f t="shared" si="5"/>
        <v>0.30980392156862746</v>
      </c>
      <c r="V170">
        <f t="shared" si="6"/>
        <v>0.27347781217750261</v>
      </c>
    </row>
    <row r="171" spans="20:22" x14ac:dyDescent="0.55000000000000004">
      <c r="T171">
        <v>168</v>
      </c>
      <c r="U171">
        <f t="shared" si="5"/>
        <v>0.31764705882352939</v>
      </c>
      <c r="V171">
        <f t="shared" si="6"/>
        <v>0.28173374613003099</v>
      </c>
    </row>
    <row r="172" spans="20:22" x14ac:dyDescent="0.55000000000000004">
      <c r="T172">
        <v>169</v>
      </c>
      <c r="U172">
        <f t="shared" si="5"/>
        <v>0.32549019607843133</v>
      </c>
      <c r="V172">
        <f t="shared" si="6"/>
        <v>0.28998968008255932</v>
      </c>
    </row>
    <row r="173" spans="20:22" x14ac:dyDescent="0.55000000000000004">
      <c r="T173">
        <v>170</v>
      </c>
      <c r="U173">
        <f t="shared" si="5"/>
        <v>0.33333333333333326</v>
      </c>
      <c r="V173">
        <f t="shared" si="6"/>
        <v>0.29824561403508765</v>
      </c>
    </row>
    <row r="174" spans="20:22" x14ac:dyDescent="0.55000000000000004">
      <c r="T174">
        <v>171</v>
      </c>
      <c r="U174">
        <f t="shared" si="5"/>
        <v>0.34117647058823519</v>
      </c>
      <c r="V174">
        <f t="shared" si="6"/>
        <v>0.30650154798761603</v>
      </c>
    </row>
    <row r="175" spans="20:22" x14ac:dyDescent="0.55000000000000004">
      <c r="T175">
        <v>172</v>
      </c>
      <c r="U175">
        <f t="shared" si="5"/>
        <v>0.34901960784313735</v>
      </c>
      <c r="V175">
        <f t="shared" si="6"/>
        <v>0.31475748194014458</v>
      </c>
    </row>
    <row r="176" spans="20:22" x14ac:dyDescent="0.55000000000000004">
      <c r="T176">
        <v>173</v>
      </c>
      <c r="U176">
        <f t="shared" si="5"/>
        <v>0.35686274509803928</v>
      </c>
      <c r="V176">
        <f t="shared" si="6"/>
        <v>0.32301341589267296</v>
      </c>
    </row>
    <row r="177" spans="20:22" x14ac:dyDescent="0.55000000000000004">
      <c r="T177">
        <v>174</v>
      </c>
      <c r="U177">
        <f t="shared" si="5"/>
        <v>0.36470588235294121</v>
      </c>
      <c r="V177">
        <f t="shared" si="6"/>
        <v>0.33126934984520129</v>
      </c>
    </row>
    <row r="178" spans="20:22" x14ac:dyDescent="0.55000000000000004">
      <c r="T178">
        <v>175</v>
      </c>
      <c r="U178">
        <f t="shared" si="5"/>
        <v>0.37254901960784315</v>
      </c>
      <c r="V178">
        <f t="shared" si="6"/>
        <v>0.33952528379772967</v>
      </c>
    </row>
    <row r="179" spans="20:22" x14ac:dyDescent="0.55000000000000004">
      <c r="T179">
        <v>176</v>
      </c>
      <c r="U179">
        <f t="shared" si="5"/>
        <v>0.38039215686274508</v>
      </c>
      <c r="V179">
        <f t="shared" si="6"/>
        <v>0.347781217750258</v>
      </c>
    </row>
    <row r="180" spans="20:22" x14ac:dyDescent="0.55000000000000004">
      <c r="T180">
        <v>177</v>
      </c>
      <c r="U180">
        <f t="shared" si="5"/>
        <v>0.38823529411764701</v>
      </c>
      <c r="V180">
        <f t="shared" si="6"/>
        <v>0.35603715170278638</v>
      </c>
    </row>
    <row r="181" spans="20:22" x14ac:dyDescent="0.55000000000000004">
      <c r="T181">
        <v>178</v>
      </c>
      <c r="U181">
        <f t="shared" si="5"/>
        <v>0.39607843137254894</v>
      </c>
      <c r="V181">
        <f t="shared" si="6"/>
        <v>0.36429308565531471</v>
      </c>
    </row>
    <row r="182" spans="20:22" x14ac:dyDescent="0.55000000000000004">
      <c r="T182">
        <v>179</v>
      </c>
      <c r="U182">
        <f t="shared" si="5"/>
        <v>0.40392156862745088</v>
      </c>
      <c r="V182">
        <f t="shared" si="6"/>
        <v>0.37254901960784303</v>
      </c>
    </row>
    <row r="183" spans="20:22" x14ac:dyDescent="0.55000000000000004">
      <c r="T183">
        <v>180</v>
      </c>
      <c r="U183">
        <f t="shared" si="5"/>
        <v>0.41176470588235303</v>
      </c>
      <c r="V183">
        <f t="shared" si="6"/>
        <v>0.38080495356037164</v>
      </c>
    </row>
    <row r="184" spans="20:22" x14ac:dyDescent="0.55000000000000004">
      <c r="T184">
        <v>181</v>
      </c>
      <c r="U184">
        <f t="shared" si="5"/>
        <v>0.41960784313725497</v>
      </c>
      <c r="V184">
        <f t="shared" si="6"/>
        <v>0.38906088751289997</v>
      </c>
    </row>
    <row r="185" spans="20:22" x14ac:dyDescent="0.55000000000000004">
      <c r="T185">
        <v>182</v>
      </c>
      <c r="U185">
        <f t="shared" si="5"/>
        <v>0.4274509803921569</v>
      </c>
      <c r="V185">
        <f t="shared" si="6"/>
        <v>0.39731682146542835</v>
      </c>
    </row>
    <row r="186" spans="20:22" x14ac:dyDescent="0.55000000000000004">
      <c r="T186">
        <v>183</v>
      </c>
      <c r="U186">
        <f t="shared" si="5"/>
        <v>0.43529411764705883</v>
      </c>
      <c r="V186">
        <f t="shared" si="6"/>
        <v>0.40557275541795668</v>
      </c>
    </row>
    <row r="187" spans="20:22" x14ac:dyDescent="0.55000000000000004">
      <c r="T187">
        <v>184</v>
      </c>
      <c r="U187">
        <f t="shared" si="5"/>
        <v>0.44313725490196076</v>
      </c>
      <c r="V187">
        <f t="shared" si="6"/>
        <v>0.41382868937048506</v>
      </c>
    </row>
    <row r="188" spans="20:22" x14ac:dyDescent="0.55000000000000004">
      <c r="T188">
        <v>185</v>
      </c>
      <c r="U188">
        <f t="shared" si="5"/>
        <v>0.4509803921568627</v>
      </c>
      <c r="V188">
        <f t="shared" si="6"/>
        <v>0.42208462332301339</v>
      </c>
    </row>
    <row r="189" spans="20:22" x14ac:dyDescent="0.55000000000000004">
      <c r="T189">
        <v>186</v>
      </c>
      <c r="U189">
        <f t="shared" si="5"/>
        <v>0.45882352941176463</v>
      </c>
      <c r="V189">
        <f t="shared" si="6"/>
        <v>0.43034055727554177</v>
      </c>
    </row>
    <row r="190" spans="20:22" x14ac:dyDescent="0.55000000000000004">
      <c r="T190">
        <v>187</v>
      </c>
      <c r="U190">
        <f t="shared" si="5"/>
        <v>0.46666666666666656</v>
      </c>
      <c r="V190">
        <f t="shared" si="6"/>
        <v>0.4385964912280701</v>
      </c>
    </row>
    <row r="191" spans="20:22" x14ac:dyDescent="0.55000000000000004">
      <c r="T191">
        <v>188</v>
      </c>
      <c r="U191">
        <f t="shared" si="5"/>
        <v>0.47450980392156872</v>
      </c>
      <c r="V191">
        <f t="shared" si="6"/>
        <v>0.4468524251805987</v>
      </c>
    </row>
    <row r="192" spans="20:22" x14ac:dyDescent="0.55000000000000004">
      <c r="T192">
        <v>189</v>
      </c>
      <c r="U192">
        <f t="shared" si="5"/>
        <v>0.48235294117647065</v>
      </c>
      <c r="V192">
        <f t="shared" si="6"/>
        <v>0.45510835913312703</v>
      </c>
    </row>
    <row r="193" spans="20:22" x14ac:dyDescent="0.55000000000000004">
      <c r="T193">
        <v>190</v>
      </c>
      <c r="U193">
        <f t="shared" si="5"/>
        <v>0.49019607843137258</v>
      </c>
      <c r="V193">
        <f t="shared" si="6"/>
        <v>0.46336429308565541</v>
      </c>
    </row>
    <row r="194" spans="20:22" x14ac:dyDescent="0.55000000000000004">
      <c r="T194">
        <v>191</v>
      </c>
      <c r="U194">
        <f t="shared" si="5"/>
        <v>0.49803921568627452</v>
      </c>
      <c r="V194">
        <f t="shared" si="6"/>
        <v>0.47162022703818374</v>
      </c>
    </row>
    <row r="195" spans="20:22" x14ac:dyDescent="0.55000000000000004">
      <c r="T195">
        <v>192</v>
      </c>
      <c r="U195">
        <f t="shared" si="5"/>
        <v>0.50588235294117645</v>
      </c>
      <c r="V195">
        <f t="shared" si="6"/>
        <v>0.47987616099071206</v>
      </c>
    </row>
    <row r="196" spans="20:22" x14ac:dyDescent="0.55000000000000004">
      <c r="T196">
        <v>193</v>
      </c>
      <c r="U196">
        <f t="shared" ref="U196:U258" si="7">T196/255*2 -1</f>
        <v>0.51372549019607838</v>
      </c>
      <c r="V196">
        <f t="shared" ref="V196:V258" si="8">IF(ABS(U196)&lt;0.05,0,(U196-(ABS(U196)/U196*0.05))/(1-0.05))</f>
        <v>0.48813209494324045</v>
      </c>
    </row>
    <row r="197" spans="20:22" x14ac:dyDescent="0.55000000000000004">
      <c r="T197">
        <v>194</v>
      </c>
      <c r="U197">
        <f t="shared" si="7"/>
        <v>0.52156862745098032</v>
      </c>
      <c r="V197">
        <f t="shared" si="8"/>
        <v>0.49638802889576877</v>
      </c>
    </row>
    <row r="198" spans="20:22" x14ac:dyDescent="0.55000000000000004">
      <c r="T198">
        <v>195</v>
      </c>
      <c r="U198">
        <f t="shared" si="7"/>
        <v>0.52941176470588225</v>
      </c>
      <c r="V198">
        <f t="shared" si="8"/>
        <v>0.50464396284829716</v>
      </c>
    </row>
    <row r="199" spans="20:22" x14ac:dyDescent="0.55000000000000004">
      <c r="T199">
        <v>196</v>
      </c>
      <c r="U199">
        <f t="shared" si="7"/>
        <v>0.5372549019607844</v>
      </c>
      <c r="V199">
        <f t="shared" si="8"/>
        <v>0.51289989680082571</v>
      </c>
    </row>
    <row r="200" spans="20:22" x14ac:dyDescent="0.55000000000000004">
      <c r="T200">
        <v>197</v>
      </c>
      <c r="U200">
        <f t="shared" si="7"/>
        <v>0.54509803921568634</v>
      </c>
      <c r="V200">
        <f t="shared" si="8"/>
        <v>0.52115583075335403</v>
      </c>
    </row>
    <row r="201" spans="20:22" x14ac:dyDescent="0.55000000000000004">
      <c r="T201">
        <v>198</v>
      </c>
      <c r="U201">
        <f t="shared" si="7"/>
        <v>0.55294117647058827</v>
      </c>
      <c r="V201">
        <f t="shared" si="8"/>
        <v>0.52941176470588236</v>
      </c>
    </row>
    <row r="202" spans="20:22" x14ac:dyDescent="0.55000000000000004">
      <c r="T202">
        <v>199</v>
      </c>
      <c r="U202">
        <f t="shared" si="7"/>
        <v>0.5607843137254902</v>
      </c>
      <c r="V202">
        <f t="shared" si="8"/>
        <v>0.53766769865841069</v>
      </c>
    </row>
    <row r="203" spans="20:22" x14ac:dyDescent="0.55000000000000004">
      <c r="T203">
        <v>200</v>
      </c>
      <c r="U203">
        <f t="shared" si="7"/>
        <v>0.56862745098039214</v>
      </c>
      <c r="V203">
        <f t="shared" si="8"/>
        <v>0.54592363261093901</v>
      </c>
    </row>
    <row r="204" spans="20:22" x14ac:dyDescent="0.55000000000000004">
      <c r="T204">
        <v>201</v>
      </c>
      <c r="U204">
        <f t="shared" si="7"/>
        <v>0.57647058823529407</v>
      </c>
      <c r="V204">
        <f t="shared" si="8"/>
        <v>0.55417956656346745</v>
      </c>
    </row>
    <row r="205" spans="20:22" x14ac:dyDescent="0.55000000000000004">
      <c r="T205">
        <v>202</v>
      </c>
      <c r="U205">
        <f t="shared" si="7"/>
        <v>0.584313725490196</v>
      </c>
      <c r="V205">
        <f t="shared" si="8"/>
        <v>0.56243550051599578</v>
      </c>
    </row>
    <row r="206" spans="20:22" x14ac:dyDescent="0.55000000000000004">
      <c r="T206">
        <v>203</v>
      </c>
      <c r="U206">
        <f t="shared" si="7"/>
        <v>0.59215686274509793</v>
      </c>
      <c r="V206">
        <f t="shared" si="8"/>
        <v>0.57069143446852411</v>
      </c>
    </row>
    <row r="207" spans="20:22" x14ac:dyDescent="0.55000000000000004">
      <c r="T207">
        <v>204</v>
      </c>
      <c r="U207">
        <f t="shared" si="7"/>
        <v>0.60000000000000009</v>
      </c>
      <c r="V207">
        <f t="shared" si="8"/>
        <v>0.57894736842105265</v>
      </c>
    </row>
    <row r="208" spans="20:22" x14ac:dyDescent="0.55000000000000004">
      <c r="T208">
        <v>205</v>
      </c>
      <c r="U208">
        <f t="shared" si="7"/>
        <v>0.60784313725490202</v>
      </c>
      <c r="V208">
        <f t="shared" si="8"/>
        <v>0.58720330237358109</v>
      </c>
    </row>
    <row r="209" spans="20:22" x14ac:dyDescent="0.55000000000000004">
      <c r="T209">
        <v>206</v>
      </c>
      <c r="U209">
        <f t="shared" si="7"/>
        <v>0.61568627450980395</v>
      </c>
      <c r="V209">
        <f t="shared" si="8"/>
        <v>0.59545923632610942</v>
      </c>
    </row>
    <row r="210" spans="20:22" x14ac:dyDescent="0.55000000000000004">
      <c r="T210">
        <v>207</v>
      </c>
      <c r="U210">
        <f t="shared" si="7"/>
        <v>0.62352941176470589</v>
      </c>
      <c r="V210">
        <f t="shared" si="8"/>
        <v>0.60371517027863775</v>
      </c>
    </row>
    <row r="211" spans="20:22" x14ac:dyDescent="0.55000000000000004">
      <c r="T211">
        <v>208</v>
      </c>
      <c r="U211">
        <f t="shared" si="7"/>
        <v>0.63137254901960782</v>
      </c>
      <c r="V211">
        <f t="shared" si="8"/>
        <v>0.61197110423116607</v>
      </c>
    </row>
    <row r="212" spans="20:22" x14ac:dyDescent="0.55000000000000004">
      <c r="T212">
        <v>209</v>
      </c>
      <c r="U212">
        <f t="shared" si="7"/>
        <v>0.63921568627450975</v>
      </c>
      <c r="V212">
        <f t="shared" si="8"/>
        <v>0.62022703818369451</v>
      </c>
    </row>
    <row r="213" spans="20:22" x14ac:dyDescent="0.55000000000000004">
      <c r="T213">
        <v>210</v>
      </c>
      <c r="U213">
        <f t="shared" si="7"/>
        <v>0.64705882352941169</v>
      </c>
      <c r="V213">
        <f t="shared" si="8"/>
        <v>0.62848297213622284</v>
      </c>
    </row>
    <row r="214" spans="20:22" x14ac:dyDescent="0.55000000000000004">
      <c r="T214">
        <v>211</v>
      </c>
      <c r="U214">
        <f t="shared" si="7"/>
        <v>0.65490196078431362</v>
      </c>
      <c r="V214">
        <f t="shared" si="8"/>
        <v>0.63673890608875117</v>
      </c>
    </row>
    <row r="215" spans="20:22" x14ac:dyDescent="0.55000000000000004">
      <c r="T215">
        <v>212</v>
      </c>
      <c r="U215">
        <f t="shared" si="7"/>
        <v>0.66274509803921577</v>
      </c>
      <c r="V215">
        <f t="shared" si="8"/>
        <v>0.64499484004127972</v>
      </c>
    </row>
    <row r="216" spans="20:22" x14ac:dyDescent="0.55000000000000004">
      <c r="T216">
        <v>213</v>
      </c>
      <c r="U216">
        <f t="shared" si="7"/>
        <v>0.67058823529411771</v>
      </c>
      <c r="V216">
        <f t="shared" si="8"/>
        <v>0.65325077399380804</v>
      </c>
    </row>
    <row r="217" spans="20:22" x14ac:dyDescent="0.55000000000000004">
      <c r="T217">
        <v>214</v>
      </c>
      <c r="U217">
        <f t="shared" si="7"/>
        <v>0.67843137254901964</v>
      </c>
      <c r="V217">
        <f t="shared" si="8"/>
        <v>0.66150670794633648</v>
      </c>
    </row>
    <row r="218" spans="20:22" x14ac:dyDescent="0.55000000000000004">
      <c r="T218">
        <v>215</v>
      </c>
      <c r="U218">
        <f t="shared" si="7"/>
        <v>0.68627450980392157</v>
      </c>
      <c r="V218">
        <f t="shared" si="8"/>
        <v>0.66976264189886481</v>
      </c>
    </row>
    <row r="219" spans="20:22" x14ac:dyDescent="0.55000000000000004">
      <c r="T219">
        <v>216</v>
      </c>
      <c r="U219">
        <f t="shared" si="7"/>
        <v>0.69411764705882351</v>
      </c>
      <c r="V219">
        <f t="shared" si="8"/>
        <v>0.67801857585139313</v>
      </c>
    </row>
    <row r="220" spans="20:22" x14ac:dyDescent="0.55000000000000004">
      <c r="T220">
        <v>217</v>
      </c>
      <c r="U220">
        <f t="shared" si="7"/>
        <v>0.70196078431372544</v>
      </c>
      <c r="V220">
        <f t="shared" si="8"/>
        <v>0.68627450980392146</v>
      </c>
    </row>
    <row r="221" spans="20:22" x14ac:dyDescent="0.55000000000000004">
      <c r="T221">
        <v>218</v>
      </c>
      <c r="U221">
        <f t="shared" si="7"/>
        <v>0.70980392156862737</v>
      </c>
      <c r="V221">
        <f t="shared" si="8"/>
        <v>0.6945304437564499</v>
      </c>
    </row>
    <row r="222" spans="20:22" x14ac:dyDescent="0.55000000000000004">
      <c r="T222">
        <v>219</v>
      </c>
      <c r="U222">
        <f t="shared" si="7"/>
        <v>0.7176470588235293</v>
      </c>
      <c r="V222">
        <f t="shared" si="8"/>
        <v>0.70278637770897823</v>
      </c>
    </row>
    <row r="223" spans="20:22" x14ac:dyDescent="0.55000000000000004">
      <c r="T223">
        <v>220</v>
      </c>
      <c r="U223">
        <f t="shared" si="7"/>
        <v>0.72549019607843146</v>
      </c>
      <c r="V223">
        <f t="shared" si="8"/>
        <v>0.71104231166150678</v>
      </c>
    </row>
    <row r="224" spans="20:22" x14ac:dyDescent="0.55000000000000004">
      <c r="T224">
        <v>221</v>
      </c>
      <c r="U224">
        <f t="shared" si="7"/>
        <v>0.73333333333333339</v>
      </c>
      <c r="V224">
        <f t="shared" si="8"/>
        <v>0.7192982456140351</v>
      </c>
    </row>
    <row r="225" spans="20:22" x14ac:dyDescent="0.55000000000000004">
      <c r="T225">
        <v>222</v>
      </c>
      <c r="U225">
        <f t="shared" si="7"/>
        <v>0.74117647058823533</v>
      </c>
      <c r="V225">
        <f t="shared" si="8"/>
        <v>0.72755417956656354</v>
      </c>
    </row>
    <row r="226" spans="20:22" x14ac:dyDescent="0.55000000000000004">
      <c r="T226">
        <v>223</v>
      </c>
      <c r="U226">
        <f t="shared" si="7"/>
        <v>0.74901960784313726</v>
      </c>
      <c r="V226">
        <f t="shared" si="8"/>
        <v>0.73581011351909187</v>
      </c>
    </row>
    <row r="227" spans="20:22" x14ac:dyDescent="0.55000000000000004">
      <c r="T227">
        <v>224</v>
      </c>
      <c r="U227">
        <f t="shared" si="7"/>
        <v>0.75686274509803919</v>
      </c>
      <c r="V227">
        <f t="shared" si="8"/>
        <v>0.7440660474716202</v>
      </c>
    </row>
    <row r="228" spans="20:22" x14ac:dyDescent="0.55000000000000004">
      <c r="T228">
        <v>225</v>
      </c>
      <c r="U228">
        <f t="shared" si="7"/>
        <v>0.76470588235294112</v>
      </c>
      <c r="V228">
        <f t="shared" si="8"/>
        <v>0.75232198142414852</v>
      </c>
    </row>
    <row r="229" spans="20:22" x14ac:dyDescent="0.55000000000000004">
      <c r="T229">
        <v>226</v>
      </c>
      <c r="U229">
        <f t="shared" si="7"/>
        <v>0.77254901960784306</v>
      </c>
      <c r="V229">
        <f t="shared" si="8"/>
        <v>0.76057791537667685</v>
      </c>
    </row>
    <row r="230" spans="20:22" x14ac:dyDescent="0.55000000000000004">
      <c r="T230">
        <v>227</v>
      </c>
      <c r="U230">
        <f t="shared" si="7"/>
        <v>0.78039215686274499</v>
      </c>
      <c r="V230">
        <f t="shared" si="8"/>
        <v>0.76883384932920529</v>
      </c>
    </row>
    <row r="231" spans="20:22" x14ac:dyDescent="0.55000000000000004">
      <c r="T231">
        <v>228</v>
      </c>
      <c r="U231">
        <f t="shared" si="7"/>
        <v>0.78823529411764715</v>
      </c>
      <c r="V231">
        <f t="shared" si="8"/>
        <v>0.77708978328173384</v>
      </c>
    </row>
    <row r="232" spans="20:22" x14ac:dyDescent="0.55000000000000004">
      <c r="T232">
        <v>229</v>
      </c>
      <c r="U232">
        <f t="shared" si="7"/>
        <v>0.79607843137254908</v>
      </c>
      <c r="V232">
        <f t="shared" si="8"/>
        <v>0.78534571723426216</v>
      </c>
    </row>
    <row r="233" spans="20:22" x14ac:dyDescent="0.55000000000000004">
      <c r="T233">
        <v>230</v>
      </c>
      <c r="U233">
        <f t="shared" si="7"/>
        <v>0.80392156862745101</v>
      </c>
      <c r="V233">
        <f t="shared" si="8"/>
        <v>0.79360165118679049</v>
      </c>
    </row>
    <row r="234" spans="20:22" x14ac:dyDescent="0.55000000000000004">
      <c r="T234">
        <v>231</v>
      </c>
      <c r="U234">
        <f t="shared" si="7"/>
        <v>0.81176470588235294</v>
      </c>
      <c r="V234">
        <f t="shared" si="8"/>
        <v>0.80185758513931893</v>
      </c>
    </row>
    <row r="235" spans="20:22" x14ac:dyDescent="0.55000000000000004">
      <c r="T235">
        <v>232</v>
      </c>
      <c r="U235">
        <f t="shared" si="7"/>
        <v>0.81960784313725488</v>
      </c>
      <c r="V235">
        <f t="shared" si="8"/>
        <v>0.81011351909184726</v>
      </c>
    </row>
    <row r="236" spans="20:22" x14ac:dyDescent="0.55000000000000004">
      <c r="T236">
        <v>233</v>
      </c>
      <c r="U236">
        <f t="shared" si="7"/>
        <v>0.82745098039215681</v>
      </c>
      <c r="V236">
        <f t="shared" si="8"/>
        <v>0.81836945304437558</v>
      </c>
    </row>
    <row r="237" spans="20:22" x14ac:dyDescent="0.55000000000000004">
      <c r="T237">
        <v>234</v>
      </c>
      <c r="U237">
        <f t="shared" si="7"/>
        <v>0.83529411764705874</v>
      </c>
      <c r="V237">
        <f t="shared" si="8"/>
        <v>0.82662538699690391</v>
      </c>
    </row>
    <row r="238" spans="20:22" x14ac:dyDescent="0.55000000000000004">
      <c r="T238">
        <v>235</v>
      </c>
      <c r="U238">
        <f t="shared" si="7"/>
        <v>0.84313725490196068</v>
      </c>
      <c r="V238">
        <f t="shared" si="8"/>
        <v>0.83488132094943224</v>
      </c>
    </row>
    <row r="239" spans="20:22" x14ac:dyDescent="0.55000000000000004">
      <c r="T239">
        <v>236</v>
      </c>
      <c r="U239">
        <f t="shared" si="7"/>
        <v>0.85098039215686283</v>
      </c>
      <c r="V239">
        <f t="shared" si="8"/>
        <v>0.8431372549019609</v>
      </c>
    </row>
    <row r="240" spans="20:22" x14ac:dyDescent="0.55000000000000004">
      <c r="T240">
        <v>237</v>
      </c>
      <c r="U240">
        <f t="shared" si="7"/>
        <v>0.85882352941176476</v>
      </c>
      <c r="V240">
        <f t="shared" si="8"/>
        <v>0.85139318885448922</v>
      </c>
    </row>
    <row r="241" spans="20:22" x14ac:dyDescent="0.55000000000000004">
      <c r="T241">
        <v>238</v>
      </c>
      <c r="U241">
        <f t="shared" si="7"/>
        <v>0.8666666666666667</v>
      </c>
      <c r="V241">
        <f t="shared" si="8"/>
        <v>0.85964912280701755</v>
      </c>
    </row>
    <row r="242" spans="20:22" x14ac:dyDescent="0.55000000000000004">
      <c r="T242">
        <v>239</v>
      </c>
      <c r="U242">
        <f t="shared" si="7"/>
        <v>0.87450980392156863</v>
      </c>
      <c r="V242">
        <f t="shared" si="8"/>
        <v>0.86790505675954588</v>
      </c>
    </row>
    <row r="243" spans="20:22" x14ac:dyDescent="0.55000000000000004">
      <c r="T243">
        <v>240</v>
      </c>
      <c r="U243">
        <f t="shared" si="7"/>
        <v>0.88235294117647056</v>
      </c>
      <c r="V243">
        <f t="shared" si="8"/>
        <v>0.87616099071207432</v>
      </c>
    </row>
    <row r="244" spans="20:22" x14ac:dyDescent="0.55000000000000004">
      <c r="T244">
        <v>241</v>
      </c>
      <c r="U244">
        <f t="shared" si="7"/>
        <v>0.8901960784313725</v>
      </c>
      <c r="V244">
        <f t="shared" si="8"/>
        <v>0.88441692466460264</v>
      </c>
    </row>
    <row r="245" spans="20:22" x14ac:dyDescent="0.55000000000000004">
      <c r="T245">
        <v>242</v>
      </c>
      <c r="U245">
        <f t="shared" si="7"/>
        <v>0.89803921568627443</v>
      </c>
      <c r="V245">
        <f t="shared" si="8"/>
        <v>0.89267285861713097</v>
      </c>
    </row>
    <row r="246" spans="20:22" x14ac:dyDescent="0.55000000000000004">
      <c r="T246">
        <v>243</v>
      </c>
      <c r="U246">
        <f t="shared" si="7"/>
        <v>0.90588235294117636</v>
      </c>
      <c r="V246">
        <f t="shared" si="8"/>
        <v>0.9009287925696593</v>
      </c>
    </row>
    <row r="247" spans="20:22" x14ac:dyDescent="0.55000000000000004">
      <c r="T247">
        <v>244</v>
      </c>
      <c r="U247">
        <f t="shared" si="7"/>
        <v>0.91372549019607852</v>
      </c>
      <c r="V247">
        <f t="shared" si="8"/>
        <v>0.90918472652218796</v>
      </c>
    </row>
    <row r="248" spans="20:22" x14ac:dyDescent="0.55000000000000004">
      <c r="T248">
        <v>245</v>
      </c>
      <c r="U248">
        <f t="shared" si="7"/>
        <v>0.92156862745098045</v>
      </c>
      <c r="V248">
        <f t="shared" si="8"/>
        <v>0.91744066047471629</v>
      </c>
    </row>
    <row r="249" spans="20:22" x14ac:dyDescent="0.55000000000000004">
      <c r="T249">
        <v>246</v>
      </c>
      <c r="U249">
        <f t="shared" si="7"/>
        <v>0.92941176470588238</v>
      </c>
      <c r="V249">
        <f t="shared" si="8"/>
        <v>0.92569659442724461</v>
      </c>
    </row>
    <row r="250" spans="20:22" x14ac:dyDescent="0.55000000000000004">
      <c r="T250">
        <v>247</v>
      </c>
      <c r="U250">
        <f t="shared" si="7"/>
        <v>0.93725490196078431</v>
      </c>
      <c r="V250">
        <f t="shared" si="8"/>
        <v>0.93395252837977294</v>
      </c>
    </row>
    <row r="251" spans="20:22" x14ac:dyDescent="0.55000000000000004">
      <c r="T251">
        <v>248</v>
      </c>
      <c r="U251">
        <f t="shared" si="7"/>
        <v>0.94509803921568625</v>
      </c>
      <c r="V251">
        <f t="shared" si="8"/>
        <v>0.94220846233230127</v>
      </c>
    </row>
    <row r="252" spans="20:22" x14ac:dyDescent="0.55000000000000004">
      <c r="T252">
        <v>249</v>
      </c>
      <c r="U252">
        <f t="shared" si="7"/>
        <v>0.95294117647058818</v>
      </c>
      <c r="V252">
        <f t="shared" si="8"/>
        <v>0.9504643962848297</v>
      </c>
    </row>
    <row r="253" spans="20:22" x14ac:dyDescent="0.55000000000000004">
      <c r="T253">
        <v>250</v>
      </c>
      <c r="U253">
        <f t="shared" si="7"/>
        <v>0.96078431372549011</v>
      </c>
      <c r="V253">
        <f t="shared" si="8"/>
        <v>0.95872033023735803</v>
      </c>
    </row>
    <row r="254" spans="20:22" x14ac:dyDescent="0.55000000000000004">
      <c r="T254">
        <v>251</v>
      </c>
      <c r="U254">
        <f t="shared" si="7"/>
        <v>0.96862745098039205</v>
      </c>
      <c r="V254">
        <f t="shared" si="8"/>
        <v>0.96697626418988636</v>
      </c>
    </row>
    <row r="255" spans="20:22" x14ac:dyDescent="0.55000000000000004">
      <c r="T255">
        <v>252</v>
      </c>
      <c r="U255">
        <f t="shared" si="7"/>
        <v>0.9764705882352942</v>
      </c>
      <c r="V255">
        <f t="shared" si="8"/>
        <v>0.97523219814241491</v>
      </c>
    </row>
    <row r="256" spans="20:22" x14ac:dyDescent="0.55000000000000004">
      <c r="T256">
        <v>253</v>
      </c>
      <c r="U256">
        <f t="shared" si="7"/>
        <v>0.98431372549019613</v>
      </c>
      <c r="V256">
        <f t="shared" si="8"/>
        <v>0.98348813209494335</v>
      </c>
    </row>
    <row r="257" spans="20:22" x14ac:dyDescent="0.55000000000000004">
      <c r="T257">
        <v>254</v>
      </c>
      <c r="U257">
        <f t="shared" si="7"/>
        <v>0.99215686274509807</v>
      </c>
      <c r="V257">
        <f t="shared" si="8"/>
        <v>0.99174406604747167</v>
      </c>
    </row>
    <row r="258" spans="20:22" x14ac:dyDescent="0.55000000000000004">
      <c r="T258">
        <v>255</v>
      </c>
      <c r="U258">
        <f t="shared" si="7"/>
        <v>1</v>
      </c>
      <c r="V258">
        <f t="shared" si="8"/>
        <v>1</v>
      </c>
    </row>
  </sheetData>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50"/>
  <sheetViews>
    <sheetView topLeftCell="B1" zoomScale="85" zoomScaleNormal="85" workbookViewId="0">
      <pane ySplit="1" topLeftCell="A2" activePane="bottomLeft" state="frozen"/>
      <selection pane="bottomLeft" activeCell="B41" sqref="B41"/>
    </sheetView>
  </sheetViews>
  <sheetFormatPr defaultRowHeight="14.4" x14ac:dyDescent="0.55000000000000004"/>
  <cols>
    <col min="2" max="2" width="64.68359375" style="14" customWidth="1"/>
    <col min="3" max="4" width="17.734375" style="14" customWidth="1"/>
    <col min="5" max="5" width="8.83984375" style="14"/>
    <col min="6" max="6" width="65.1015625" style="14" customWidth="1"/>
    <col min="8" max="8" width="13.83984375" customWidth="1"/>
    <col min="9" max="9" width="20.47265625" customWidth="1"/>
    <col min="10" max="10" width="13.89453125" customWidth="1"/>
  </cols>
  <sheetData>
    <row r="1" spans="1:6" x14ac:dyDescent="0.55000000000000004">
      <c r="A1" s="20" t="s">
        <v>270</v>
      </c>
      <c r="B1" s="21" t="s">
        <v>271</v>
      </c>
      <c r="C1" s="21" t="s">
        <v>387</v>
      </c>
      <c r="D1" s="21" t="s">
        <v>38</v>
      </c>
      <c r="E1" s="21" t="s">
        <v>272</v>
      </c>
      <c r="F1" s="21" t="s">
        <v>273</v>
      </c>
    </row>
    <row r="2" spans="1:6" ht="43.2" hidden="1" x14ac:dyDescent="0.55000000000000004">
      <c r="A2" s="5">
        <v>1</v>
      </c>
      <c r="B2" s="22" t="s">
        <v>274</v>
      </c>
      <c r="C2" s="22" t="s">
        <v>388</v>
      </c>
      <c r="D2" s="22" t="s">
        <v>400</v>
      </c>
      <c r="E2" s="22" t="s">
        <v>277</v>
      </c>
      <c r="F2" s="22" t="s">
        <v>405</v>
      </c>
    </row>
    <row r="3" spans="1:6" ht="28.8" hidden="1" x14ac:dyDescent="0.55000000000000004">
      <c r="A3" s="5">
        <v>2</v>
      </c>
      <c r="B3" s="22" t="s">
        <v>416</v>
      </c>
      <c r="C3" s="22" t="s">
        <v>388</v>
      </c>
      <c r="D3" s="22" t="s">
        <v>400</v>
      </c>
      <c r="E3" s="22" t="s">
        <v>277</v>
      </c>
      <c r="F3" s="22" t="s">
        <v>276</v>
      </c>
    </row>
    <row r="4" spans="1:6" hidden="1" x14ac:dyDescent="0.55000000000000004">
      <c r="A4" s="5">
        <v>3</v>
      </c>
      <c r="B4" s="22" t="s">
        <v>275</v>
      </c>
      <c r="C4" s="22" t="s">
        <v>388</v>
      </c>
      <c r="D4" s="22" t="s">
        <v>400</v>
      </c>
      <c r="E4" s="22" t="s">
        <v>277</v>
      </c>
      <c r="F4" s="22" t="s">
        <v>278</v>
      </c>
    </row>
    <row r="5" spans="1:6" ht="28.8" hidden="1" x14ac:dyDescent="0.55000000000000004">
      <c r="A5" s="5">
        <v>4</v>
      </c>
      <c r="B5" s="22" t="s">
        <v>297</v>
      </c>
      <c r="C5" s="22" t="s">
        <v>388</v>
      </c>
      <c r="D5" s="22" t="s">
        <v>400</v>
      </c>
      <c r="E5" s="22" t="s">
        <v>277</v>
      </c>
      <c r="F5" s="22" t="s">
        <v>298</v>
      </c>
    </row>
    <row r="6" spans="1:6" ht="28.8" hidden="1" x14ac:dyDescent="0.55000000000000004">
      <c r="A6" s="5">
        <v>5</v>
      </c>
      <c r="B6" s="22" t="s">
        <v>299</v>
      </c>
      <c r="C6" s="22" t="s">
        <v>388</v>
      </c>
      <c r="D6" s="22" t="s">
        <v>400</v>
      </c>
      <c r="E6" s="22" t="s">
        <v>277</v>
      </c>
      <c r="F6" s="22" t="s">
        <v>404</v>
      </c>
    </row>
    <row r="7" spans="1:6" ht="28.8" hidden="1" x14ac:dyDescent="0.55000000000000004">
      <c r="A7" s="5">
        <v>6</v>
      </c>
      <c r="B7" s="22" t="s">
        <v>300</v>
      </c>
      <c r="C7" s="22" t="s">
        <v>388</v>
      </c>
      <c r="D7" s="22" t="s">
        <v>400</v>
      </c>
      <c r="E7" s="22" t="s">
        <v>277</v>
      </c>
      <c r="F7" s="22" t="s">
        <v>361</v>
      </c>
    </row>
    <row r="8" spans="1:6" hidden="1" x14ac:dyDescent="0.55000000000000004">
      <c r="A8" s="5">
        <v>7</v>
      </c>
      <c r="B8" s="22" t="s">
        <v>301</v>
      </c>
      <c r="C8" s="22" t="s">
        <v>388</v>
      </c>
      <c r="D8" s="22" t="s">
        <v>400</v>
      </c>
      <c r="E8" s="22" t="s">
        <v>312</v>
      </c>
      <c r="F8" s="22" t="s">
        <v>321</v>
      </c>
    </row>
    <row r="9" spans="1:6" hidden="1" x14ac:dyDescent="0.55000000000000004">
      <c r="A9" s="5">
        <v>8</v>
      </c>
      <c r="B9" s="22" t="s">
        <v>302</v>
      </c>
      <c r="C9" s="22" t="s">
        <v>388</v>
      </c>
      <c r="D9" s="22" t="s">
        <v>400</v>
      </c>
      <c r="E9" s="22" t="s">
        <v>277</v>
      </c>
      <c r="F9" s="22" t="s">
        <v>330</v>
      </c>
    </row>
    <row r="10" spans="1:6" ht="28.8" hidden="1" x14ac:dyDescent="0.55000000000000004">
      <c r="A10" s="5">
        <v>9</v>
      </c>
      <c r="B10" s="22" t="s">
        <v>303</v>
      </c>
      <c r="C10" s="22" t="s">
        <v>388</v>
      </c>
      <c r="D10" s="22" t="s">
        <v>400</v>
      </c>
      <c r="E10" s="22" t="s">
        <v>277</v>
      </c>
      <c r="F10" s="22" t="s">
        <v>310</v>
      </c>
    </row>
    <row r="11" spans="1:6" hidden="1" x14ac:dyDescent="0.55000000000000004">
      <c r="A11" s="5">
        <v>10</v>
      </c>
      <c r="B11" s="22" t="s">
        <v>304</v>
      </c>
      <c r="C11" s="22" t="s">
        <v>388</v>
      </c>
      <c r="D11" s="22" t="s">
        <v>400</v>
      </c>
      <c r="E11" s="22" t="s">
        <v>277</v>
      </c>
      <c r="F11" s="22" t="s">
        <v>318</v>
      </c>
    </row>
    <row r="12" spans="1:6" ht="28.8" hidden="1" x14ac:dyDescent="0.55000000000000004">
      <c r="A12" s="5">
        <v>11</v>
      </c>
      <c r="B12" s="22" t="s">
        <v>305</v>
      </c>
      <c r="C12" s="22" t="s">
        <v>388</v>
      </c>
      <c r="D12" s="22" t="s">
        <v>400</v>
      </c>
      <c r="E12" s="22" t="s">
        <v>277</v>
      </c>
      <c r="F12" s="22" t="s">
        <v>369</v>
      </c>
    </row>
    <row r="13" spans="1:6" hidden="1" x14ac:dyDescent="0.55000000000000004">
      <c r="A13" s="5">
        <v>12</v>
      </c>
      <c r="B13" s="22" t="s">
        <v>306</v>
      </c>
      <c r="C13" s="22" t="s">
        <v>388</v>
      </c>
      <c r="D13" s="22" t="s">
        <v>400</v>
      </c>
      <c r="E13" s="22" t="s">
        <v>312</v>
      </c>
      <c r="F13" s="22" t="s">
        <v>311</v>
      </c>
    </row>
    <row r="14" spans="1:6" hidden="1" x14ac:dyDescent="0.55000000000000004">
      <c r="A14" s="5">
        <v>13</v>
      </c>
      <c r="B14" s="22" t="s">
        <v>307</v>
      </c>
      <c r="C14" s="22" t="s">
        <v>388</v>
      </c>
      <c r="D14" s="22" t="s">
        <v>400</v>
      </c>
      <c r="E14" s="22" t="s">
        <v>312</v>
      </c>
      <c r="F14" s="22" t="s">
        <v>311</v>
      </c>
    </row>
    <row r="15" spans="1:6" ht="28.8" hidden="1" x14ac:dyDescent="0.55000000000000004">
      <c r="A15" s="5">
        <v>14</v>
      </c>
      <c r="B15" s="22" t="s">
        <v>308</v>
      </c>
      <c r="C15" s="22" t="s">
        <v>389</v>
      </c>
      <c r="D15" s="22" t="s">
        <v>400</v>
      </c>
      <c r="E15" s="22" t="s">
        <v>312</v>
      </c>
      <c r="F15" s="22" t="s">
        <v>370</v>
      </c>
    </row>
    <row r="16" spans="1:6" ht="28.8" hidden="1" x14ac:dyDescent="0.55000000000000004">
      <c r="A16" s="5">
        <v>15</v>
      </c>
      <c r="B16" s="22" t="s">
        <v>309</v>
      </c>
      <c r="C16" s="22" t="s">
        <v>389</v>
      </c>
      <c r="D16" s="22" t="s">
        <v>401</v>
      </c>
      <c r="E16" s="22" t="s">
        <v>277</v>
      </c>
      <c r="F16" s="22" t="s">
        <v>367</v>
      </c>
    </row>
    <row r="17" spans="1:6" hidden="1" x14ac:dyDescent="0.55000000000000004">
      <c r="A17" s="5">
        <v>16</v>
      </c>
      <c r="B17" s="22" t="s">
        <v>314</v>
      </c>
      <c r="C17" s="22" t="s">
        <v>388</v>
      </c>
      <c r="D17" s="22" t="s">
        <v>400</v>
      </c>
      <c r="E17" s="22" t="s">
        <v>277</v>
      </c>
      <c r="F17" s="22" t="s">
        <v>317</v>
      </c>
    </row>
    <row r="18" spans="1:6" ht="28.8" x14ac:dyDescent="0.55000000000000004">
      <c r="A18" s="5">
        <v>17</v>
      </c>
      <c r="B18" s="22" t="s">
        <v>315</v>
      </c>
      <c r="C18" s="22" t="s">
        <v>388</v>
      </c>
      <c r="D18" s="22" t="s">
        <v>400</v>
      </c>
      <c r="E18" s="22" t="s">
        <v>409</v>
      </c>
      <c r="F18" s="22" t="s">
        <v>316</v>
      </c>
    </row>
    <row r="19" spans="1:6" ht="86.4" hidden="1" x14ac:dyDescent="0.55000000000000004">
      <c r="A19" s="5">
        <v>18</v>
      </c>
      <c r="B19" s="22" t="s">
        <v>319</v>
      </c>
      <c r="C19" s="22" t="s">
        <v>388</v>
      </c>
      <c r="D19" s="22" t="s">
        <v>401</v>
      </c>
      <c r="E19" s="22" t="s">
        <v>277</v>
      </c>
      <c r="F19" s="22" t="s">
        <v>418</v>
      </c>
    </row>
    <row r="20" spans="1:6" ht="28.8" hidden="1" x14ac:dyDescent="0.55000000000000004">
      <c r="A20" s="5">
        <v>19</v>
      </c>
      <c r="B20" s="22" t="s">
        <v>333</v>
      </c>
      <c r="C20" s="22" t="s">
        <v>389</v>
      </c>
      <c r="D20" s="22" t="s">
        <v>400</v>
      </c>
      <c r="E20" s="22" t="s">
        <v>277</v>
      </c>
      <c r="F20" s="22" t="s">
        <v>371</v>
      </c>
    </row>
    <row r="21" spans="1:6" hidden="1" x14ac:dyDescent="0.55000000000000004">
      <c r="A21" s="5">
        <v>20</v>
      </c>
      <c r="B21" s="22" t="s">
        <v>362</v>
      </c>
      <c r="C21" s="22" t="s">
        <v>389</v>
      </c>
      <c r="D21" s="22" t="s">
        <v>400</v>
      </c>
      <c r="E21" s="22" t="s">
        <v>277</v>
      </c>
      <c r="F21" s="22" t="s">
        <v>407</v>
      </c>
    </row>
    <row r="22" spans="1:6" ht="57.6" hidden="1" x14ac:dyDescent="0.55000000000000004">
      <c r="A22" s="5">
        <v>21</v>
      </c>
      <c r="B22" s="22" t="s">
        <v>366</v>
      </c>
      <c r="C22" s="22" t="s">
        <v>388</v>
      </c>
      <c r="D22" s="22" t="s">
        <v>400</v>
      </c>
      <c r="E22" s="22" t="s">
        <v>277</v>
      </c>
      <c r="F22" s="22" t="s">
        <v>403</v>
      </c>
    </row>
    <row r="23" spans="1:6" hidden="1" x14ac:dyDescent="0.55000000000000004">
      <c r="A23" s="5">
        <v>22</v>
      </c>
      <c r="B23" s="22" t="s">
        <v>368</v>
      </c>
      <c r="C23" s="22" t="s">
        <v>390</v>
      </c>
      <c r="D23" s="22" t="s">
        <v>401</v>
      </c>
      <c r="E23" s="22" t="s">
        <v>277</v>
      </c>
      <c r="F23" s="22" t="s">
        <v>393</v>
      </c>
    </row>
    <row r="24" spans="1:6" x14ac:dyDescent="0.55000000000000004">
      <c r="A24" s="5">
        <v>23</v>
      </c>
      <c r="B24" s="22" t="s">
        <v>376</v>
      </c>
      <c r="C24" s="22" t="s">
        <v>390</v>
      </c>
      <c r="D24" s="22" t="s">
        <v>400</v>
      </c>
      <c r="E24" s="22" t="s">
        <v>409</v>
      </c>
      <c r="F24" s="22" t="s">
        <v>444</v>
      </c>
    </row>
    <row r="25" spans="1:6" x14ac:dyDescent="0.55000000000000004">
      <c r="A25" s="5">
        <v>24</v>
      </c>
      <c r="B25" s="22" t="s">
        <v>377</v>
      </c>
      <c r="C25" s="22" t="s">
        <v>390</v>
      </c>
      <c r="D25" s="22" t="s">
        <v>400</v>
      </c>
      <c r="E25" s="22" t="s">
        <v>412</v>
      </c>
      <c r="F25" s="22" t="s">
        <v>443</v>
      </c>
    </row>
    <row r="26" spans="1:6" ht="57.6" x14ac:dyDescent="0.55000000000000004">
      <c r="A26" s="5">
        <v>25</v>
      </c>
      <c r="B26" s="22" t="s">
        <v>378</v>
      </c>
      <c r="C26" s="22" t="s">
        <v>390</v>
      </c>
      <c r="D26" s="22" t="s">
        <v>400</v>
      </c>
      <c r="E26" s="22" t="s">
        <v>409</v>
      </c>
      <c r="F26" s="22" t="s">
        <v>446</v>
      </c>
    </row>
    <row r="27" spans="1:6" ht="28.8" hidden="1" x14ac:dyDescent="0.55000000000000004">
      <c r="A27" s="5">
        <v>26</v>
      </c>
      <c r="B27" s="22" t="s">
        <v>380</v>
      </c>
      <c r="C27" s="22" t="s">
        <v>390</v>
      </c>
      <c r="D27" s="22" t="s">
        <v>400</v>
      </c>
      <c r="E27" s="22" t="s">
        <v>277</v>
      </c>
      <c r="F27" s="22" t="s">
        <v>394</v>
      </c>
    </row>
    <row r="28" spans="1:6" hidden="1" x14ac:dyDescent="0.55000000000000004">
      <c r="A28" s="5">
        <v>27</v>
      </c>
      <c r="B28" s="22" t="s">
        <v>381</v>
      </c>
      <c r="C28" s="22" t="s">
        <v>389</v>
      </c>
      <c r="D28" s="22" t="s">
        <v>401</v>
      </c>
      <c r="E28" s="22" t="s">
        <v>277</v>
      </c>
      <c r="F28" s="22" t="s">
        <v>408</v>
      </c>
    </row>
    <row r="29" spans="1:6" hidden="1" x14ac:dyDescent="0.55000000000000004">
      <c r="A29" s="5">
        <v>28</v>
      </c>
      <c r="B29" s="22" t="s">
        <v>382</v>
      </c>
      <c r="C29" s="22" t="s">
        <v>390</v>
      </c>
      <c r="D29" s="22" t="s">
        <v>400</v>
      </c>
      <c r="E29" s="22" t="s">
        <v>277</v>
      </c>
      <c r="F29" s="22" t="s">
        <v>411</v>
      </c>
    </row>
    <row r="30" spans="1:6" hidden="1" x14ac:dyDescent="0.55000000000000004">
      <c r="A30" s="5">
        <v>29</v>
      </c>
      <c r="B30" s="22" t="s">
        <v>383</v>
      </c>
      <c r="C30" s="22" t="s">
        <v>390</v>
      </c>
      <c r="D30" s="22" t="s">
        <v>400</v>
      </c>
      <c r="E30" s="22" t="s">
        <v>277</v>
      </c>
      <c r="F30" s="22" t="s">
        <v>426</v>
      </c>
    </row>
    <row r="31" spans="1:6" ht="28.8" hidden="1" x14ac:dyDescent="0.55000000000000004">
      <c r="A31" s="5">
        <v>30</v>
      </c>
      <c r="B31" s="22" t="s">
        <v>384</v>
      </c>
      <c r="C31" s="22" t="s">
        <v>390</v>
      </c>
      <c r="D31" s="22" t="s">
        <v>400</v>
      </c>
      <c r="E31" s="22" t="s">
        <v>277</v>
      </c>
      <c r="F31" s="22" t="s">
        <v>425</v>
      </c>
    </row>
    <row r="32" spans="1:6" ht="28.8" hidden="1" x14ac:dyDescent="0.55000000000000004">
      <c r="A32" s="5">
        <v>31</v>
      </c>
      <c r="B32" s="22" t="s">
        <v>385</v>
      </c>
      <c r="C32" s="22" t="s">
        <v>390</v>
      </c>
      <c r="D32" s="22" t="s">
        <v>400</v>
      </c>
      <c r="E32" s="22" t="s">
        <v>277</v>
      </c>
      <c r="F32" s="22" t="s">
        <v>414</v>
      </c>
    </row>
    <row r="33" spans="1:6" hidden="1" x14ac:dyDescent="0.55000000000000004">
      <c r="A33" s="5">
        <v>32</v>
      </c>
      <c r="B33" s="22" t="s">
        <v>386</v>
      </c>
      <c r="C33" s="22" t="s">
        <v>390</v>
      </c>
      <c r="D33" s="22" t="s">
        <v>401</v>
      </c>
      <c r="E33" s="22" t="s">
        <v>312</v>
      </c>
      <c r="F33" s="22" t="s">
        <v>410</v>
      </c>
    </row>
    <row r="34" spans="1:6" hidden="1" x14ac:dyDescent="0.55000000000000004">
      <c r="A34" s="5">
        <v>33</v>
      </c>
      <c r="B34" s="22" t="s">
        <v>391</v>
      </c>
      <c r="C34" s="22" t="s">
        <v>390</v>
      </c>
      <c r="D34" s="22" t="s">
        <v>400</v>
      </c>
      <c r="E34" s="22" t="s">
        <v>277</v>
      </c>
      <c r="F34" s="22" t="s">
        <v>429</v>
      </c>
    </row>
    <row r="35" spans="1:6" hidden="1" x14ac:dyDescent="0.55000000000000004">
      <c r="A35" s="5">
        <v>34</v>
      </c>
      <c r="B35" s="22" t="s">
        <v>392</v>
      </c>
      <c r="C35" s="22" t="s">
        <v>390</v>
      </c>
      <c r="D35" s="22" t="s">
        <v>400</v>
      </c>
      <c r="E35" s="22" t="s">
        <v>277</v>
      </c>
      <c r="F35" s="22" t="s">
        <v>428</v>
      </c>
    </row>
    <row r="36" spans="1:6" hidden="1" x14ac:dyDescent="0.55000000000000004">
      <c r="A36" s="5">
        <v>35</v>
      </c>
      <c r="B36" s="22" t="s">
        <v>395</v>
      </c>
      <c r="C36" s="22" t="s">
        <v>390</v>
      </c>
      <c r="D36" s="22" t="s">
        <v>400</v>
      </c>
      <c r="E36" s="22" t="s">
        <v>277</v>
      </c>
      <c r="F36" s="22" t="s">
        <v>396</v>
      </c>
    </row>
    <row r="37" spans="1:6" x14ac:dyDescent="0.55000000000000004">
      <c r="A37" s="5">
        <v>36</v>
      </c>
      <c r="B37" s="22" t="s">
        <v>397</v>
      </c>
      <c r="C37" s="22" t="s">
        <v>390</v>
      </c>
      <c r="D37" s="22" t="s">
        <v>400</v>
      </c>
      <c r="E37" s="22" t="s">
        <v>409</v>
      </c>
      <c r="F37" s="22" t="s">
        <v>438</v>
      </c>
    </row>
    <row r="38" spans="1:6" hidden="1" x14ac:dyDescent="0.55000000000000004">
      <c r="A38" s="5">
        <v>37</v>
      </c>
      <c r="B38" s="22" t="s">
        <v>398</v>
      </c>
      <c r="C38" s="22" t="s">
        <v>390</v>
      </c>
      <c r="D38" s="22" t="s">
        <v>400</v>
      </c>
      <c r="E38" s="22" t="s">
        <v>277</v>
      </c>
      <c r="F38" s="22" t="s">
        <v>433</v>
      </c>
    </row>
    <row r="39" spans="1:6" ht="28.8" x14ac:dyDescent="0.55000000000000004">
      <c r="A39" s="5">
        <v>38</v>
      </c>
      <c r="B39" s="22" t="s">
        <v>399</v>
      </c>
      <c r="C39" s="22" t="s">
        <v>390</v>
      </c>
      <c r="D39" s="22" t="s">
        <v>400</v>
      </c>
      <c r="E39" s="22" t="s">
        <v>409</v>
      </c>
      <c r="F39" s="22" t="s">
        <v>413</v>
      </c>
    </row>
    <row r="40" spans="1:6" ht="28.8" hidden="1" x14ac:dyDescent="0.55000000000000004">
      <c r="A40" s="5">
        <v>39</v>
      </c>
      <c r="B40" s="22" t="s">
        <v>402</v>
      </c>
      <c r="C40" s="22" t="s">
        <v>390</v>
      </c>
      <c r="D40" s="22" t="s">
        <v>400</v>
      </c>
      <c r="E40" s="22" t="s">
        <v>277</v>
      </c>
      <c r="F40" s="22" t="s">
        <v>442</v>
      </c>
    </row>
    <row r="41" spans="1:6" ht="28.8" x14ac:dyDescent="0.55000000000000004">
      <c r="A41" s="5">
        <v>40</v>
      </c>
      <c r="B41" s="22" t="s">
        <v>415</v>
      </c>
      <c r="C41" s="22" t="s">
        <v>406</v>
      </c>
      <c r="D41" s="22" t="s">
        <v>401</v>
      </c>
      <c r="E41" s="22" t="s">
        <v>409</v>
      </c>
      <c r="F41" s="22" t="s">
        <v>434</v>
      </c>
    </row>
    <row r="42" spans="1:6" hidden="1" x14ac:dyDescent="0.55000000000000004">
      <c r="A42" s="5">
        <v>41</v>
      </c>
      <c r="B42" s="14" t="s">
        <v>417</v>
      </c>
      <c r="C42" s="14" t="s">
        <v>389</v>
      </c>
      <c r="D42" s="14" t="s">
        <v>401</v>
      </c>
      <c r="E42" s="14" t="s">
        <v>277</v>
      </c>
      <c r="F42" s="14" t="s">
        <v>419</v>
      </c>
    </row>
    <row r="43" spans="1:6" hidden="1" x14ac:dyDescent="0.55000000000000004">
      <c r="A43" s="5">
        <v>42</v>
      </c>
      <c r="B43" s="14" t="s">
        <v>420</v>
      </c>
      <c r="C43" s="14" t="s">
        <v>390</v>
      </c>
      <c r="D43" s="14" t="s">
        <v>400</v>
      </c>
      <c r="E43" s="14" t="s">
        <v>277</v>
      </c>
      <c r="F43" s="14" t="s">
        <v>421</v>
      </c>
    </row>
    <row r="44" spans="1:6" hidden="1" x14ac:dyDescent="0.55000000000000004">
      <c r="A44" s="5">
        <v>43</v>
      </c>
      <c r="B44" s="14" t="s">
        <v>422</v>
      </c>
      <c r="C44" s="14" t="s">
        <v>390</v>
      </c>
      <c r="D44" s="14" t="s">
        <v>400</v>
      </c>
      <c r="E44" s="14" t="s">
        <v>277</v>
      </c>
      <c r="F44" s="14" t="s">
        <v>423</v>
      </c>
    </row>
    <row r="45" spans="1:6" hidden="1" x14ac:dyDescent="0.55000000000000004">
      <c r="A45" s="5">
        <v>44</v>
      </c>
      <c r="B45" s="14" t="s">
        <v>424</v>
      </c>
      <c r="C45" s="14" t="s">
        <v>389</v>
      </c>
      <c r="D45" s="14" t="s">
        <v>400</v>
      </c>
      <c r="E45" s="14" t="s">
        <v>277</v>
      </c>
      <c r="F45" s="14" t="s">
        <v>437</v>
      </c>
    </row>
    <row r="46" spans="1:6" ht="144" hidden="1" x14ac:dyDescent="0.55000000000000004">
      <c r="A46" s="5">
        <v>45</v>
      </c>
      <c r="B46" s="14" t="s">
        <v>432</v>
      </c>
      <c r="C46" s="14" t="s">
        <v>390</v>
      </c>
      <c r="D46" s="14" t="s">
        <v>400</v>
      </c>
      <c r="E46" s="14" t="s">
        <v>277</v>
      </c>
      <c r="F46" s="14" t="s">
        <v>439</v>
      </c>
    </row>
    <row r="47" spans="1:6" hidden="1" x14ac:dyDescent="0.55000000000000004">
      <c r="A47" s="5">
        <v>46</v>
      </c>
      <c r="B47" s="14" t="s">
        <v>430</v>
      </c>
      <c r="C47" s="14" t="s">
        <v>390</v>
      </c>
      <c r="D47" s="14" t="s">
        <v>400</v>
      </c>
      <c r="E47" s="14" t="s">
        <v>277</v>
      </c>
      <c r="F47" s="14" t="s">
        <v>435</v>
      </c>
    </row>
    <row r="48" spans="1:6" ht="28.8" hidden="1" x14ac:dyDescent="0.55000000000000004">
      <c r="A48" s="5">
        <v>47</v>
      </c>
      <c r="B48" s="14" t="s">
        <v>431</v>
      </c>
      <c r="C48" s="14" t="s">
        <v>389</v>
      </c>
      <c r="D48" s="14" t="s">
        <v>400</v>
      </c>
      <c r="E48" s="14" t="s">
        <v>277</v>
      </c>
      <c r="F48" s="14" t="s">
        <v>436</v>
      </c>
    </row>
    <row r="49" spans="1:6" x14ac:dyDescent="0.55000000000000004">
      <c r="A49" s="5">
        <v>48</v>
      </c>
      <c r="B49" s="14" t="s">
        <v>440</v>
      </c>
      <c r="C49" s="14" t="s">
        <v>390</v>
      </c>
      <c r="D49" s="14" t="s">
        <v>400</v>
      </c>
      <c r="E49" s="14" t="s">
        <v>412</v>
      </c>
    </row>
    <row r="50" spans="1:6" hidden="1" x14ac:dyDescent="0.55000000000000004">
      <c r="A50" s="5">
        <v>49</v>
      </c>
      <c r="B50" s="14" t="s">
        <v>441</v>
      </c>
      <c r="C50" s="14" t="s">
        <v>389</v>
      </c>
      <c r="D50" s="14" t="s">
        <v>400</v>
      </c>
      <c r="E50" s="14" t="s">
        <v>277</v>
      </c>
      <c r="F50" s="14" t="s">
        <v>445</v>
      </c>
    </row>
  </sheetData>
  <autoFilter ref="A1:F50">
    <filterColumn colId="4">
      <filters>
        <filter val="In Work"/>
        <filter val="On Hold"/>
      </filters>
    </filterColumn>
  </autoFilter>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Inputs</vt:lpstr>
      <vt:lpstr>Outputs</vt:lpstr>
      <vt:lpstr>Pin Map</vt:lpstr>
      <vt:lpstr>Bug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2016-08-07T11:44:42Z</dcterms:modified>
</cp:coreProperties>
</file>