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9715442-8F9A-4B85-9411-E0985DDBBE8D}" xr6:coauthVersionLast="46" xr6:coauthVersionMax="46" xr10:uidLastSave="{00000000-0000-0000-0000-000000000000}"/>
  <bookViews>
    <workbookView xWindow="1464" yWindow="1464" windowWidth="17280" windowHeight="9072" xr2:uid="{1E46F440-6F03-4180-B06B-C3D969BD0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N17" i="1"/>
  <c r="N16" i="1"/>
  <c r="M17" i="1"/>
  <c r="M18" i="1"/>
  <c r="M19" i="1"/>
  <c r="M16" i="1"/>
  <c r="L20" i="1"/>
  <c r="L19" i="1"/>
  <c r="L18" i="1"/>
  <c r="L17" i="1"/>
  <c r="L16" i="1"/>
  <c r="K20" i="1"/>
  <c r="K19" i="1"/>
  <c r="K18" i="1"/>
  <c r="K17" i="1"/>
  <c r="K16" i="1"/>
  <c r="D32" i="1"/>
  <c r="C32" i="1"/>
  <c r="C31" i="1"/>
  <c r="C30" i="1"/>
  <c r="C27" i="1"/>
  <c r="C26" i="1"/>
  <c r="D24" i="1"/>
  <c r="E24" i="1"/>
  <c r="F24" i="1"/>
  <c r="G24" i="1"/>
  <c r="H24" i="1"/>
  <c r="C24" i="1"/>
  <c r="C21" i="1"/>
  <c r="C20" i="1"/>
  <c r="E18" i="1"/>
  <c r="C18" i="1"/>
  <c r="C15" i="1"/>
  <c r="C16" i="1" s="1"/>
  <c r="G13" i="1"/>
  <c r="E13" i="1"/>
  <c r="C13" i="1"/>
</calcChain>
</file>

<file path=xl/sharedStrings.xml><?xml version="1.0" encoding="utf-8"?>
<sst xmlns="http://schemas.openxmlformats.org/spreadsheetml/2006/main" count="39" uniqueCount="29">
  <si>
    <t xml:space="preserve">SENSITIVITY </t>
  </si>
  <si>
    <t>In person (a1)</t>
  </si>
  <si>
    <t>inperson (a1)</t>
  </si>
  <si>
    <t>Email (a2)</t>
  </si>
  <si>
    <t>email (a2)</t>
  </si>
  <si>
    <t>texting (a3)</t>
  </si>
  <si>
    <t>admin(b1)</t>
  </si>
  <si>
    <t>mngmt (b2)</t>
  </si>
  <si>
    <t>admin (b1)</t>
  </si>
  <si>
    <t xml:space="preserve">[A] </t>
  </si>
  <si>
    <t>b=2 n=6</t>
  </si>
  <si>
    <t>[A]</t>
  </si>
  <si>
    <t>[B]</t>
  </si>
  <si>
    <t>a=3 n=6</t>
  </si>
  <si>
    <t xml:space="preserve">[AB] </t>
  </si>
  <si>
    <t>[Y]</t>
  </si>
  <si>
    <t>[T]</t>
  </si>
  <si>
    <t>N=abn</t>
  </si>
  <si>
    <t>n=6</t>
  </si>
  <si>
    <t xml:space="preserve">SSA </t>
  </si>
  <si>
    <t>SSB</t>
  </si>
  <si>
    <t>SSAB</t>
  </si>
  <si>
    <t xml:space="preserve">ANOVA Table Computation </t>
  </si>
  <si>
    <t>error</t>
  </si>
  <si>
    <t xml:space="preserve">total </t>
  </si>
  <si>
    <t>SS</t>
  </si>
  <si>
    <t>df</t>
  </si>
  <si>
    <t>MS</t>
  </si>
  <si>
    <t xml:space="preserve">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</si>
</sst>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D2FF-CFD1-40B8-BEBE-89506F28FCF5}">
  <dimension ref="A3:N32"/>
  <sheetViews>
    <sheetView tabSelected="1" topLeftCell="A4" workbookViewId="0">
      <selection activeCell="I13" sqref="I13:N20"/>
    </sheetView>
  </sheetViews>
  <sheetFormatPr defaultRowHeight="14.4" x14ac:dyDescent="0.3"/>
  <cols>
    <col min="3" max="3" width="20.44140625" customWidth="1"/>
    <col min="4" max="4" width="14.88671875" customWidth="1"/>
    <col min="5" max="5" width="13.77734375" customWidth="1"/>
    <col min="6" max="6" width="14.5546875" customWidth="1"/>
    <col min="7" max="7" width="15.5546875" customWidth="1"/>
    <col min="8" max="8" width="15.44140625" customWidth="1"/>
  </cols>
  <sheetData>
    <row r="3" spans="2:14" x14ac:dyDescent="0.3">
      <c r="D3" t="s">
        <v>0</v>
      </c>
    </row>
    <row r="4" spans="2:14" x14ac:dyDescent="0.3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5</v>
      </c>
    </row>
    <row r="5" spans="2:14" x14ac:dyDescent="0.3">
      <c r="C5" t="s">
        <v>6</v>
      </c>
      <c r="D5" t="s">
        <v>7</v>
      </c>
      <c r="E5" t="s">
        <v>8</v>
      </c>
      <c r="F5" t="s">
        <v>7</v>
      </c>
      <c r="G5" t="s">
        <v>8</v>
      </c>
      <c r="H5" t="s">
        <v>7</v>
      </c>
    </row>
    <row r="6" spans="2:14" x14ac:dyDescent="0.3">
      <c r="C6">
        <v>18</v>
      </c>
      <c r="D6">
        <v>15</v>
      </c>
      <c r="E6">
        <v>5</v>
      </c>
      <c r="F6">
        <v>10</v>
      </c>
      <c r="G6">
        <v>15</v>
      </c>
      <c r="H6">
        <v>6</v>
      </c>
    </row>
    <row r="7" spans="2:14" x14ac:dyDescent="0.3">
      <c r="C7">
        <v>11</v>
      </c>
      <c r="D7">
        <v>17</v>
      </c>
      <c r="E7">
        <v>6</v>
      </c>
      <c r="F7">
        <v>14</v>
      </c>
      <c r="G7">
        <v>14</v>
      </c>
      <c r="H7">
        <v>5</v>
      </c>
    </row>
    <row r="8" spans="2:14" x14ac:dyDescent="0.3">
      <c r="C8">
        <v>16</v>
      </c>
      <c r="D8">
        <v>6</v>
      </c>
      <c r="E8">
        <v>7</v>
      </c>
      <c r="F8">
        <v>12</v>
      </c>
      <c r="G8">
        <v>16</v>
      </c>
      <c r="H8">
        <v>4</v>
      </c>
    </row>
    <row r="9" spans="2:14" x14ac:dyDescent="0.3">
      <c r="C9">
        <v>17</v>
      </c>
      <c r="D9">
        <v>15</v>
      </c>
      <c r="E9">
        <v>12</v>
      </c>
      <c r="F9">
        <v>9</v>
      </c>
      <c r="G9">
        <v>14</v>
      </c>
      <c r="H9">
        <v>6</v>
      </c>
    </row>
    <row r="10" spans="2:14" x14ac:dyDescent="0.3">
      <c r="C10">
        <v>16</v>
      </c>
      <c r="D10">
        <v>19</v>
      </c>
      <c r="E10">
        <v>9</v>
      </c>
      <c r="F10">
        <v>12</v>
      </c>
      <c r="G10">
        <v>9</v>
      </c>
      <c r="H10">
        <v>7</v>
      </c>
    </row>
    <row r="11" spans="2:14" x14ac:dyDescent="0.3">
      <c r="C11">
        <v>12</v>
      </c>
      <c r="D11">
        <v>12</v>
      </c>
      <c r="E11">
        <v>12</v>
      </c>
      <c r="F11">
        <v>13</v>
      </c>
      <c r="G11">
        <v>9</v>
      </c>
      <c r="H11">
        <v>8</v>
      </c>
    </row>
    <row r="13" spans="2:14" x14ac:dyDescent="0.3">
      <c r="B13" t="s">
        <v>9</v>
      </c>
      <c r="C13">
        <f>SUM(C6:D11)</f>
        <v>174</v>
      </c>
      <c r="E13">
        <f>SUM(E6:F11)</f>
        <v>121</v>
      </c>
      <c r="G13">
        <f>SUM(G6:H11)</f>
        <v>113</v>
      </c>
    </row>
    <row r="14" spans="2:14" x14ac:dyDescent="0.3">
      <c r="B14" t="s">
        <v>10</v>
      </c>
      <c r="C14">
        <v>12</v>
      </c>
      <c r="J14" t="s">
        <v>22</v>
      </c>
    </row>
    <row r="15" spans="2:14" x14ac:dyDescent="0.3">
      <c r="B15" t="s">
        <v>11</v>
      </c>
      <c r="C15">
        <f>(174^2) +(121^2) +(113^2)</f>
        <v>57686</v>
      </c>
      <c r="J15" t="s">
        <v>25</v>
      </c>
      <c r="L15" t="s">
        <v>26</v>
      </c>
      <c r="M15" t="s">
        <v>27</v>
      </c>
      <c r="N15" t="s">
        <v>28</v>
      </c>
    </row>
    <row r="16" spans="2:14" x14ac:dyDescent="0.3">
      <c r="B16" s="2" t="s">
        <v>11</v>
      </c>
      <c r="C16" s="2">
        <f>C15/12</f>
        <v>4807.166666666667</v>
      </c>
      <c r="J16" t="s">
        <v>19</v>
      </c>
      <c r="K16">
        <f>C16-D32</f>
        <v>183.16666666666697</v>
      </c>
      <c r="L16">
        <f>3-1</f>
        <v>2</v>
      </c>
      <c r="M16">
        <f>K16/L16</f>
        <v>91.583333333333485</v>
      </c>
      <c r="N16">
        <f>M16/M19</f>
        <v>10.42035398230089</v>
      </c>
    </row>
    <row r="17" spans="1:14" x14ac:dyDescent="0.3">
      <c r="J17" t="s">
        <v>20</v>
      </c>
      <c r="K17">
        <f>C21-D32</f>
        <v>21.777777777777374</v>
      </c>
      <c r="L17">
        <f>2-1</f>
        <v>1</v>
      </c>
      <c r="M17">
        <f t="shared" ref="M17:M19" si="0">K17/L17</f>
        <v>21.777777777777374</v>
      </c>
      <c r="N17">
        <f>M17/M19</f>
        <v>2.4778761061946417</v>
      </c>
    </row>
    <row r="18" spans="1:14" x14ac:dyDescent="0.3">
      <c r="B18" t="s">
        <v>12</v>
      </c>
      <c r="C18">
        <f>SUM(E6:E11,G6:G11,C6:C11)</f>
        <v>218</v>
      </c>
      <c r="E18">
        <f>SUM(D6:D11,F6:F11,H6:H11)</f>
        <v>190</v>
      </c>
      <c r="J18" t="s">
        <v>21</v>
      </c>
      <c r="K18">
        <f>C27-C16-C21+D32</f>
        <v>151.38888888888869</v>
      </c>
      <c r="L18">
        <f>2*1</f>
        <v>2</v>
      </c>
      <c r="M18">
        <f t="shared" si="0"/>
        <v>75.694444444444343</v>
      </c>
      <c r="N18">
        <f>M18/M19</f>
        <v>8.6125158027812692</v>
      </c>
    </row>
    <row r="19" spans="1:14" x14ac:dyDescent="0.3">
      <c r="B19" t="s">
        <v>13</v>
      </c>
      <c r="C19">
        <v>18</v>
      </c>
      <c r="J19" t="s">
        <v>23</v>
      </c>
      <c r="K19">
        <f>C29-C27</f>
        <v>263.66666666666697</v>
      </c>
      <c r="L19">
        <f>3*2*(6-1)</f>
        <v>30</v>
      </c>
      <c r="M19">
        <f t="shared" si="0"/>
        <v>8.7888888888888985</v>
      </c>
    </row>
    <row r="20" spans="1:14" x14ac:dyDescent="0.3">
      <c r="B20" t="s">
        <v>12</v>
      </c>
      <c r="C20">
        <f>(218^2) + (190^2)</f>
        <v>83624</v>
      </c>
      <c r="J20" t="s">
        <v>24</v>
      </c>
      <c r="K20">
        <f>C29-D32</f>
        <v>620</v>
      </c>
      <c r="L20">
        <f>36-1</f>
        <v>35</v>
      </c>
    </row>
    <row r="21" spans="1:14" x14ac:dyDescent="0.3">
      <c r="B21" s="2" t="s">
        <v>12</v>
      </c>
      <c r="C21" s="2">
        <f>C20/18</f>
        <v>4645.7777777777774</v>
      </c>
    </row>
    <row r="24" spans="1:14" x14ac:dyDescent="0.3">
      <c r="B24" t="s">
        <v>14</v>
      </c>
      <c r="C24">
        <f>SUM(C6:C11)</f>
        <v>90</v>
      </c>
      <c r="D24">
        <f t="shared" ref="D24:H24" si="1">SUM(D6:D11)</f>
        <v>84</v>
      </c>
      <c r="E24">
        <f t="shared" si="1"/>
        <v>51</v>
      </c>
      <c r="F24">
        <f t="shared" si="1"/>
        <v>70</v>
      </c>
      <c r="G24">
        <f t="shared" si="1"/>
        <v>77</v>
      </c>
      <c r="H24">
        <f t="shared" si="1"/>
        <v>36</v>
      </c>
    </row>
    <row r="25" spans="1:14" x14ac:dyDescent="0.3">
      <c r="B25" t="s">
        <v>18</v>
      </c>
    </row>
    <row r="26" spans="1:14" x14ac:dyDescent="0.3">
      <c r="B26" t="s">
        <v>14</v>
      </c>
      <c r="C26">
        <f>(90^2) +(84^2) +(51^2) +(70^2) +(77^2) + (36^2)</f>
        <v>29882</v>
      </c>
    </row>
    <row r="27" spans="1:14" x14ac:dyDescent="0.3">
      <c r="B27" s="2" t="s">
        <v>14</v>
      </c>
      <c r="C27" s="2">
        <f>C26/6</f>
        <v>4980.333333333333</v>
      </c>
    </row>
    <row r="29" spans="1:14" x14ac:dyDescent="0.3">
      <c r="B29" s="2" t="s">
        <v>15</v>
      </c>
      <c r="C29" s="2">
        <v>5244</v>
      </c>
    </row>
    <row r="30" spans="1:14" x14ac:dyDescent="0.3">
      <c r="B30" t="s">
        <v>16</v>
      </c>
      <c r="C30">
        <f>SUM(C6:H11)</f>
        <v>408</v>
      </c>
    </row>
    <row r="31" spans="1:14" x14ac:dyDescent="0.3">
      <c r="B31" s="2" t="s">
        <v>17</v>
      </c>
      <c r="C31">
        <f>3*2*6</f>
        <v>36</v>
      </c>
    </row>
    <row r="32" spans="1:14" x14ac:dyDescent="0.3">
      <c r="A32" s="1"/>
      <c r="B32" s="1" t="s">
        <v>16</v>
      </c>
      <c r="C32" s="1">
        <f>408^2</f>
        <v>166464</v>
      </c>
      <c r="D32" s="2">
        <f>C32/36</f>
        <v>4624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Peter Solomon</cp:lastModifiedBy>
  <dcterms:created xsi:type="dcterms:W3CDTF">2021-02-25T06:55:33Z</dcterms:created>
  <dcterms:modified xsi:type="dcterms:W3CDTF">2021-02-25T14:22:05Z</dcterms:modified>
</cp:coreProperties>
</file>