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gn148/.julia/dev/ADGlymphatics/data/inputs/"/>
    </mc:Choice>
  </mc:AlternateContent>
  <xr:revisionPtr revIDLastSave="0" documentId="13_ncr:1_{275AA05D-8706-C14A-B7F8-DBBAC722F1C6}" xr6:coauthVersionLast="36" xr6:coauthVersionMax="47" xr10:uidLastSave="{00000000-0000-0000-0000-000000000000}"/>
  <bookViews>
    <workbookView xWindow="14360" yWindow="5080" windowWidth="28040" windowHeight="20500" xr2:uid="{ADB9E36F-9565-E244-A788-A87CE3EBD893}"/>
  </bookViews>
  <sheets>
    <sheet name="Sheet1" sheetId="1" r:id="rId1"/>
    <sheet name="Requena raw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R8" i="2"/>
  <c r="R9" i="2"/>
  <c r="R10" i="2"/>
  <c r="R11" i="2"/>
  <c r="R12" i="2"/>
  <c r="R13" i="2"/>
  <c r="R14" i="2"/>
  <c r="R15" i="2"/>
  <c r="R7" i="2"/>
  <c r="O8" i="2"/>
  <c r="O9" i="2"/>
  <c r="O10" i="2"/>
  <c r="O11" i="2"/>
  <c r="O12" i="2"/>
  <c r="O13" i="2"/>
  <c r="O14" i="2"/>
  <c r="O15" i="2"/>
  <c r="O7" i="2"/>
  <c r="N8" i="2"/>
  <c r="N9" i="2"/>
  <c r="N10" i="2"/>
  <c r="N11" i="2"/>
  <c r="N12" i="2"/>
  <c r="N13" i="2"/>
  <c r="N14" i="2"/>
  <c r="N15" i="2"/>
  <c r="N7" i="2"/>
  <c r="B25" i="1" l="1"/>
  <c r="P8" i="2"/>
  <c r="P9" i="2"/>
  <c r="P10" i="2"/>
  <c r="P11" i="2"/>
  <c r="P12" i="2"/>
  <c r="P13" i="2"/>
  <c r="P14" i="2"/>
  <c r="P15" i="2"/>
  <c r="P7" i="2"/>
  <c r="L15" i="2"/>
  <c r="M15" i="2" s="1"/>
  <c r="Q15" i="2" s="1"/>
  <c r="I25" i="1" s="1"/>
  <c r="L14" i="2"/>
  <c r="L8" i="2"/>
  <c r="M8" i="2" s="1"/>
  <c r="Q8" i="2" s="1"/>
  <c r="I18" i="1" s="1"/>
  <c r="L9" i="2"/>
  <c r="M9" i="2" s="1"/>
  <c r="Q9" i="2" s="1"/>
  <c r="I19" i="1" s="1"/>
  <c r="L10" i="2"/>
  <c r="L11" i="2"/>
  <c r="M11" i="2" s="1"/>
  <c r="L12" i="2"/>
  <c r="M12" i="2" s="1"/>
  <c r="L13" i="2"/>
  <c r="M13" i="2" s="1"/>
  <c r="L7" i="2"/>
  <c r="M7" i="2" s="1"/>
  <c r="M14" i="2" l="1"/>
  <c r="M10" i="2"/>
  <c r="Q11" i="2"/>
  <c r="I21" i="1" s="1"/>
  <c r="Q14" i="2"/>
  <c r="I24" i="1" s="1"/>
  <c r="Q7" i="2"/>
  <c r="I17" i="1" s="1"/>
  <c r="Q13" i="2"/>
  <c r="I23" i="1" s="1"/>
  <c r="Q12" i="2"/>
  <c r="I22" i="1" s="1"/>
  <c r="Q10" i="2"/>
  <c r="I20" i="1" s="1"/>
</calcChain>
</file>

<file path=xl/sharedStrings.xml><?xml version="1.0" encoding="utf-8"?>
<sst xmlns="http://schemas.openxmlformats.org/spreadsheetml/2006/main" count="159" uniqueCount="42">
  <si>
    <t>time (h)</t>
  </si>
  <si>
    <t>c_v</t>
  </si>
  <si>
    <t>m_v</t>
  </si>
  <si>
    <t>m_c</t>
  </si>
  <si>
    <t>c_c</t>
  </si>
  <si>
    <t>m_br</t>
  </si>
  <si>
    <t>m_bl</t>
  </si>
  <si>
    <t>c_b</t>
  </si>
  <si>
    <t>tracer</t>
  </si>
  <si>
    <t>PEG-900</t>
  </si>
  <si>
    <t>PEG-4000</t>
  </si>
  <si>
    <t>Albumin</t>
  </si>
  <si>
    <t>source</t>
  </si>
  <si>
    <t>Cserr 1981</t>
  </si>
  <si>
    <t>time min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</si>
  <si>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</si>
  <si>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</si>
  <si>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</si>
  <si>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</si>
  <si>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</si>
  <si>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</si>
  <si>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</si>
  <si>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</si>
  <si>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</si>
  <si>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</si>
  <si>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mean</t>
  </si>
  <si>
    <t>min_per_hour</t>
  </si>
  <si>
    <t>mean_baselinesub</t>
  </si>
  <si>
    <t>c_b 2h (ug/ml)</t>
  </si>
  <si>
    <t>c(1.5mm)</t>
  </si>
  <si>
    <t>Gadubutrol</t>
  </si>
  <si>
    <t>Stanton</t>
  </si>
  <si>
    <t>Lee</t>
  </si>
  <si>
    <t>PlaPEG</t>
  </si>
  <si>
    <t>Lee first parse</t>
  </si>
  <si>
    <t>median</t>
  </si>
  <si>
    <t>median baselinesubtract</t>
  </si>
  <si>
    <t>mean m_bl (ul/ml)</t>
  </si>
  <si>
    <t>median m_bl</t>
  </si>
  <si>
    <t>Requena 2022</t>
  </si>
  <si>
    <t>DB53 mean</t>
  </si>
  <si>
    <t>DB53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</si>
</sst>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E1C13-A621-224C-81CA-DD4078539962}">
  <dimension ref="A1:K90"/>
  <sheetViews>
    <sheetView tabSelected="1" topLeftCell="A5" workbookViewId="0">
      <selection activeCell="E26" sqref="E26"/>
    </sheetView>
  </sheetViews>
  <sheetFormatPr baseColWidth="10" defaultRowHeight="16" x14ac:dyDescent="0.2"/>
  <sheetData>
    <row r="1" spans="1:11" x14ac:dyDescent="0.2">
      <c r="A1" t="s">
        <v>0</v>
      </c>
      <c r="B1" t="s">
        <v>5</v>
      </c>
      <c r="C1" t="s">
        <v>2</v>
      </c>
      <c r="D1" t="s">
        <v>3</v>
      </c>
      <c r="E1" t="s">
        <v>6</v>
      </c>
      <c r="F1" t="s">
        <v>29</v>
      </c>
      <c r="G1" t="s">
        <v>1</v>
      </c>
      <c r="H1" t="s">
        <v>4</v>
      </c>
      <c r="I1" t="s">
        <v>7</v>
      </c>
      <c r="J1" t="s">
        <v>8</v>
      </c>
      <c r="K1" t="s">
        <v>12</v>
      </c>
    </row>
    <row r="2" spans="1:11" x14ac:dyDescent="0.2">
      <c r="A2">
        <v>0</v>
      </c>
      <c r="B2">
        <v>100</v>
      </c>
      <c r="C2">
        <v>0</v>
      </c>
      <c r="D2">
        <v>0</v>
      </c>
      <c r="J2" t="s">
        <v>9</v>
      </c>
      <c r="K2" t="s">
        <v>13</v>
      </c>
    </row>
    <row r="3" spans="1:11" x14ac:dyDescent="0.2">
      <c r="A3">
        <v>1</v>
      </c>
      <c r="B3">
        <v>89</v>
      </c>
      <c r="C3">
        <v>0</v>
      </c>
      <c r="D3">
        <v>0.75</v>
      </c>
      <c r="J3" t="s">
        <v>9</v>
      </c>
      <c r="K3" t="s">
        <v>13</v>
      </c>
    </row>
    <row r="4" spans="1:11" x14ac:dyDescent="0.2">
      <c r="A4">
        <v>5</v>
      </c>
      <c r="B4">
        <v>78</v>
      </c>
      <c r="C4">
        <v>0</v>
      </c>
      <c r="D4">
        <v>1.8</v>
      </c>
      <c r="J4" t="s">
        <v>9</v>
      </c>
      <c r="K4" t="s">
        <v>13</v>
      </c>
    </row>
    <row r="5" spans="1:11" x14ac:dyDescent="0.2">
      <c r="A5">
        <v>16</v>
      </c>
      <c r="B5">
        <v>39</v>
      </c>
      <c r="C5">
        <v>0</v>
      </c>
      <c r="D5">
        <v>0.55000000000000004</v>
      </c>
      <c r="J5" t="s">
        <v>9</v>
      </c>
      <c r="K5" t="s">
        <v>13</v>
      </c>
    </row>
    <row r="6" spans="1:11" x14ac:dyDescent="0.2">
      <c r="A6">
        <v>28</v>
      </c>
      <c r="B6">
        <v>24</v>
      </c>
      <c r="C6">
        <v>0</v>
      </c>
      <c r="D6">
        <v>0.4</v>
      </c>
      <c r="J6" t="s">
        <v>9</v>
      </c>
      <c r="K6" t="s">
        <v>13</v>
      </c>
    </row>
    <row r="7" spans="1:11" x14ac:dyDescent="0.2">
      <c r="A7">
        <v>0</v>
      </c>
      <c r="B7">
        <v>100</v>
      </c>
      <c r="C7">
        <v>0</v>
      </c>
      <c r="D7">
        <v>0</v>
      </c>
      <c r="J7" t="s">
        <v>10</v>
      </c>
      <c r="K7" t="s">
        <v>13</v>
      </c>
    </row>
    <row r="8" spans="1:11" x14ac:dyDescent="0.2">
      <c r="A8">
        <v>1</v>
      </c>
      <c r="B8">
        <v>98</v>
      </c>
      <c r="C8">
        <v>0</v>
      </c>
      <c r="D8">
        <v>0.5</v>
      </c>
      <c r="J8" t="s">
        <v>10</v>
      </c>
      <c r="K8" t="s">
        <v>13</v>
      </c>
    </row>
    <row r="9" spans="1:11" x14ac:dyDescent="0.2">
      <c r="A9">
        <v>5</v>
      </c>
      <c r="B9">
        <v>95</v>
      </c>
      <c r="C9">
        <v>0</v>
      </c>
      <c r="D9">
        <v>1.9</v>
      </c>
      <c r="J9" t="s">
        <v>10</v>
      </c>
      <c r="K9" t="s">
        <v>13</v>
      </c>
    </row>
    <row r="10" spans="1:11" x14ac:dyDescent="0.2">
      <c r="A10">
        <v>16</v>
      </c>
      <c r="B10">
        <v>38</v>
      </c>
      <c r="C10">
        <v>0</v>
      </c>
      <c r="D10">
        <v>0.48</v>
      </c>
      <c r="J10" t="s">
        <v>10</v>
      </c>
      <c r="K10" t="s">
        <v>13</v>
      </c>
    </row>
    <row r="11" spans="1:11" x14ac:dyDescent="0.2">
      <c r="A11">
        <v>28</v>
      </c>
      <c r="B11">
        <v>22</v>
      </c>
      <c r="C11">
        <v>0</v>
      </c>
      <c r="D11">
        <v>0.3</v>
      </c>
      <c r="J11" t="s">
        <v>10</v>
      </c>
      <c r="K11" t="s">
        <v>13</v>
      </c>
    </row>
    <row r="12" spans="1:11" x14ac:dyDescent="0.2">
      <c r="A12">
        <v>0</v>
      </c>
      <c r="B12">
        <v>100</v>
      </c>
      <c r="C12">
        <v>0</v>
      </c>
      <c r="D12">
        <v>0</v>
      </c>
      <c r="J12" t="s">
        <v>11</v>
      </c>
      <c r="K12" t="s">
        <v>13</v>
      </c>
    </row>
    <row r="13" spans="1:11" x14ac:dyDescent="0.2">
      <c r="A13">
        <v>1</v>
      </c>
      <c r="B13">
        <v>98</v>
      </c>
      <c r="C13">
        <v>0</v>
      </c>
      <c r="D13">
        <v>0.3</v>
      </c>
      <c r="J13" t="s">
        <v>11</v>
      </c>
      <c r="K13" t="s">
        <v>13</v>
      </c>
    </row>
    <row r="14" spans="1:11" x14ac:dyDescent="0.2">
      <c r="A14">
        <v>5</v>
      </c>
      <c r="B14">
        <v>78</v>
      </c>
      <c r="C14">
        <v>0</v>
      </c>
      <c r="D14">
        <v>0.70000000000000007</v>
      </c>
      <c r="J14" t="s">
        <v>11</v>
      </c>
      <c r="K14" t="s">
        <v>13</v>
      </c>
    </row>
    <row r="15" spans="1:11" x14ac:dyDescent="0.2">
      <c r="A15">
        <v>16</v>
      </c>
      <c r="B15">
        <v>37</v>
      </c>
      <c r="C15">
        <v>0</v>
      </c>
      <c r="D15">
        <v>0.44999999999999996</v>
      </c>
      <c r="J15" t="s">
        <v>11</v>
      </c>
      <c r="K15" t="s">
        <v>13</v>
      </c>
    </row>
    <row r="16" spans="1:11" x14ac:dyDescent="0.2">
      <c r="A16">
        <v>28</v>
      </c>
      <c r="B16">
        <v>20</v>
      </c>
      <c r="C16">
        <v>0</v>
      </c>
      <c r="D16">
        <v>0.4</v>
      </c>
      <c r="J16" t="s">
        <v>11</v>
      </c>
      <c r="K16" t="s">
        <v>13</v>
      </c>
    </row>
    <row r="17" spans="1:11" x14ac:dyDescent="0.2">
      <c r="A17">
        <v>0</v>
      </c>
      <c r="B17">
        <v>1</v>
      </c>
      <c r="I17">
        <f>'Requena raw'!Q7</f>
        <v>0</v>
      </c>
      <c r="J17" t="s">
        <v>40</v>
      </c>
      <c r="K17" t="s">
        <v>39</v>
      </c>
    </row>
    <row r="18" spans="1:11" x14ac:dyDescent="0.2">
      <c r="A18">
        <v>0.25</v>
      </c>
      <c r="I18">
        <f>'Requena raw'!Q8</f>
        <v>9.8086183442989347E-2</v>
      </c>
      <c r="J18" t="s">
        <v>40</v>
      </c>
      <c r="K18" t="s">
        <v>39</v>
      </c>
    </row>
    <row r="19" spans="1:11" x14ac:dyDescent="0.2">
      <c r="A19">
        <v>0.5</v>
      </c>
      <c r="I19">
        <f>'Requena raw'!Q9</f>
        <v>0.25604052784477876</v>
      </c>
      <c r="J19" t="s">
        <v>40</v>
      </c>
      <c r="K19" t="s">
        <v>39</v>
      </c>
    </row>
    <row r="20" spans="1:11" x14ac:dyDescent="0.2">
      <c r="A20">
        <v>0.75</v>
      </c>
      <c r="I20">
        <f>'Requena raw'!Q10</f>
        <v>0.38358524715652204</v>
      </c>
      <c r="J20" t="s">
        <v>40</v>
      </c>
      <c r="K20" t="s">
        <v>39</v>
      </c>
    </row>
    <row r="21" spans="1:11" x14ac:dyDescent="0.2">
      <c r="A21">
        <v>1</v>
      </c>
      <c r="I21">
        <f>'Requena raw'!Q11</f>
        <v>0.55162178360254033</v>
      </c>
      <c r="J21" t="s">
        <v>40</v>
      </c>
      <c r="K21" t="s">
        <v>39</v>
      </c>
    </row>
    <row r="22" spans="1:11" x14ac:dyDescent="0.2">
      <c r="A22">
        <v>1.25</v>
      </c>
      <c r="I22">
        <f>'Requena raw'!Q12</f>
        <v>0.73521205193980921</v>
      </c>
      <c r="J22" t="s">
        <v>40</v>
      </c>
      <c r="K22" t="s">
        <v>39</v>
      </c>
    </row>
    <row r="23" spans="1:11" x14ac:dyDescent="0.2">
      <c r="A23">
        <v>1.5</v>
      </c>
      <c r="I23">
        <f>'Requena raw'!Q13</f>
        <v>0.92394798556209301</v>
      </c>
      <c r="J23" t="s">
        <v>40</v>
      </c>
      <c r="K23" t="s">
        <v>39</v>
      </c>
    </row>
    <row r="24" spans="1:11" x14ac:dyDescent="0.2">
      <c r="A24">
        <v>1.75</v>
      </c>
      <c r="I24">
        <f>'Requena raw'!Q14</f>
        <v>1.2107061034416717</v>
      </c>
      <c r="J24" t="s">
        <v>40</v>
      </c>
      <c r="K24" t="s">
        <v>39</v>
      </c>
    </row>
    <row r="25" spans="1:11" x14ac:dyDescent="0.2">
      <c r="A25">
        <v>2</v>
      </c>
      <c r="B25">
        <f>325/420</f>
        <v>0.77380952380952384</v>
      </c>
      <c r="I25">
        <f>'Requena raw'!Q15</f>
        <v>1.5</v>
      </c>
      <c r="J25" t="s">
        <v>40</v>
      </c>
      <c r="K25" t="s">
        <v>39</v>
      </c>
    </row>
    <row r="26" spans="1:11" x14ac:dyDescent="0.2">
      <c r="A26">
        <v>0</v>
      </c>
      <c r="B26">
        <v>1</v>
      </c>
      <c r="I26">
        <v>0</v>
      </c>
      <c r="J26" t="s">
        <v>41</v>
      </c>
      <c r="K26" t="s">
        <v>39</v>
      </c>
    </row>
    <row r="27" spans="1:11" x14ac:dyDescent="0.2">
      <c r="A27">
        <v>0.25</v>
      </c>
      <c r="I27">
        <v>7.4484011958087501E-2</v>
      </c>
      <c r="J27" t="s">
        <v>41</v>
      </c>
      <c r="K27" t="s">
        <v>39</v>
      </c>
    </row>
    <row r="28" spans="1:11" x14ac:dyDescent="0.2">
      <c r="A28">
        <v>0.5</v>
      </c>
      <c r="I28">
        <v>0.21984117035062381</v>
      </c>
      <c r="J28" t="s">
        <v>41</v>
      </c>
      <c r="K28" t="s">
        <v>39</v>
      </c>
    </row>
    <row r="29" spans="1:11" x14ac:dyDescent="0.2">
      <c r="A29">
        <v>0.75</v>
      </c>
      <c r="I29">
        <v>0.34660455514520039</v>
      </c>
      <c r="J29" t="s">
        <v>41</v>
      </c>
      <c r="K29" t="s">
        <v>39</v>
      </c>
    </row>
    <row r="30" spans="1:11" x14ac:dyDescent="0.2">
      <c r="A30">
        <v>1</v>
      </c>
      <c r="I30">
        <v>0.43646353143825728</v>
      </c>
      <c r="J30" t="s">
        <v>41</v>
      </c>
      <c r="K30" t="s">
        <v>39</v>
      </c>
    </row>
    <row r="31" spans="1:11" x14ac:dyDescent="0.2">
      <c r="A31">
        <v>1.25</v>
      </c>
      <c r="I31">
        <v>0.65981809569329564</v>
      </c>
      <c r="J31" t="s">
        <v>41</v>
      </c>
      <c r="K31" t="s">
        <v>39</v>
      </c>
    </row>
    <row r="32" spans="1:11" x14ac:dyDescent="0.2">
      <c r="A32">
        <v>1.5</v>
      </c>
      <c r="I32">
        <v>0.95344210512687455</v>
      </c>
      <c r="J32" t="s">
        <v>41</v>
      </c>
      <c r="K32" t="s">
        <v>39</v>
      </c>
    </row>
    <row r="33" spans="1:11" x14ac:dyDescent="0.2">
      <c r="A33">
        <v>1.75</v>
      </c>
      <c r="I33">
        <v>1.1989923646278688</v>
      </c>
      <c r="J33" t="s">
        <v>41</v>
      </c>
      <c r="K33" t="s">
        <v>39</v>
      </c>
    </row>
    <row r="34" spans="1:11" x14ac:dyDescent="0.2">
      <c r="A34">
        <v>2</v>
      </c>
      <c r="B34">
        <f>325/420</f>
        <v>0.77380952380952384</v>
      </c>
      <c r="I34">
        <v>1.5</v>
      </c>
      <c r="J34" t="s">
        <v>41</v>
      </c>
      <c r="K34" t="s">
        <v>39</v>
      </c>
    </row>
    <row r="35" spans="1:11" x14ac:dyDescent="0.2">
      <c r="A35">
        <v>0</v>
      </c>
      <c r="F35">
        <v>0</v>
      </c>
      <c r="H35">
        <v>70</v>
      </c>
      <c r="J35" t="s">
        <v>30</v>
      </c>
      <c r="K35" t="s">
        <v>31</v>
      </c>
    </row>
    <row r="36" spans="1:11" x14ac:dyDescent="0.2">
      <c r="A36">
        <v>0.11166666666666666</v>
      </c>
      <c r="F36">
        <v>1</v>
      </c>
      <c r="J36" t="s">
        <v>30</v>
      </c>
      <c r="K36" t="s">
        <v>31</v>
      </c>
    </row>
    <row r="37" spans="1:11" x14ac:dyDescent="0.2">
      <c r="A37">
        <v>0.22500000000000001</v>
      </c>
      <c r="F37">
        <v>2</v>
      </c>
      <c r="J37" t="s">
        <v>30</v>
      </c>
      <c r="K37" t="s">
        <v>31</v>
      </c>
    </row>
    <row r="38" spans="1:11" x14ac:dyDescent="0.2">
      <c r="A38">
        <v>0.33333333333333331</v>
      </c>
      <c r="F38">
        <v>3</v>
      </c>
      <c r="H38">
        <v>35</v>
      </c>
      <c r="J38" t="s">
        <v>30</v>
      </c>
      <c r="K38" t="s">
        <v>31</v>
      </c>
    </row>
    <row r="39" spans="1:11" x14ac:dyDescent="0.2">
      <c r="A39">
        <v>0.5</v>
      </c>
      <c r="F39">
        <v>3.5</v>
      </c>
      <c r="J39" t="s">
        <v>30</v>
      </c>
      <c r="K39" t="s">
        <v>31</v>
      </c>
    </row>
    <row r="40" spans="1:11" x14ac:dyDescent="0.2">
      <c r="A40">
        <v>0.66666666666666663</v>
      </c>
      <c r="F40">
        <v>4</v>
      </c>
      <c r="H40">
        <v>22</v>
      </c>
      <c r="J40" t="s">
        <v>30</v>
      </c>
      <c r="K40" t="s">
        <v>31</v>
      </c>
    </row>
    <row r="41" spans="1:11" x14ac:dyDescent="0.2">
      <c r="A41">
        <v>0</v>
      </c>
      <c r="B41">
        <v>0</v>
      </c>
      <c r="K41" t="s">
        <v>34</v>
      </c>
    </row>
    <row r="42" spans="1:11" x14ac:dyDescent="0.2">
      <c r="A42">
        <v>0.16666666666666666</v>
      </c>
      <c r="B42">
        <v>5.0000000000000001E-3</v>
      </c>
      <c r="K42" t="s">
        <v>34</v>
      </c>
    </row>
    <row r="43" spans="1:11" x14ac:dyDescent="0.2">
      <c r="A43">
        <v>0.33333333333333331</v>
      </c>
      <c r="B43">
        <v>0.01</v>
      </c>
      <c r="K43" t="s">
        <v>34</v>
      </c>
    </row>
    <row r="44" spans="1:11" x14ac:dyDescent="0.2">
      <c r="A44">
        <v>0.5</v>
      </c>
      <c r="B44">
        <v>0.03</v>
      </c>
      <c r="K44" t="s">
        <v>34</v>
      </c>
    </row>
    <row r="45" spans="1:11" x14ac:dyDescent="0.2">
      <c r="A45">
        <v>0.66666666666666663</v>
      </c>
      <c r="B45">
        <v>0.04</v>
      </c>
      <c r="K45" t="s">
        <v>34</v>
      </c>
    </row>
    <row r="46" spans="1:11" x14ac:dyDescent="0.2">
      <c r="A46">
        <v>0.83333333333333337</v>
      </c>
      <c r="B46">
        <v>4.4999999999999998E-2</v>
      </c>
      <c r="K46" t="s">
        <v>34</v>
      </c>
    </row>
    <row r="47" spans="1:11" x14ac:dyDescent="0.2">
      <c r="A47">
        <v>1</v>
      </c>
      <c r="B47">
        <v>4.8000000000000001E-2</v>
      </c>
      <c r="K47" t="s">
        <v>34</v>
      </c>
    </row>
    <row r="48" spans="1:11" x14ac:dyDescent="0.2">
      <c r="A48">
        <v>1.3333333333333333</v>
      </c>
      <c r="B48">
        <v>4.7E-2</v>
      </c>
      <c r="K48" t="s">
        <v>34</v>
      </c>
    </row>
    <row r="49" spans="1:11" x14ac:dyDescent="0.2">
      <c r="A49">
        <v>1.6666666666666667</v>
      </c>
      <c r="B49">
        <v>4.2000000000000003E-2</v>
      </c>
      <c r="K49" t="s">
        <v>34</v>
      </c>
    </row>
    <row r="50" spans="1:11" x14ac:dyDescent="0.2">
      <c r="A50">
        <v>2</v>
      </c>
      <c r="B50">
        <v>3.7999999999999999E-2</v>
      </c>
      <c r="K50" t="s">
        <v>34</v>
      </c>
    </row>
    <row r="51" spans="1:11" x14ac:dyDescent="0.2">
      <c r="A51">
        <v>2.1666666666666665</v>
      </c>
      <c r="B51">
        <v>3.5000000000000003E-2</v>
      </c>
      <c r="K51" t="s">
        <v>34</v>
      </c>
    </row>
    <row r="52" spans="1:11" x14ac:dyDescent="0.2">
      <c r="A52">
        <v>0</v>
      </c>
      <c r="B52">
        <v>26.618291360000001</v>
      </c>
      <c r="K52" t="s">
        <v>33</v>
      </c>
    </row>
    <row r="53" spans="1:11" x14ac:dyDescent="0.2">
      <c r="A53">
        <v>1</v>
      </c>
      <c r="B53">
        <v>15.740857849285714</v>
      </c>
      <c r="K53" t="s">
        <v>33</v>
      </c>
    </row>
    <row r="54" spans="1:11" x14ac:dyDescent="0.2">
      <c r="A54">
        <v>4</v>
      </c>
      <c r="B54">
        <v>8.6963745155555543</v>
      </c>
      <c r="K54" t="s">
        <v>33</v>
      </c>
    </row>
    <row r="55" spans="1:11" x14ac:dyDescent="0.2">
      <c r="A55">
        <v>18</v>
      </c>
      <c r="B55">
        <v>0.98448525545454546</v>
      </c>
      <c r="K55" t="s">
        <v>33</v>
      </c>
    </row>
    <row r="56" spans="1:11" x14ac:dyDescent="0.2">
      <c r="A56">
        <v>28</v>
      </c>
      <c r="B56">
        <v>0.55679313166666666</v>
      </c>
      <c r="K56" t="s">
        <v>33</v>
      </c>
    </row>
    <row r="57" spans="1:11" x14ac:dyDescent="0.2">
      <c r="A57">
        <v>0</v>
      </c>
      <c r="B57">
        <v>0</v>
      </c>
      <c r="K57" t="s">
        <v>32</v>
      </c>
    </row>
    <row r="58" spans="1:11" x14ac:dyDescent="0.2">
      <c r="A58">
        <v>6.6666666666666666E-2</v>
      </c>
      <c r="B58">
        <v>0</v>
      </c>
      <c r="K58" t="s">
        <v>32</v>
      </c>
    </row>
    <row r="59" spans="1:11" x14ac:dyDescent="0.2">
      <c r="A59">
        <v>0.13333333333333333</v>
      </c>
      <c r="B59">
        <v>3.0000000000000001E-3</v>
      </c>
      <c r="K59" t="s">
        <v>32</v>
      </c>
    </row>
    <row r="60" spans="1:11" x14ac:dyDescent="0.2">
      <c r="A60">
        <v>0.2</v>
      </c>
      <c r="B60">
        <v>5.0000000000000001E-3</v>
      </c>
      <c r="K60" t="s">
        <v>32</v>
      </c>
    </row>
    <row r="61" spans="1:11" x14ac:dyDescent="0.2">
      <c r="A61">
        <v>0.26666666666666666</v>
      </c>
      <c r="B61">
        <v>1.125E-2</v>
      </c>
      <c r="K61" t="s">
        <v>32</v>
      </c>
    </row>
    <row r="62" spans="1:11" x14ac:dyDescent="0.2">
      <c r="A62">
        <v>0.33333333333333331</v>
      </c>
      <c r="B62">
        <v>1.8749999999999999E-2</v>
      </c>
      <c r="K62" t="s">
        <v>32</v>
      </c>
    </row>
    <row r="63" spans="1:11" x14ac:dyDescent="0.2">
      <c r="A63">
        <v>0.4</v>
      </c>
      <c r="B63">
        <v>2.5000000000000001E-2</v>
      </c>
      <c r="K63" t="s">
        <v>32</v>
      </c>
    </row>
    <row r="64" spans="1:11" x14ac:dyDescent="0.2">
      <c r="A64">
        <v>0.46666666666666667</v>
      </c>
      <c r="B64">
        <v>3.2000000000000001E-2</v>
      </c>
      <c r="K64" t="s">
        <v>32</v>
      </c>
    </row>
    <row r="65" spans="1:11" x14ac:dyDescent="0.2">
      <c r="A65">
        <v>0.53333333333333333</v>
      </c>
      <c r="B65">
        <v>3.6499999999999998E-2</v>
      </c>
      <c r="K65" t="s">
        <v>32</v>
      </c>
    </row>
    <row r="66" spans="1:11" x14ac:dyDescent="0.2">
      <c r="A66">
        <v>0.6</v>
      </c>
      <c r="B66">
        <v>4.0999999999999995E-2</v>
      </c>
      <c r="K66" t="s">
        <v>32</v>
      </c>
    </row>
    <row r="67" spans="1:11" x14ac:dyDescent="0.2">
      <c r="A67">
        <v>0.66666666666666663</v>
      </c>
      <c r="B67">
        <v>4.3499999999999997E-2</v>
      </c>
      <c r="K67" t="s">
        <v>32</v>
      </c>
    </row>
    <row r="68" spans="1:11" x14ac:dyDescent="0.2">
      <c r="A68">
        <v>0.73333333333333328</v>
      </c>
      <c r="B68">
        <v>4.5499999999999999E-2</v>
      </c>
      <c r="K68" t="s">
        <v>32</v>
      </c>
    </row>
    <row r="69" spans="1:11" x14ac:dyDescent="0.2">
      <c r="A69">
        <v>0.8</v>
      </c>
      <c r="B69">
        <v>4.7500000000000001E-2</v>
      </c>
      <c r="K69" t="s">
        <v>32</v>
      </c>
    </row>
    <row r="70" spans="1:11" x14ac:dyDescent="0.2">
      <c r="A70">
        <v>0.8666666666666667</v>
      </c>
      <c r="B70">
        <v>4.87E-2</v>
      </c>
      <c r="K70" t="s">
        <v>32</v>
      </c>
    </row>
    <row r="71" spans="1:11" x14ac:dyDescent="0.2">
      <c r="A71">
        <v>0.93333333333333335</v>
      </c>
      <c r="B71">
        <v>4.9299999999999997E-2</v>
      </c>
      <c r="K71" t="s">
        <v>32</v>
      </c>
    </row>
    <row r="72" spans="1:11" x14ac:dyDescent="0.2">
      <c r="A72">
        <v>1</v>
      </c>
      <c r="B72">
        <v>0.05</v>
      </c>
      <c r="K72" t="s">
        <v>32</v>
      </c>
    </row>
    <row r="73" spans="1:11" x14ac:dyDescent="0.2">
      <c r="A73">
        <v>1.0666666666666667</v>
      </c>
      <c r="B73">
        <v>4.9500000000000002E-2</v>
      </c>
      <c r="K73" t="s">
        <v>32</v>
      </c>
    </row>
    <row r="74" spans="1:11" x14ac:dyDescent="0.2">
      <c r="A74">
        <v>1.1333333333333333</v>
      </c>
      <c r="B74">
        <v>5.0199999999999995E-2</v>
      </c>
      <c r="K74" t="s">
        <v>32</v>
      </c>
    </row>
    <row r="75" spans="1:11" x14ac:dyDescent="0.2">
      <c r="A75">
        <v>1.2</v>
      </c>
      <c r="B75">
        <v>4.9500000000000002E-2</v>
      </c>
      <c r="K75" t="s">
        <v>32</v>
      </c>
    </row>
    <row r="76" spans="1:11" x14ac:dyDescent="0.2">
      <c r="A76">
        <v>1.2666666666666666</v>
      </c>
      <c r="B76">
        <v>4.8499999999999995E-2</v>
      </c>
      <c r="K76" t="s">
        <v>32</v>
      </c>
    </row>
    <row r="77" spans="1:11" x14ac:dyDescent="0.2">
      <c r="A77">
        <v>1.3333333333333333</v>
      </c>
      <c r="B77">
        <v>4.9000000000000002E-2</v>
      </c>
      <c r="K77" t="s">
        <v>32</v>
      </c>
    </row>
    <row r="78" spans="1:11" x14ac:dyDescent="0.2">
      <c r="A78">
        <v>1.4</v>
      </c>
      <c r="B78">
        <v>4.8000000000000001E-2</v>
      </c>
      <c r="K78" t="s">
        <v>32</v>
      </c>
    </row>
    <row r="79" spans="1:11" x14ac:dyDescent="0.2">
      <c r="A79">
        <v>1.4666666666666666</v>
      </c>
      <c r="B79">
        <v>4.7500000000000001E-2</v>
      </c>
      <c r="K79" t="s">
        <v>32</v>
      </c>
    </row>
    <row r="80" spans="1:11" x14ac:dyDescent="0.2">
      <c r="A80">
        <v>1.5333333333333334</v>
      </c>
      <c r="B80">
        <v>4.6500000000000007E-2</v>
      </c>
      <c r="K80" t="s">
        <v>32</v>
      </c>
    </row>
    <row r="81" spans="1:11" x14ac:dyDescent="0.2">
      <c r="A81">
        <v>1.6</v>
      </c>
      <c r="B81">
        <v>4.5999999999999999E-2</v>
      </c>
      <c r="K81" t="s">
        <v>32</v>
      </c>
    </row>
    <row r="82" spans="1:11" x14ac:dyDescent="0.2">
      <c r="A82">
        <v>1.6666666666666667</v>
      </c>
      <c r="B82">
        <v>4.4999999999999998E-2</v>
      </c>
      <c r="K82" t="s">
        <v>32</v>
      </c>
    </row>
    <row r="83" spans="1:11" x14ac:dyDescent="0.2">
      <c r="A83">
        <v>1.7333333333333334</v>
      </c>
      <c r="B83">
        <v>4.4500000000000005E-2</v>
      </c>
      <c r="K83" t="s">
        <v>32</v>
      </c>
    </row>
    <row r="84" spans="1:11" x14ac:dyDescent="0.2">
      <c r="A84">
        <v>1.8</v>
      </c>
      <c r="B84">
        <v>4.3499999999999997E-2</v>
      </c>
      <c r="K84" t="s">
        <v>32</v>
      </c>
    </row>
    <row r="85" spans="1:11" x14ac:dyDescent="0.2">
      <c r="A85">
        <v>1.8666666666666667</v>
      </c>
      <c r="B85">
        <v>4.2000000000000003E-2</v>
      </c>
      <c r="K85" t="s">
        <v>32</v>
      </c>
    </row>
    <row r="86" spans="1:11" x14ac:dyDescent="0.2">
      <c r="A86">
        <v>1.9333333333333333</v>
      </c>
      <c r="B86">
        <v>0.04</v>
      </c>
      <c r="K86" t="s">
        <v>32</v>
      </c>
    </row>
    <row r="87" spans="1:11" x14ac:dyDescent="0.2">
      <c r="A87">
        <v>2</v>
      </c>
      <c r="B87">
        <v>0.04</v>
      </c>
      <c r="K87" t="s">
        <v>32</v>
      </c>
    </row>
    <row r="88" spans="1:11" x14ac:dyDescent="0.2">
      <c r="A88">
        <v>2.0666666666666669</v>
      </c>
      <c r="B88">
        <v>3.95E-2</v>
      </c>
      <c r="K88" t="s">
        <v>32</v>
      </c>
    </row>
    <row r="89" spans="1:11" x14ac:dyDescent="0.2">
      <c r="A89">
        <v>2.1333333333333333</v>
      </c>
      <c r="B89">
        <v>3.85E-2</v>
      </c>
      <c r="K89" t="s">
        <v>32</v>
      </c>
    </row>
    <row r="90" spans="1:11" x14ac:dyDescent="0.2">
      <c r="A90">
        <v>2.2000000000000002</v>
      </c>
      <c r="B90">
        <v>3.6499999999999998E-2</v>
      </c>
      <c r="K90" t="s">
        <v>32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8C74-7C82-A643-9E6E-4F0CD8CD1FB2}">
  <dimension ref="A2:R15"/>
  <sheetViews>
    <sheetView workbookViewId="0">
      <selection activeCell="R7" sqref="R7:R15"/>
    </sheetView>
  </sheetViews>
  <sheetFormatPr baseColWidth="10" defaultRowHeight="16" x14ac:dyDescent="0.2"/>
  <cols>
    <col min="2" max="2" width="12.6640625" bestFit="1" customWidth="1"/>
  </cols>
  <sheetData>
    <row r="2" spans="1:18" x14ac:dyDescent="0.2">
      <c r="B2" t="s">
        <v>26</v>
      </c>
      <c r="C2">
        <v>60</v>
      </c>
    </row>
    <row r="3" spans="1:18" x14ac:dyDescent="0.2">
      <c r="B3" t="s">
        <v>28</v>
      </c>
      <c r="C3">
        <v>1.5</v>
      </c>
    </row>
    <row r="6" spans="1:18" x14ac:dyDescent="0.2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  <c r="M6" t="s">
        <v>27</v>
      </c>
      <c r="N6" t="s">
        <v>35</v>
      </c>
      <c r="O6" t="s">
        <v>36</v>
      </c>
      <c r="P6" t="s">
        <v>0</v>
      </c>
      <c r="Q6" t="s">
        <v>37</v>
      </c>
      <c r="R6" t="s">
        <v>38</v>
      </c>
    </row>
    <row r="7" spans="1:18" x14ac:dyDescent="0.2">
      <c r="A7" s="1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f>AVERAGE(B7:K7)</f>
        <v>1</v>
      </c>
      <c r="M7">
        <f>L7-$L$7</f>
        <v>0</v>
      </c>
      <c r="N7">
        <f>MEDIAN(B7:K7)</f>
        <v>1</v>
      </c>
      <c r="O7">
        <f>N7-1</f>
        <v>0</v>
      </c>
      <c r="P7">
        <f t="shared" ref="P7:P15" si="0">A7/$C$2</f>
        <v>0</v>
      </c>
      <c r="Q7">
        <f t="shared" ref="Q7:Q15" si="1">M7*($C$3/$M$15)</f>
        <v>0</v>
      </c>
      <c r="R7">
        <f>O7*($C$3/$O$15)</f>
        <v>0</v>
      </c>
    </row>
    <row r="8" spans="1:18" x14ac:dyDescent="0.2">
      <c r="A8" s="1">
        <v>15</v>
      </c>
      <c r="C8">
        <v>0.99454044600000002</v>
      </c>
      <c r="D8">
        <v>0.93279808099999995</v>
      </c>
      <c r="E8">
        <v>1.1709183670000001</v>
      </c>
      <c r="F8">
        <v>1.4942805539999999</v>
      </c>
      <c r="G8">
        <v>1.12095689</v>
      </c>
      <c r="H8">
        <v>1.380583152</v>
      </c>
      <c r="I8">
        <v>1.226963472</v>
      </c>
      <c r="J8">
        <v>1.5016968989999999</v>
      </c>
      <c r="K8">
        <v>1.1688244430000001</v>
      </c>
      <c r="L8">
        <f t="shared" ref="L8:L13" si="2">AVERAGE(B8:K8)</f>
        <v>1.2212847004444445</v>
      </c>
      <c r="M8">
        <f t="shared" ref="M8:M15" si="3">L8-$L$7</f>
        <v>0.22128470044444448</v>
      </c>
      <c r="N8">
        <f t="shared" ref="N8:N15" si="4">MEDIAN(B8:K8)</f>
        <v>1.1709183670000001</v>
      </c>
      <c r="O8">
        <f t="shared" ref="O8:O15" si="5">N8-1</f>
        <v>0.17091836700000007</v>
      </c>
      <c r="P8">
        <f t="shared" si="0"/>
        <v>0.25</v>
      </c>
      <c r="Q8">
        <f t="shared" si="1"/>
        <v>9.8086183442989347E-2</v>
      </c>
      <c r="R8">
        <f t="shared" ref="R8:R15" si="6">O8*($C$3/$O$15)</f>
        <v>7.4484011958087501E-2</v>
      </c>
    </row>
    <row r="9" spans="1:18" x14ac:dyDescent="0.2">
      <c r="A9" s="1">
        <v>30</v>
      </c>
      <c r="B9">
        <v>1.5545107469999999</v>
      </c>
      <c r="C9">
        <v>1.213673929</v>
      </c>
      <c r="D9">
        <v>1.2506647200000001</v>
      </c>
      <c r="E9">
        <v>1.284933361</v>
      </c>
      <c r="F9">
        <v>2.2445314070000002</v>
      </c>
      <c r="G9">
        <v>1.3778220779999999</v>
      </c>
      <c r="H9">
        <v>1.7723931829999999</v>
      </c>
      <c r="I9">
        <v>1.6055882159999999</v>
      </c>
      <c r="J9">
        <v>2.0177881800000002</v>
      </c>
      <c r="K9">
        <v>1.454427758</v>
      </c>
      <c r="L9">
        <f t="shared" si="2"/>
        <v>1.5776333578999999</v>
      </c>
      <c r="M9">
        <f t="shared" si="3"/>
        <v>0.57763335789999992</v>
      </c>
      <c r="N9">
        <f t="shared" si="4"/>
        <v>1.5044692524999999</v>
      </c>
      <c r="O9">
        <f t="shared" si="5"/>
        <v>0.50446925249999985</v>
      </c>
      <c r="P9">
        <f t="shared" si="0"/>
        <v>0.5</v>
      </c>
      <c r="Q9">
        <f t="shared" si="1"/>
        <v>0.25604052784477876</v>
      </c>
      <c r="R9">
        <f t="shared" si="6"/>
        <v>0.21984117035062381</v>
      </c>
    </row>
    <row r="10" spans="1:18" x14ac:dyDescent="0.2">
      <c r="A10" s="1">
        <v>45</v>
      </c>
      <c r="B10">
        <v>2.0549349549999998</v>
      </c>
      <c r="C10">
        <v>1.323666416</v>
      </c>
      <c r="D10">
        <v>1.438819665</v>
      </c>
      <c r="E10">
        <v>1.4853186169999999</v>
      </c>
      <c r="F10">
        <v>2.5613586189999999</v>
      </c>
      <c r="G10">
        <v>1.4957886869999999</v>
      </c>
      <c r="H10">
        <v>2.3905984980000001</v>
      </c>
      <c r="I10">
        <v>1.8661074049999999</v>
      </c>
      <c r="J10">
        <v>2.3125804560000001</v>
      </c>
      <c r="K10">
        <v>1.724598654</v>
      </c>
      <c r="L10">
        <f t="shared" si="2"/>
        <v>1.8653771972000002</v>
      </c>
      <c r="M10">
        <f t="shared" si="3"/>
        <v>0.86537719720000017</v>
      </c>
      <c r="N10">
        <f t="shared" si="4"/>
        <v>1.7953530295</v>
      </c>
      <c r="O10">
        <f t="shared" si="5"/>
        <v>0.79535302949999998</v>
      </c>
      <c r="P10">
        <f t="shared" si="0"/>
        <v>0.75</v>
      </c>
      <c r="Q10">
        <f t="shared" si="1"/>
        <v>0.38358524715652204</v>
      </c>
      <c r="R10">
        <f t="shared" si="6"/>
        <v>0.34660455514520039</v>
      </c>
    </row>
    <row r="11" spans="1:18" x14ac:dyDescent="0.2">
      <c r="A11" s="1">
        <v>60</v>
      </c>
      <c r="B11">
        <v>2.5137867649999999</v>
      </c>
      <c r="C11">
        <v>1.582769847</v>
      </c>
      <c r="D11">
        <v>1.908451071</v>
      </c>
      <c r="E11">
        <v>1.912380258</v>
      </c>
      <c r="F11">
        <v>2.8797411199999998</v>
      </c>
      <c r="G11">
        <v>1.748816347</v>
      </c>
      <c r="H11">
        <v>2.8286083519999998</v>
      </c>
      <c r="I11">
        <v>2.0225246050000001</v>
      </c>
      <c r="J11">
        <v>3.0670567580000001</v>
      </c>
      <c r="K11">
        <v>1.9805800099999999</v>
      </c>
      <c r="L11">
        <f t="shared" si="2"/>
        <v>2.2444715132999997</v>
      </c>
      <c r="M11">
        <f t="shared" si="3"/>
        <v>1.2444715132999997</v>
      </c>
      <c r="N11">
        <f t="shared" si="4"/>
        <v>2.0015523074999999</v>
      </c>
      <c r="O11">
        <f t="shared" si="5"/>
        <v>1.0015523074999999</v>
      </c>
      <c r="P11">
        <f t="shared" si="0"/>
        <v>1</v>
      </c>
      <c r="Q11">
        <f t="shared" si="1"/>
        <v>0.55162178360254033</v>
      </c>
      <c r="R11">
        <f t="shared" si="6"/>
        <v>0.43646353143825728</v>
      </c>
    </row>
    <row r="12" spans="1:18" x14ac:dyDescent="0.2">
      <c r="A12" s="1">
        <v>75</v>
      </c>
      <c r="B12">
        <v>2.9179864250000001</v>
      </c>
      <c r="C12">
        <v>1.876433759</v>
      </c>
      <c r="D12">
        <v>2.4459621500000002</v>
      </c>
      <c r="E12">
        <v>2.5822053309999999</v>
      </c>
      <c r="F12">
        <v>3.2020369259999999</v>
      </c>
      <c r="G12">
        <v>2.095389983</v>
      </c>
      <c r="H12">
        <v>3.7417009929999998</v>
      </c>
      <c r="I12">
        <v>2.2436092209999998</v>
      </c>
      <c r="J12">
        <v>3.1601521359999998</v>
      </c>
      <c r="K12">
        <v>2.3210771619999999</v>
      </c>
      <c r="L12">
        <f t="shared" si="2"/>
        <v>2.6586554086</v>
      </c>
      <c r="M12">
        <f t="shared" si="3"/>
        <v>1.6586554086</v>
      </c>
      <c r="N12">
        <f t="shared" si="4"/>
        <v>2.5140837405000003</v>
      </c>
      <c r="O12">
        <f t="shared" si="5"/>
        <v>1.5140837405000003</v>
      </c>
      <c r="P12">
        <f t="shared" si="0"/>
        <v>1.25</v>
      </c>
      <c r="Q12">
        <f t="shared" si="1"/>
        <v>0.73521205193980921</v>
      </c>
      <c r="R12">
        <f t="shared" si="6"/>
        <v>0.65981809569329564</v>
      </c>
    </row>
    <row r="13" spans="1:18" x14ac:dyDescent="0.2">
      <c r="A13" s="1">
        <v>90</v>
      </c>
      <c r="B13">
        <v>3.5769937779999998</v>
      </c>
      <c r="C13">
        <v>2.5238667669999999</v>
      </c>
      <c r="D13">
        <v>3.358375476</v>
      </c>
      <c r="E13">
        <v>3.0192107460000002</v>
      </c>
      <c r="F13">
        <v>3.8424142080000001</v>
      </c>
      <c r="G13">
        <v>2.5388985800000001</v>
      </c>
      <c r="H13">
        <v>3.356514013</v>
      </c>
      <c r="I13">
        <v>2.3286874960000001</v>
      </c>
      <c r="J13">
        <v>3.6593329429999999</v>
      </c>
      <c r="K13">
        <v>2.6401864320000001</v>
      </c>
      <c r="L13">
        <f t="shared" si="2"/>
        <v>3.0844480438999997</v>
      </c>
      <c r="M13">
        <f t="shared" si="3"/>
        <v>2.0844480438999997</v>
      </c>
      <c r="N13">
        <f t="shared" si="4"/>
        <v>3.1878623795000003</v>
      </c>
      <c r="O13">
        <f t="shared" si="5"/>
        <v>2.1878623795000003</v>
      </c>
      <c r="P13">
        <f t="shared" si="0"/>
        <v>1.5</v>
      </c>
      <c r="Q13">
        <f t="shared" si="1"/>
        <v>0.92394798556209301</v>
      </c>
      <c r="R13">
        <f t="shared" si="6"/>
        <v>0.95344210512687455</v>
      </c>
    </row>
    <row r="14" spans="1:18" x14ac:dyDescent="0.2">
      <c r="A14" s="1">
        <v>105</v>
      </c>
      <c r="B14">
        <v>3.9677601810000001</v>
      </c>
      <c r="C14">
        <v>3.0908590029999998</v>
      </c>
      <c r="D14">
        <v>3.9240394140000001</v>
      </c>
      <c r="E14">
        <v>3.5786130780000001</v>
      </c>
      <c r="F14">
        <v>4.5717439290000002</v>
      </c>
      <c r="G14">
        <v>3.2552703709999999</v>
      </c>
      <c r="L14">
        <f>AVERAGE(B14:K14)</f>
        <v>3.7313809959999999</v>
      </c>
      <c r="M14">
        <f t="shared" si="3"/>
        <v>2.7313809959999999</v>
      </c>
      <c r="N14">
        <f t="shared" si="4"/>
        <v>3.7513262460000001</v>
      </c>
      <c r="O14">
        <f t="shared" si="5"/>
        <v>2.7513262460000001</v>
      </c>
      <c r="P14">
        <f t="shared" si="0"/>
        <v>1.75</v>
      </c>
      <c r="Q14">
        <f t="shared" si="1"/>
        <v>1.2107061034416717</v>
      </c>
      <c r="R14">
        <f t="shared" si="6"/>
        <v>1.1989923646278688</v>
      </c>
    </row>
    <row r="15" spans="1:18" x14ac:dyDescent="0.2">
      <c r="A15" s="1">
        <v>120</v>
      </c>
      <c r="B15">
        <v>4.4380656109999999</v>
      </c>
      <c r="C15">
        <v>4.4460305529999999</v>
      </c>
      <c r="D15">
        <v>4.7885407430000004</v>
      </c>
      <c r="E15">
        <v>4.1628488130000001</v>
      </c>
      <c r="F15">
        <v>4.9392434280000002</v>
      </c>
      <c r="G15">
        <v>3.5294791929999998</v>
      </c>
      <c r="L15">
        <f>AVERAGE(B15:K15)</f>
        <v>4.3840347235000001</v>
      </c>
      <c r="M15">
        <f t="shared" si="3"/>
        <v>3.3840347235000001</v>
      </c>
      <c r="N15">
        <f t="shared" si="4"/>
        <v>4.4420480819999995</v>
      </c>
      <c r="O15">
        <f t="shared" si="5"/>
        <v>3.4420480819999995</v>
      </c>
      <c r="P15">
        <f t="shared" si="0"/>
        <v>2</v>
      </c>
      <c r="Q15">
        <f t="shared" si="1"/>
        <v>1.5</v>
      </c>
      <c r="R15">
        <f t="shared" si="6"/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Requena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Peter Bork</cp:lastModifiedBy>
  <dcterms:created xsi:type="dcterms:W3CDTF">2021-06-15T05:26:27Z</dcterms:created>
  <dcterms:modified xsi:type="dcterms:W3CDTF">2022-09-04T09:46:22Z</dcterms:modified>
</cp:coreProperties>
</file>