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bfcbdf3dea0f58/Documents/Research/Guam Manuscript/"/>
    </mc:Choice>
  </mc:AlternateContent>
  <xr:revisionPtr revIDLastSave="9" documentId="8_{D910F320-4B19-4739-98E9-23074E80FA9F}" xr6:coauthVersionLast="44" xr6:coauthVersionMax="45" xr10:uidLastSave="{ABE0787B-3694-4CD3-B0F5-571E976ED09C}"/>
  <bookViews>
    <workbookView xWindow="-110" yWindow="-110" windowWidth="19420" windowHeight="12420" activeTab="1" xr2:uid="{00000000-000D-0000-FFFF-FFFF00000000}"/>
  </bookViews>
  <sheets>
    <sheet name="TableA1_Measured_DripWater" sheetId="3" r:id="rId1"/>
    <sheet name="TableA2_Calcite_&amp;_Model_Results" sheetId="1" r:id="rId2"/>
    <sheet name="TableA4_ExternalRecords" sheetId="2" r:id="rId3"/>
  </sheets>
  <definedNames>
    <definedName name="_xlnm._FilterDatabase" localSheetId="1" hidden="1">'TableA2_Calcite_&amp;_Model_Results'!$AT$2:$BN$126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3" l="1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17" i="3"/>
  <c r="N18" i="3"/>
  <c r="N19" i="3"/>
  <c r="N20" i="3"/>
  <c r="N21" i="3"/>
  <c r="N22" i="3"/>
  <c r="N14" i="3"/>
  <c r="N15" i="3"/>
  <c r="N16" i="3"/>
  <c r="N13" i="3"/>
  <c r="U136" i="1"/>
  <c r="R136" i="1"/>
  <c r="X136" i="1" s="1"/>
  <c r="L136" i="1"/>
  <c r="M136" i="1" s="1"/>
  <c r="X135" i="1"/>
  <c r="R135" i="1"/>
  <c r="M135" i="1"/>
  <c r="L135" i="1"/>
  <c r="W134" i="1"/>
  <c r="V134" i="1"/>
  <c r="R134" i="1"/>
  <c r="U134" i="1" s="1"/>
  <c r="M134" i="1"/>
  <c r="L134" i="1"/>
  <c r="W133" i="1"/>
  <c r="V133" i="1"/>
  <c r="U133" i="1"/>
  <c r="R133" i="1"/>
  <c r="X133" i="1" s="1"/>
  <c r="L133" i="1"/>
  <c r="M133" i="1" s="1"/>
  <c r="U132" i="1"/>
  <c r="R132" i="1"/>
  <c r="X132" i="1" s="1"/>
  <c r="L132" i="1"/>
  <c r="M132" i="1" s="1"/>
  <c r="R131" i="1"/>
  <c r="M131" i="1"/>
  <c r="L131" i="1"/>
  <c r="W130" i="1"/>
  <c r="V130" i="1"/>
  <c r="R130" i="1"/>
  <c r="U130" i="1" s="1"/>
  <c r="M130" i="1"/>
  <c r="L130" i="1"/>
  <c r="W129" i="1"/>
  <c r="V129" i="1"/>
  <c r="U129" i="1"/>
  <c r="R129" i="1"/>
  <c r="X129" i="1" s="1"/>
  <c r="L129" i="1"/>
  <c r="M129" i="1" s="1"/>
  <c r="U128" i="1"/>
  <c r="R128" i="1"/>
  <c r="X128" i="1" s="1"/>
  <c r="L128" i="1"/>
  <c r="M128" i="1" s="1"/>
  <c r="X127" i="1"/>
  <c r="R127" i="1"/>
  <c r="M127" i="1"/>
  <c r="L127" i="1"/>
  <c r="W126" i="1"/>
  <c r="V126" i="1"/>
  <c r="R126" i="1"/>
  <c r="U126" i="1" s="1"/>
  <c r="M126" i="1"/>
  <c r="L126" i="1"/>
  <c r="W125" i="1"/>
  <c r="V125" i="1"/>
  <c r="U125" i="1"/>
  <c r="R125" i="1"/>
  <c r="X125" i="1" s="1"/>
  <c r="L125" i="1"/>
  <c r="M125" i="1" s="1"/>
  <c r="U124" i="1"/>
  <c r="R124" i="1"/>
  <c r="X124" i="1" s="1"/>
  <c r="L124" i="1"/>
  <c r="M124" i="1" s="1"/>
  <c r="R123" i="1"/>
  <c r="X123" i="1" s="1"/>
  <c r="M123" i="1"/>
  <c r="L123" i="1"/>
  <c r="W122" i="1"/>
  <c r="V122" i="1"/>
  <c r="R122" i="1"/>
  <c r="U122" i="1" s="1"/>
  <c r="M122" i="1"/>
  <c r="L122" i="1"/>
  <c r="W121" i="1"/>
  <c r="V121" i="1"/>
  <c r="U121" i="1"/>
  <c r="R121" i="1"/>
  <c r="X121" i="1" s="1"/>
  <c r="L121" i="1"/>
  <c r="M121" i="1" s="1"/>
  <c r="U120" i="1"/>
  <c r="R120" i="1"/>
  <c r="X120" i="1" s="1"/>
  <c r="L120" i="1"/>
  <c r="M120" i="1" s="1"/>
  <c r="X119" i="1"/>
  <c r="R119" i="1"/>
  <c r="M119" i="1"/>
  <c r="L119" i="1"/>
  <c r="W118" i="1"/>
  <c r="V118" i="1"/>
  <c r="R118" i="1"/>
  <c r="U118" i="1" s="1"/>
  <c r="M118" i="1"/>
  <c r="L118" i="1"/>
  <c r="W117" i="1"/>
  <c r="V117" i="1"/>
  <c r="U117" i="1"/>
  <c r="R117" i="1"/>
  <c r="X117" i="1" s="1"/>
  <c r="L117" i="1"/>
  <c r="M117" i="1" s="1"/>
  <c r="U116" i="1"/>
  <c r="R116" i="1"/>
  <c r="X116" i="1" s="1"/>
  <c r="L116" i="1"/>
  <c r="M116" i="1" s="1"/>
  <c r="X115" i="1"/>
  <c r="R115" i="1"/>
  <c r="M115" i="1"/>
  <c r="L115" i="1"/>
  <c r="W114" i="1"/>
  <c r="V114" i="1"/>
  <c r="R114" i="1"/>
  <c r="U114" i="1" s="1"/>
  <c r="M114" i="1"/>
  <c r="L114" i="1"/>
  <c r="W113" i="1"/>
  <c r="V113" i="1"/>
  <c r="U113" i="1"/>
  <c r="R113" i="1"/>
  <c r="X113" i="1" s="1"/>
  <c r="L113" i="1"/>
  <c r="M113" i="1" s="1"/>
  <c r="U112" i="1"/>
  <c r="R112" i="1"/>
  <c r="X112" i="1" s="1"/>
  <c r="L112" i="1"/>
  <c r="M112" i="1" s="1"/>
  <c r="R111" i="1"/>
  <c r="M111" i="1"/>
  <c r="L111" i="1"/>
  <c r="W110" i="1"/>
  <c r="V110" i="1"/>
  <c r="R110" i="1"/>
  <c r="U110" i="1" s="1"/>
  <c r="M110" i="1"/>
  <c r="L110" i="1"/>
  <c r="W109" i="1"/>
  <c r="V109" i="1"/>
  <c r="U109" i="1"/>
  <c r="R109" i="1"/>
  <c r="X109" i="1" s="1"/>
  <c r="L109" i="1"/>
  <c r="M109" i="1" s="1"/>
  <c r="U108" i="1"/>
  <c r="R108" i="1"/>
  <c r="X108" i="1" s="1"/>
  <c r="L108" i="1"/>
  <c r="M108" i="1" s="1"/>
  <c r="R107" i="1"/>
  <c r="X107" i="1" s="1"/>
  <c r="M107" i="1"/>
  <c r="L107" i="1"/>
  <c r="W106" i="1"/>
  <c r="V106" i="1"/>
  <c r="R106" i="1"/>
  <c r="U106" i="1" s="1"/>
  <c r="M106" i="1"/>
  <c r="L106" i="1"/>
  <c r="W105" i="1"/>
  <c r="V105" i="1"/>
  <c r="U105" i="1"/>
  <c r="R105" i="1"/>
  <c r="X105" i="1" s="1"/>
  <c r="L105" i="1"/>
  <c r="M105" i="1" s="1"/>
  <c r="U104" i="1"/>
  <c r="R104" i="1"/>
  <c r="X104" i="1" s="1"/>
  <c r="L104" i="1"/>
  <c r="M104" i="1" s="1"/>
  <c r="X103" i="1"/>
  <c r="R103" i="1"/>
  <c r="M103" i="1"/>
  <c r="L103" i="1"/>
  <c r="W102" i="1"/>
  <c r="V102" i="1"/>
  <c r="R102" i="1"/>
  <c r="U102" i="1" s="1"/>
  <c r="M102" i="1"/>
  <c r="L102" i="1"/>
  <c r="W101" i="1"/>
  <c r="V101" i="1"/>
  <c r="U101" i="1"/>
  <c r="R101" i="1"/>
  <c r="X101" i="1" s="1"/>
  <c r="L101" i="1"/>
  <c r="M101" i="1" s="1"/>
  <c r="U100" i="1"/>
  <c r="R100" i="1"/>
  <c r="X100" i="1" s="1"/>
  <c r="L100" i="1"/>
  <c r="M100" i="1" s="1"/>
  <c r="X99" i="1"/>
  <c r="R99" i="1"/>
  <c r="M99" i="1"/>
  <c r="L99" i="1"/>
  <c r="W98" i="1"/>
  <c r="V98" i="1"/>
  <c r="R98" i="1"/>
  <c r="U98" i="1" s="1"/>
  <c r="M98" i="1"/>
  <c r="L98" i="1"/>
  <c r="W97" i="1"/>
  <c r="V97" i="1"/>
  <c r="U97" i="1"/>
  <c r="R97" i="1"/>
  <c r="X97" i="1" s="1"/>
  <c r="L97" i="1"/>
  <c r="M97" i="1" s="1"/>
  <c r="U96" i="1"/>
  <c r="R96" i="1"/>
  <c r="X96" i="1" s="1"/>
  <c r="L96" i="1"/>
  <c r="M96" i="1" s="1"/>
  <c r="W95" i="1"/>
  <c r="R95" i="1"/>
  <c r="X95" i="1" s="1"/>
  <c r="M95" i="1"/>
  <c r="L95" i="1"/>
  <c r="W94" i="1"/>
  <c r="V94" i="1"/>
  <c r="R94" i="1"/>
  <c r="U94" i="1" s="1"/>
  <c r="L94" i="1"/>
  <c r="M94" i="1" s="1"/>
  <c r="W93" i="1"/>
  <c r="V93" i="1"/>
  <c r="U93" i="1"/>
  <c r="R93" i="1"/>
  <c r="X93" i="1" s="1"/>
  <c r="L93" i="1"/>
  <c r="M93" i="1" s="1"/>
  <c r="R92" i="1"/>
  <c r="U92" i="1" s="1"/>
  <c r="L92" i="1"/>
  <c r="M92" i="1" s="1"/>
  <c r="R91" i="1"/>
  <c r="W91" i="1" s="1"/>
  <c r="M91" i="1"/>
  <c r="L91" i="1"/>
  <c r="W90" i="1"/>
  <c r="V90" i="1"/>
  <c r="R90" i="1"/>
  <c r="U90" i="1" s="1"/>
  <c r="L90" i="1"/>
  <c r="M90" i="1" s="1"/>
  <c r="W89" i="1"/>
  <c r="V89" i="1"/>
  <c r="U89" i="1"/>
  <c r="R89" i="1"/>
  <c r="X89" i="1" s="1"/>
  <c r="L89" i="1"/>
  <c r="M89" i="1" s="1"/>
  <c r="X88" i="1"/>
  <c r="R88" i="1"/>
  <c r="L88" i="1"/>
  <c r="M88" i="1" s="1"/>
  <c r="X87" i="1"/>
  <c r="R87" i="1"/>
  <c r="M87" i="1"/>
  <c r="L87" i="1"/>
  <c r="W86" i="1"/>
  <c r="V86" i="1"/>
  <c r="R86" i="1"/>
  <c r="U86" i="1" s="1"/>
  <c r="M86" i="1"/>
  <c r="L86" i="1"/>
  <c r="W85" i="1"/>
  <c r="V85" i="1"/>
  <c r="U85" i="1"/>
  <c r="R85" i="1"/>
  <c r="X85" i="1" s="1"/>
  <c r="L85" i="1"/>
  <c r="M85" i="1" s="1"/>
  <c r="X84" i="1"/>
  <c r="U84" i="1"/>
  <c r="R84" i="1"/>
  <c r="L84" i="1"/>
  <c r="M84" i="1" s="1"/>
  <c r="X83" i="1"/>
  <c r="W83" i="1"/>
  <c r="R83" i="1"/>
  <c r="M83" i="1"/>
  <c r="L83" i="1"/>
  <c r="W82" i="1"/>
  <c r="V82" i="1"/>
  <c r="R82" i="1"/>
  <c r="U82" i="1" s="1"/>
  <c r="M82" i="1"/>
  <c r="L82" i="1"/>
  <c r="W81" i="1"/>
  <c r="V81" i="1"/>
  <c r="U81" i="1"/>
  <c r="R81" i="1"/>
  <c r="X81" i="1" s="1"/>
  <c r="L81" i="1"/>
  <c r="M81" i="1" s="1"/>
  <c r="U80" i="1"/>
  <c r="R80" i="1"/>
  <c r="X80" i="1" s="1"/>
  <c r="L80" i="1"/>
  <c r="M80" i="1" s="1"/>
  <c r="W79" i="1"/>
  <c r="R79" i="1"/>
  <c r="X79" i="1" s="1"/>
  <c r="M79" i="1"/>
  <c r="L79" i="1"/>
  <c r="W78" i="1"/>
  <c r="V78" i="1"/>
  <c r="R78" i="1"/>
  <c r="U78" i="1" s="1"/>
  <c r="L78" i="1"/>
  <c r="M78" i="1" s="1"/>
  <c r="W77" i="1"/>
  <c r="V77" i="1"/>
  <c r="U77" i="1"/>
  <c r="R77" i="1"/>
  <c r="X77" i="1" s="1"/>
  <c r="L77" i="1"/>
  <c r="M77" i="1" s="1"/>
  <c r="R76" i="1"/>
  <c r="X76" i="1" s="1"/>
  <c r="L76" i="1"/>
  <c r="M76" i="1" s="1"/>
  <c r="R75" i="1"/>
  <c r="X75" i="1" s="1"/>
  <c r="M75" i="1"/>
  <c r="L75" i="1"/>
  <c r="W74" i="1"/>
  <c r="V74" i="1"/>
  <c r="R74" i="1"/>
  <c r="U74" i="1" s="1"/>
  <c r="L74" i="1"/>
  <c r="M74" i="1" s="1"/>
  <c r="W73" i="1"/>
  <c r="V73" i="1"/>
  <c r="U73" i="1"/>
  <c r="R73" i="1"/>
  <c r="X73" i="1" s="1"/>
  <c r="L73" i="1"/>
  <c r="M73" i="1" s="1"/>
  <c r="R72" i="1"/>
  <c r="W72" i="1" s="1"/>
  <c r="L72" i="1"/>
  <c r="M72" i="1" s="1"/>
  <c r="U71" i="1"/>
  <c r="R71" i="1"/>
  <c r="V71" i="1" s="1"/>
  <c r="M71" i="1"/>
  <c r="L71" i="1"/>
  <c r="X70" i="1"/>
  <c r="W70" i="1"/>
  <c r="R70" i="1"/>
  <c r="U70" i="1" s="1"/>
  <c r="M70" i="1"/>
  <c r="L70" i="1"/>
  <c r="U69" i="1"/>
  <c r="R69" i="1"/>
  <c r="X69" i="1" s="1"/>
  <c r="L69" i="1"/>
  <c r="M69" i="1" s="1"/>
  <c r="R68" i="1"/>
  <c r="W68" i="1" s="1"/>
  <c r="M68" i="1"/>
  <c r="L68" i="1"/>
  <c r="W67" i="1"/>
  <c r="V67" i="1"/>
  <c r="R67" i="1"/>
  <c r="U67" i="1" s="1"/>
  <c r="M67" i="1"/>
  <c r="L67" i="1"/>
  <c r="W66" i="1"/>
  <c r="V66" i="1"/>
  <c r="U66" i="1"/>
  <c r="R66" i="1"/>
  <c r="X66" i="1" s="1"/>
  <c r="L66" i="1"/>
  <c r="M66" i="1" s="1"/>
  <c r="V65" i="1"/>
  <c r="U65" i="1"/>
  <c r="R65" i="1"/>
  <c r="X65" i="1" s="1"/>
  <c r="L65" i="1"/>
  <c r="M65" i="1" s="1"/>
  <c r="R64" i="1"/>
  <c r="W64" i="1" s="1"/>
  <c r="M64" i="1"/>
  <c r="L64" i="1"/>
  <c r="W63" i="1"/>
  <c r="R63" i="1"/>
  <c r="V63" i="1" s="1"/>
  <c r="M63" i="1"/>
  <c r="L63" i="1"/>
  <c r="W62" i="1"/>
  <c r="V62" i="1"/>
  <c r="U62" i="1"/>
  <c r="R62" i="1"/>
  <c r="X62" i="1" s="1"/>
  <c r="L62" i="1"/>
  <c r="M62" i="1" s="1"/>
  <c r="V61" i="1"/>
  <c r="U61" i="1"/>
  <c r="R61" i="1"/>
  <c r="X61" i="1" s="1"/>
  <c r="L61" i="1"/>
  <c r="M61" i="1" s="1"/>
  <c r="R60" i="1"/>
  <c r="W60" i="1" s="1"/>
  <c r="M60" i="1"/>
  <c r="L60" i="1"/>
  <c r="W59" i="1"/>
  <c r="R59" i="1"/>
  <c r="V59" i="1" s="1"/>
  <c r="M59" i="1"/>
  <c r="L59" i="1"/>
  <c r="W58" i="1"/>
  <c r="V58" i="1"/>
  <c r="U58" i="1"/>
  <c r="R58" i="1"/>
  <c r="X58" i="1" s="1"/>
  <c r="L58" i="1"/>
  <c r="M58" i="1" s="1"/>
  <c r="V57" i="1"/>
  <c r="U57" i="1"/>
  <c r="R57" i="1"/>
  <c r="X57" i="1" s="1"/>
  <c r="L57" i="1"/>
  <c r="M57" i="1" s="1"/>
  <c r="R56" i="1"/>
  <c r="W56" i="1" s="1"/>
  <c r="M56" i="1"/>
  <c r="L56" i="1"/>
  <c r="W55" i="1"/>
  <c r="R55" i="1"/>
  <c r="V55" i="1" s="1"/>
  <c r="M55" i="1"/>
  <c r="L55" i="1"/>
  <c r="W54" i="1"/>
  <c r="V54" i="1"/>
  <c r="U54" i="1"/>
  <c r="R54" i="1"/>
  <c r="X54" i="1" s="1"/>
  <c r="L54" i="1"/>
  <c r="M54" i="1" s="1"/>
  <c r="V53" i="1"/>
  <c r="U53" i="1"/>
  <c r="R53" i="1"/>
  <c r="X53" i="1" s="1"/>
  <c r="L53" i="1"/>
  <c r="M53" i="1" s="1"/>
  <c r="R52" i="1"/>
  <c r="W52" i="1" s="1"/>
  <c r="M52" i="1"/>
  <c r="L52" i="1"/>
  <c r="W51" i="1"/>
  <c r="R51" i="1"/>
  <c r="V51" i="1" s="1"/>
  <c r="M51" i="1"/>
  <c r="L51" i="1"/>
  <c r="W50" i="1"/>
  <c r="V50" i="1"/>
  <c r="U50" i="1"/>
  <c r="R50" i="1"/>
  <c r="X50" i="1" s="1"/>
  <c r="L50" i="1"/>
  <c r="M50" i="1" s="1"/>
  <c r="V49" i="1"/>
  <c r="U49" i="1"/>
  <c r="R49" i="1"/>
  <c r="X49" i="1" s="1"/>
  <c r="L49" i="1"/>
  <c r="M49" i="1" s="1"/>
  <c r="R48" i="1"/>
  <c r="W48" i="1" s="1"/>
  <c r="M48" i="1"/>
  <c r="L48" i="1"/>
  <c r="W47" i="1"/>
  <c r="R47" i="1"/>
  <c r="V47" i="1" s="1"/>
  <c r="M47" i="1"/>
  <c r="L47" i="1"/>
  <c r="W46" i="1"/>
  <c r="V46" i="1"/>
  <c r="U46" i="1"/>
  <c r="R46" i="1"/>
  <c r="X46" i="1" s="1"/>
  <c r="L46" i="1"/>
  <c r="M46" i="1" s="1"/>
  <c r="V45" i="1"/>
  <c r="U45" i="1"/>
  <c r="R45" i="1"/>
  <c r="X45" i="1" s="1"/>
  <c r="L45" i="1"/>
  <c r="M45" i="1" s="1"/>
  <c r="R44" i="1"/>
  <c r="W44" i="1" s="1"/>
  <c r="M44" i="1"/>
  <c r="L44" i="1"/>
  <c r="W43" i="1"/>
  <c r="R43" i="1"/>
  <c r="V43" i="1" s="1"/>
  <c r="M43" i="1"/>
  <c r="L43" i="1"/>
  <c r="W42" i="1"/>
  <c r="V42" i="1"/>
  <c r="U42" i="1"/>
  <c r="R42" i="1"/>
  <c r="X42" i="1" s="1"/>
  <c r="L42" i="1"/>
  <c r="M42" i="1" s="1"/>
  <c r="V41" i="1"/>
  <c r="U41" i="1"/>
  <c r="R41" i="1"/>
  <c r="X41" i="1" s="1"/>
  <c r="L41" i="1"/>
  <c r="M41" i="1" s="1"/>
  <c r="R40" i="1"/>
  <c r="W40" i="1" s="1"/>
  <c r="M40" i="1"/>
  <c r="L40" i="1"/>
  <c r="W39" i="1"/>
  <c r="R39" i="1"/>
  <c r="V39" i="1" s="1"/>
  <c r="M39" i="1"/>
  <c r="L39" i="1"/>
  <c r="W38" i="1"/>
  <c r="V38" i="1"/>
  <c r="U38" i="1"/>
  <c r="R38" i="1"/>
  <c r="X38" i="1" s="1"/>
  <c r="L38" i="1"/>
  <c r="M38" i="1" s="1"/>
  <c r="V37" i="1"/>
  <c r="U37" i="1"/>
  <c r="R37" i="1"/>
  <c r="X37" i="1" s="1"/>
  <c r="L37" i="1"/>
  <c r="M37" i="1" s="1"/>
  <c r="R36" i="1"/>
  <c r="W36" i="1" s="1"/>
  <c r="M36" i="1"/>
  <c r="L36" i="1"/>
  <c r="W35" i="1"/>
  <c r="R35" i="1"/>
  <c r="V35" i="1" s="1"/>
  <c r="M35" i="1"/>
  <c r="L35" i="1"/>
  <c r="W34" i="1"/>
  <c r="V34" i="1"/>
  <c r="U34" i="1"/>
  <c r="R34" i="1"/>
  <c r="X34" i="1" s="1"/>
  <c r="L34" i="1"/>
  <c r="M34" i="1" s="1"/>
  <c r="V33" i="1"/>
  <c r="U33" i="1"/>
  <c r="R33" i="1"/>
  <c r="X33" i="1" s="1"/>
  <c r="L33" i="1"/>
  <c r="M33" i="1" s="1"/>
  <c r="R32" i="1"/>
  <c r="W32" i="1" s="1"/>
  <c r="M32" i="1"/>
  <c r="L32" i="1"/>
  <c r="W31" i="1"/>
  <c r="R31" i="1"/>
  <c r="V31" i="1" s="1"/>
  <c r="M31" i="1"/>
  <c r="L31" i="1"/>
  <c r="W30" i="1"/>
  <c r="V30" i="1"/>
  <c r="U30" i="1"/>
  <c r="R30" i="1"/>
  <c r="X30" i="1" s="1"/>
  <c r="L30" i="1"/>
  <c r="M30" i="1" s="1"/>
  <c r="V29" i="1"/>
  <c r="U29" i="1"/>
  <c r="R29" i="1"/>
  <c r="X29" i="1" s="1"/>
  <c r="L29" i="1"/>
  <c r="M29" i="1" s="1"/>
  <c r="R28" i="1"/>
  <c r="W28" i="1" s="1"/>
  <c r="M28" i="1"/>
  <c r="L28" i="1"/>
  <c r="W27" i="1"/>
  <c r="R27" i="1"/>
  <c r="V27" i="1" s="1"/>
  <c r="M27" i="1"/>
  <c r="L27" i="1"/>
  <c r="W26" i="1"/>
  <c r="V26" i="1"/>
  <c r="U26" i="1"/>
  <c r="R26" i="1"/>
  <c r="X26" i="1" s="1"/>
  <c r="L26" i="1"/>
  <c r="M26" i="1" s="1"/>
  <c r="V25" i="1"/>
  <c r="U25" i="1"/>
  <c r="R25" i="1"/>
  <c r="X25" i="1" s="1"/>
  <c r="L25" i="1"/>
  <c r="M25" i="1" s="1"/>
  <c r="R24" i="1"/>
  <c r="W24" i="1" s="1"/>
  <c r="M24" i="1"/>
  <c r="L24" i="1"/>
  <c r="W23" i="1"/>
  <c r="R23" i="1"/>
  <c r="V23" i="1" s="1"/>
  <c r="M23" i="1"/>
  <c r="L23" i="1"/>
  <c r="W22" i="1"/>
  <c r="V22" i="1"/>
  <c r="U22" i="1"/>
  <c r="R22" i="1"/>
  <c r="X22" i="1" s="1"/>
  <c r="L22" i="1"/>
  <c r="M22" i="1" s="1"/>
  <c r="V21" i="1"/>
  <c r="U21" i="1"/>
  <c r="R21" i="1"/>
  <c r="X21" i="1" s="1"/>
  <c r="L21" i="1"/>
  <c r="M21" i="1" s="1"/>
  <c r="R20" i="1"/>
  <c r="W20" i="1" s="1"/>
  <c r="M20" i="1"/>
  <c r="L20" i="1"/>
  <c r="W19" i="1"/>
  <c r="R19" i="1"/>
  <c r="V19" i="1" s="1"/>
  <c r="M19" i="1"/>
  <c r="L19" i="1"/>
  <c r="W18" i="1"/>
  <c r="V18" i="1"/>
  <c r="U18" i="1"/>
  <c r="R18" i="1"/>
  <c r="X18" i="1" s="1"/>
  <c r="L18" i="1"/>
  <c r="M18" i="1" s="1"/>
  <c r="V17" i="1"/>
  <c r="U17" i="1"/>
  <c r="R17" i="1"/>
  <c r="X17" i="1" s="1"/>
  <c r="L17" i="1"/>
  <c r="M17" i="1" s="1"/>
  <c r="R16" i="1"/>
  <c r="W16" i="1" s="1"/>
  <c r="M16" i="1"/>
  <c r="L16" i="1"/>
  <c r="W15" i="1"/>
  <c r="R15" i="1"/>
  <c r="V15" i="1" s="1"/>
  <c r="M15" i="1"/>
  <c r="L15" i="1"/>
  <c r="W14" i="1"/>
  <c r="V14" i="1"/>
  <c r="U14" i="1"/>
  <c r="R14" i="1"/>
  <c r="X14" i="1" s="1"/>
  <c r="L14" i="1"/>
  <c r="M14" i="1" s="1"/>
  <c r="V13" i="1"/>
  <c r="U13" i="1"/>
  <c r="R13" i="1"/>
  <c r="X13" i="1" s="1"/>
  <c r="L13" i="1"/>
  <c r="M13" i="1" s="1"/>
  <c r="X12" i="1"/>
  <c r="R12" i="1"/>
  <c r="W12" i="1" s="1"/>
  <c r="M12" i="1"/>
  <c r="L12" i="1"/>
  <c r="W11" i="1"/>
  <c r="R11" i="1"/>
  <c r="V11" i="1" s="1"/>
  <c r="M11" i="1"/>
  <c r="L11" i="1"/>
  <c r="W10" i="1"/>
  <c r="V10" i="1"/>
  <c r="U10" i="1"/>
  <c r="R10" i="1"/>
  <c r="X10" i="1" s="1"/>
  <c r="L10" i="1"/>
  <c r="M10" i="1" s="1"/>
  <c r="V9" i="1"/>
  <c r="U9" i="1"/>
  <c r="R9" i="1"/>
  <c r="X9" i="1" s="1"/>
  <c r="L9" i="1"/>
  <c r="M9" i="1" s="1"/>
  <c r="R8" i="1"/>
  <c r="W8" i="1" s="1"/>
  <c r="M8" i="1"/>
  <c r="L8" i="1"/>
  <c r="W7" i="1"/>
  <c r="R7" i="1"/>
  <c r="V7" i="1" s="1"/>
  <c r="M7" i="1"/>
  <c r="L7" i="1"/>
  <c r="W6" i="1"/>
  <c r="V6" i="1"/>
  <c r="U6" i="1"/>
  <c r="R6" i="1"/>
  <c r="X6" i="1" s="1"/>
  <c r="L6" i="1"/>
  <c r="M6" i="1" s="1"/>
  <c r="V5" i="1"/>
  <c r="U5" i="1"/>
  <c r="R5" i="1"/>
  <c r="X5" i="1" s="1"/>
  <c r="L5" i="1"/>
  <c r="M5" i="1" s="1"/>
  <c r="R4" i="1"/>
  <c r="W4" i="1" s="1"/>
  <c r="M4" i="1"/>
  <c r="L4" i="1"/>
  <c r="X67" i="1" l="1"/>
  <c r="U68" i="1"/>
  <c r="V69" i="1"/>
  <c r="W71" i="1"/>
  <c r="U72" i="1"/>
  <c r="W75" i="1"/>
  <c r="U76" i="1"/>
  <c r="V87" i="1"/>
  <c r="U87" i="1"/>
  <c r="W88" i="1"/>
  <c r="V88" i="1"/>
  <c r="W111" i="1"/>
  <c r="V111" i="1"/>
  <c r="U111" i="1"/>
  <c r="W127" i="1"/>
  <c r="V127" i="1"/>
  <c r="U127" i="1"/>
  <c r="X4" i="1"/>
  <c r="X8" i="1"/>
  <c r="X48" i="1"/>
  <c r="X52" i="1"/>
  <c r="X56" i="1"/>
  <c r="X60" i="1"/>
  <c r="V91" i="1"/>
  <c r="U91" i="1"/>
  <c r="W92" i="1"/>
  <c r="V92" i="1"/>
  <c r="W107" i="1"/>
  <c r="V107" i="1"/>
  <c r="U107" i="1"/>
  <c r="W123" i="1"/>
  <c r="V123" i="1"/>
  <c r="U123" i="1"/>
  <c r="X7" i="1"/>
  <c r="U8" i="1"/>
  <c r="X11" i="1"/>
  <c r="X15" i="1"/>
  <c r="U16" i="1"/>
  <c r="U20" i="1"/>
  <c r="U24" i="1"/>
  <c r="X35" i="1"/>
  <c r="U40" i="1"/>
  <c r="X43" i="1"/>
  <c r="U44" i="1"/>
  <c r="U48" i="1"/>
  <c r="U52" i="1"/>
  <c r="X55" i="1"/>
  <c r="U56" i="1"/>
  <c r="X59" i="1"/>
  <c r="U60" i="1"/>
  <c r="X63" i="1"/>
  <c r="U64" i="1"/>
  <c r="V4" i="1"/>
  <c r="W5" i="1"/>
  <c r="U7" i="1"/>
  <c r="V8" i="1"/>
  <c r="W9" i="1"/>
  <c r="U11" i="1"/>
  <c r="V12" i="1"/>
  <c r="W13" i="1"/>
  <c r="U15" i="1"/>
  <c r="V16" i="1"/>
  <c r="W17" i="1"/>
  <c r="U19" i="1"/>
  <c r="V20" i="1"/>
  <c r="W21" i="1"/>
  <c r="U23" i="1"/>
  <c r="V24" i="1"/>
  <c r="W25" i="1"/>
  <c r="U27" i="1"/>
  <c r="V28" i="1"/>
  <c r="W29" i="1"/>
  <c r="U31" i="1"/>
  <c r="V32" i="1"/>
  <c r="W33" i="1"/>
  <c r="U35" i="1"/>
  <c r="V36" i="1"/>
  <c r="W37" i="1"/>
  <c r="U39" i="1"/>
  <c r="V40" i="1"/>
  <c r="W41" i="1"/>
  <c r="U43" i="1"/>
  <c r="V44" i="1"/>
  <c r="W45" i="1"/>
  <c r="U47" i="1"/>
  <c r="V48" i="1"/>
  <c r="W49" i="1"/>
  <c r="U51" i="1"/>
  <c r="V52" i="1"/>
  <c r="W53" i="1"/>
  <c r="U55" i="1"/>
  <c r="V56" i="1"/>
  <c r="W57" i="1"/>
  <c r="U59" i="1"/>
  <c r="V60" i="1"/>
  <c r="W61" i="1"/>
  <c r="U63" i="1"/>
  <c r="V64" i="1"/>
  <c r="W65" i="1"/>
  <c r="V68" i="1"/>
  <c r="W69" i="1"/>
  <c r="V70" i="1"/>
  <c r="X71" i="1"/>
  <c r="V72" i="1"/>
  <c r="V83" i="1"/>
  <c r="U83" i="1"/>
  <c r="W84" i="1"/>
  <c r="V84" i="1"/>
  <c r="W87" i="1"/>
  <c r="U88" i="1"/>
  <c r="X91" i="1"/>
  <c r="X92" i="1"/>
  <c r="W99" i="1"/>
  <c r="V99" i="1"/>
  <c r="U99" i="1"/>
  <c r="X111" i="1"/>
  <c r="W115" i="1"/>
  <c r="V115" i="1"/>
  <c r="U115" i="1"/>
  <c r="W131" i="1"/>
  <c r="V131" i="1"/>
  <c r="U131" i="1"/>
  <c r="X16" i="1"/>
  <c r="X20" i="1"/>
  <c r="X24" i="1"/>
  <c r="X28" i="1"/>
  <c r="X32" i="1"/>
  <c r="X36" i="1"/>
  <c r="X40" i="1"/>
  <c r="X44" i="1"/>
  <c r="X64" i="1"/>
  <c r="X68" i="1"/>
  <c r="V75" i="1"/>
  <c r="U75" i="1"/>
  <c r="W76" i="1"/>
  <c r="V76" i="1"/>
  <c r="U4" i="1"/>
  <c r="U12" i="1"/>
  <c r="X19" i="1"/>
  <c r="X23" i="1"/>
  <c r="X27" i="1"/>
  <c r="U28" i="1"/>
  <c r="X31" i="1"/>
  <c r="U32" i="1"/>
  <c r="U36" i="1"/>
  <c r="X39" i="1"/>
  <c r="X47" i="1"/>
  <c r="X51" i="1"/>
  <c r="X72" i="1"/>
  <c r="V79" i="1"/>
  <c r="U79" i="1"/>
  <c r="W80" i="1"/>
  <c r="V80" i="1"/>
  <c r="V95" i="1"/>
  <c r="U95" i="1"/>
  <c r="W96" i="1"/>
  <c r="V96" i="1"/>
  <c r="W103" i="1"/>
  <c r="V103" i="1"/>
  <c r="U103" i="1"/>
  <c r="W119" i="1"/>
  <c r="V119" i="1"/>
  <c r="U119" i="1"/>
  <c r="X131" i="1"/>
  <c r="W135" i="1"/>
  <c r="V135" i="1"/>
  <c r="U135" i="1"/>
  <c r="X74" i="1"/>
  <c r="X78" i="1"/>
  <c r="X82" i="1"/>
  <c r="X86" i="1"/>
  <c r="X90" i="1"/>
  <c r="X94" i="1"/>
  <c r="X98" i="1"/>
  <c r="V100" i="1"/>
  <c r="X102" i="1"/>
  <c r="V104" i="1"/>
  <c r="X106" i="1"/>
  <c r="V108" i="1"/>
  <c r="X110" i="1"/>
  <c r="V112" i="1"/>
  <c r="X114" i="1"/>
  <c r="V116" i="1"/>
  <c r="X118" i="1"/>
  <c r="V120" i="1"/>
  <c r="X122" i="1"/>
  <c r="V124" i="1"/>
  <c r="X126" i="1"/>
  <c r="V128" i="1"/>
  <c r="X130" i="1"/>
  <c r="V132" i="1"/>
  <c r="X134" i="1"/>
  <c r="V136" i="1"/>
  <c r="W100" i="1"/>
  <c r="W104" i="1"/>
  <c r="W108" i="1"/>
  <c r="W112" i="1"/>
  <c r="W116" i="1"/>
  <c r="W120" i="1"/>
  <c r="W124" i="1"/>
  <c r="W128" i="1"/>
  <c r="W132" i="1"/>
  <c r="W136" i="1"/>
  <c r="R435" i="2" l="1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28" i="2"/>
  <c r="R429" i="2"/>
  <c r="R430" i="2"/>
  <c r="R431" i="2"/>
  <c r="R432" i="2"/>
  <c r="R434" i="2"/>
  <c r="R427" i="2"/>
  <c r="R412" i="2"/>
  <c r="R413" i="2"/>
  <c r="R414" i="2"/>
  <c r="R415" i="2"/>
  <c r="R416" i="2"/>
  <c r="R417" i="2"/>
  <c r="R418" i="2"/>
  <c r="R419" i="2"/>
  <c r="R420" i="2"/>
  <c r="R421" i="2"/>
  <c r="R411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384" i="2"/>
  <c r="R382" i="2"/>
  <c r="R381" i="2"/>
  <c r="R379" i="2"/>
  <c r="R378" i="2"/>
  <c r="R377" i="2"/>
  <c r="R374" i="2"/>
  <c r="R371" i="2"/>
  <c r="R368" i="2"/>
  <c r="R367" i="2"/>
  <c r="R366" i="2"/>
  <c r="R365" i="2"/>
  <c r="R364" i="2"/>
  <c r="R363" i="2"/>
  <c r="R362" i="2"/>
  <c r="R361" i="2"/>
  <c r="R360" i="2"/>
  <c r="R357" i="2"/>
  <c r="R356" i="2"/>
  <c r="R355" i="2"/>
  <c r="R354" i="2"/>
  <c r="R353" i="2"/>
  <c r="R352" i="2"/>
  <c r="R351" i="2"/>
  <c r="R350" i="2"/>
  <c r="R349" i="2"/>
  <c r="R341" i="2"/>
  <c r="R342" i="2"/>
  <c r="R343" i="2"/>
  <c r="R344" i="2"/>
  <c r="R340" i="2"/>
  <c r="R328" i="2"/>
  <c r="R329" i="2"/>
  <c r="R330" i="2"/>
  <c r="R331" i="2"/>
  <c r="R332" i="2"/>
  <c r="R333" i="2"/>
  <c r="R334" i="2"/>
  <c r="R335" i="2"/>
  <c r="R336" i="2"/>
  <c r="R337" i="2"/>
  <c r="R338" i="2"/>
  <c r="R327" i="2"/>
  <c r="R316" i="2"/>
  <c r="R317" i="2"/>
  <c r="R318" i="2"/>
  <c r="R319" i="2"/>
  <c r="R320" i="2"/>
  <c r="R321" i="2"/>
  <c r="R322" i="2"/>
  <c r="R323" i="2"/>
  <c r="R324" i="2"/>
  <c r="R325" i="2"/>
  <c r="R315" i="2"/>
  <c r="R314" i="2"/>
  <c r="R313" i="2"/>
  <c r="R312" i="2"/>
  <c r="R311" i="2"/>
  <c r="R310" i="2"/>
  <c r="R304" i="2"/>
  <c r="R305" i="2"/>
  <c r="R306" i="2"/>
  <c r="R307" i="2"/>
  <c r="R308" i="2"/>
  <c r="R303" i="2"/>
  <c r="R299" i="2"/>
  <c r="R300" i="2"/>
  <c r="R301" i="2"/>
  <c r="R298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53" i="2"/>
  <c r="R251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14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3" i="2"/>
  <c r="R2" i="2"/>
</calcChain>
</file>

<file path=xl/sharedStrings.xml><?xml version="1.0" encoding="utf-8"?>
<sst xmlns="http://schemas.openxmlformats.org/spreadsheetml/2006/main" count="4805" uniqueCount="506">
  <si>
    <t>SiteName</t>
  </si>
  <si>
    <t>DaysDeploy</t>
  </si>
  <si>
    <t>DateDeploy</t>
  </si>
  <si>
    <t>DateCollect</t>
  </si>
  <si>
    <t>GrowthRate</t>
  </si>
  <si>
    <t>CO2</t>
  </si>
  <si>
    <t>pH</t>
  </si>
  <si>
    <t>DripInterval</t>
  </si>
  <si>
    <t>MlPerMin</t>
  </si>
  <si>
    <t>Ca</t>
  </si>
  <si>
    <t>Ca_eq</t>
  </si>
  <si>
    <t>Delta_Ca</t>
  </si>
  <si>
    <t>d18OCalcite_Modeled_Kim</t>
  </si>
  <si>
    <t>d18OCalcite_Modeled_Affek</t>
  </si>
  <si>
    <t>d18OCalcite_Modeled_Coplen</t>
  </si>
  <si>
    <t>Flatman</t>
  </si>
  <si>
    <t>Station 1</t>
  </si>
  <si>
    <t>Station 2</t>
  </si>
  <si>
    <t>Stumpy</t>
  </si>
  <si>
    <t>Glass Substrate Calcite</t>
  </si>
  <si>
    <t>--</t>
  </si>
  <si>
    <t>days</t>
  </si>
  <si>
    <t>‰ VPDB</t>
  </si>
  <si>
    <t>‰ VSMOW</t>
  </si>
  <si>
    <t>ppmv</t>
  </si>
  <si>
    <t>°C</t>
  </si>
  <si>
    <t>Seconds</t>
  </si>
  <si>
    <t>Field Measurements</t>
  </si>
  <si>
    <t>mL/minute</t>
  </si>
  <si>
    <t>g/day</t>
  </si>
  <si>
    <t>Rc</t>
  </si>
  <si>
    <t>Log_Rc</t>
  </si>
  <si>
    <t>Derived Results</t>
  </si>
  <si>
    <t>mol/L</t>
  </si>
  <si>
    <t>ISOLUTION Model Results</t>
  </si>
  <si>
    <t>MidPoint</t>
  </si>
  <si>
    <t>PublicationKey</t>
  </si>
  <si>
    <t>CompiledPublicationKey</t>
  </si>
  <si>
    <t>Category</t>
  </si>
  <si>
    <t>Type</t>
  </si>
  <si>
    <t>Location</t>
  </si>
  <si>
    <t>Cave</t>
  </si>
  <si>
    <t>Site</t>
  </si>
  <si>
    <t>Date</t>
  </si>
  <si>
    <t>Description</t>
  </si>
  <si>
    <t>WaterTemp</t>
  </si>
  <si>
    <t>UnitsWater</t>
  </si>
  <si>
    <t>Coplen (2007)</t>
  </si>
  <si>
    <t>Johnston et al. (2013)</t>
  </si>
  <si>
    <t>Cave Calcite</t>
  </si>
  <si>
    <t>Nevada</t>
  </si>
  <si>
    <t>Devils Hole Cave</t>
  </si>
  <si>
    <t>DevilsHoleCave#2</t>
  </si>
  <si>
    <t>SMOW</t>
  </si>
  <si>
    <t>Cruz et al. (2005)</t>
  </si>
  <si>
    <t>stalactite</t>
  </si>
  <si>
    <t>Brazil</t>
  </si>
  <si>
    <t>SodaStraw</t>
  </si>
  <si>
    <t>flowstone</t>
  </si>
  <si>
    <t>Cave Crusts</t>
  </si>
  <si>
    <t>pool carbonate</t>
  </si>
  <si>
    <t>Ex-pools</t>
  </si>
  <si>
    <t>spar</t>
  </si>
  <si>
    <t>Underwater Spar</t>
  </si>
  <si>
    <t>Santana Cave</t>
  </si>
  <si>
    <t>Soda Straw</t>
  </si>
  <si>
    <t>Daeron et al. (2011)</t>
  </si>
  <si>
    <t>stalagmite</t>
  </si>
  <si>
    <t>Austria</t>
  </si>
  <si>
    <t>Katerloch Cave</t>
  </si>
  <si>
    <t xml:space="preserve"> K-Top3-CI</t>
  </si>
  <si>
    <t>artificial substrate</t>
  </si>
  <si>
    <t xml:space="preserve"> K-RZ6-072007</t>
  </si>
  <si>
    <t>Chile</t>
  </si>
  <si>
    <t>Cassis</t>
  </si>
  <si>
    <t xml:space="preserve"> CAS-B </t>
  </si>
  <si>
    <t>Italy</t>
  </si>
  <si>
    <t>Antro del Corchia</t>
  </si>
  <si>
    <t xml:space="preserve"> COR-1</t>
  </si>
  <si>
    <t>soda straw</t>
  </si>
  <si>
    <t>Moraine</t>
  </si>
  <si>
    <t xml:space="preserve"> MOR-A</t>
  </si>
  <si>
    <t>Baron</t>
  </si>
  <si>
    <t xml:space="preserve"> BAR-A</t>
  </si>
  <si>
    <t>France</t>
  </si>
  <si>
    <t>Grotte de Villars</t>
  </si>
  <si>
    <t xml:space="preserve"> Vi1-#1A</t>
  </si>
  <si>
    <t>VilPlq-8</t>
  </si>
  <si>
    <t xml:space="preserve"> VilGal-#1B</t>
  </si>
  <si>
    <t xml:space="preserve"> Vi1-#10B</t>
  </si>
  <si>
    <t>La Faurie</t>
  </si>
  <si>
    <t xml:space="preserve"> Fau-Stm6</t>
  </si>
  <si>
    <t>Demeny et al. (2010)</t>
  </si>
  <si>
    <t>Hungary</t>
  </si>
  <si>
    <t>Baradla Cave</t>
  </si>
  <si>
    <t>BAR-R9.</t>
  </si>
  <si>
    <t>BAR-R10</t>
  </si>
  <si>
    <t>Bosszanto</t>
  </si>
  <si>
    <t>Cave-poo1L-akna</t>
  </si>
  <si>
    <t>Cave-poo1Lian-t</t>
  </si>
  <si>
    <t>BAR-R8a</t>
  </si>
  <si>
    <t>BAR-R8b</t>
  </si>
  <si>
    <t>Feng et al. (2012)</t>
  </si>
  <si>
    <t>Texas</t>
  </si>
  <si>
    <t>Inner Space Caverns</t>
  </si>
  <si>
    <t>ISST</t>
  </si>
  <si>
    <t>Natural Bridge Caves</t>
  </si>
  <si>
    <t>NBWS</t>
  </si>
  <si>
    <t>NBCT</t>
  </si>
  <si>
    <t>ISLM</t>
  </si>
  <si>
    <t>Genty (2008)</t>
  </si>
  <si>
    <t xml:space="preserve"> Vil#lA</t>
  </si>
  <si>
    <t xml:space="preserve"> Vil#lB</t>
  </si>
  <si>
    <t xml:space="preserve"> Vil#8</t>
  </si>
  <si>
    <t xml:space="preserve"> Vilplq8</t>
  </si>
  <si>
    <t xml:space="preserve"> VILgallB-O</t>
  </si>
  <si>
    <t xml:space="preserve"> VILgallB-7</t>
  </si>
  <si>
    <t xml:space="preserve"> VILgallB-14</t>
  </si>
  <si>
    <t xml:space="preserve"> VILgallB-20</t>
  </si>
  <si>
    <t xml:space="preserve"> VILgallB-24</t>
  </si>
  <si>
    <t xml:space="preserve"> VILgallB-30</t>
  </si>
  <si>
    <t xml:space="preserve"> VILgallB-38</t>
  </si>
  <si>
    <t xml:space="preserve"> VILgallB-43.5</t>
  </si>
  <si>
    <t xml:space="preserve"> Vil#lB-stalagmite</t>
  </si>
  <si>
    <t xml:space="preserve"> Vil#1oA</t>
  </si>
  <si>
    <t>Mickler et al. (2004)</t>
  </si>
  <si>
    <t>Barbados</t>
  </si>
  <si>
    <t>Harrison's Cave</t>
  </si>
  <si>
    <t xml:space="preserve"> null</t>
  </si>
  <si>
    <t xml:space="preserve"> BC-98-1</t>
  </si>
  <si>
    <t xml:space="preserve"> BC-98-2</t>
  </si>
  <si>
    <t xml:space="preserve"> BC-98-3</t>
  </si>
  <si>
    <t>Suric et al. (2010)</t>
  </si>
  <si>
    <t>Croatia</t>
  </si>
  <si>
    <t xml:space="preserve"> MOD3</t>
  </si>
  <si>
    <t xml:space="preserve"> MOD8</t>
  </si>
  <si>
    <t xml:space="preserve"> MOD9</t>
  </si>
  <si>
    <t>Baldini (2005)</t>
  </si>
  <si>
    <t>McDermott et al. (2006)</t>
  </si>
  <si>
    <t>Ireland</t>
  </si>
  <si>
    <t>Crag Cave</t>
  </si>
  <si>
    <t>Bilbo</t>
  </si>
  <si>
    <t>Bar-Matthews et al. (2003)</t>
  </si>
  <si>
    <t>Israel</t>
  </si>
  <si>
    <t>Pequi'in</t>
  </si>
  <si>
    <t>Pequiin</t>
  </si>
  <si>
    <t>Soreq Cave</t>
  </si>
  <si>
    <t>Soreq</t>
  </si>
  <si>
    <t>Burns et al. (1998)</t>
  </si>
  <si>
    <t>Oman</t>
  </si>
  <si>
    <t>Hoti Cave</t>
  </si>
  <si>
    <t>Hoti</t>
  </si>
  <si>
    <t>Desmarchelier and Goede (1996)</t>
  </si>
  <si>
    <t>Tasmania</t>
  </si>
  <si>
    <t>Little Trimmer Cave</t>
  </si>
  <si>
    <t>Little Trimmer</t>
  </si>
  <si>
    <t>Desmarchelier et al. (2000)</t>
  </si>
  <si>
    <t>Australia</t>
  </si>
  <si>
    <t>Victoria Fossil Cave</t>
  </si>
  <si>
    <t>SC-S11</t>
  </si>
  <si>
    <t>Goede et al. (1990)</t>
  </si>
  <si>
    <t>Frankcombe Cave</t>
  </si>
  <si>
    <t>Frankcombe</t>
  </si>
  <si>
    <t>Harmon et al. (1978)</t>
  </si>
  <si>
    <t>Kentucky</t>
  </si>
  <si>
    <t>Flint Ridge-Mammoth Cave</t>
  </si>
  <si>
    <t>Flint Ridge-Mammoth</t>
  </si>
  <si>
    <t>Lauritzen and Lundberg (1999)</t>
  </si>
  <si>
    <t>Norway</t>
  </si>
  <si>
    <t>Soylegotta</t>
  </si>
  <si>
    <t>McDermott et al. (1999)</t>
  </si>
  <si>
    <t>Grotta di Ernesto</t>
  </si>
  <si>
    <t>Ernesto</t>
  </si>
  <si>
    <t>Grotte de Clamouse</t>
  </si>
  <si>
    <t>Clamouse</t>
  </si>
  <si>
    <t xml:space="preserve"> ER76</t>
  </si>
  <si>
    <t xml:space="preserve"> ER77</t>
  </si>
  <si>
    <t>CC3</t>
  </si>
  <si>
    <t>CL26</t>
  </si>
  <si>
    <t>Spain</t>
  </si>
  <si>
    <t>La Garma</t>
  </si>
  <si>
    <t>Gar-01</t>
  </si>
  <si>
    <t>Gar-02</t>
  </si>
  <si>
    <t>CL27</t>
  </si>
  <si>
    <t>Harrisons</t>
  </si>
  <si>
    <t>Niggemann et al. (2003)</t>
  </si>
  <si>
    <t>Germany</t>
  </si>
  <si>
    <t>B7 Cave</t>
  </si>
  <si>
    <t>Repinski et al. (1999)</t>
  </si>
  <si>
    <t>South Africa</t>
  </si>
  <si>
    <t>Cold Air Cave</t>
  </si>
  <si>
    <t>Cold Air</t>
  </si>
  <si>
    <t>Talma and Vogel (1992)</t>
  </si>
  <si>
    <t>Cango Cave</t>
  </si>
  <si>
    <t xml:space="preserve">Cango </t>
  </si>
  <si>
    <t>Verheyden et al. (2000)</t>
  </si>
  <si>
    <t>Belgium</t>
  </si>
  <si>
    <t>Pere Noel</t>
  </si>
  <si>
    <t>Frisia et al. (2005)</t>
  </si>
  <si>
    <t>McDermott et al. (2011)</t>
  </si>
  <si>
    <t>Grotta Savi</t>
  </si>
  <si>
    <t xml:space="preserve"> SVl</t>
  </si>
  <si>
    <t>Frisia et al. (2006)</t>
  </si>
  <si>
    <t>Grotta di Carburangeli</t>
  </si>
  <si>
    <t>CR1</t>
  </si>
  <si>
    <t>Frumkin et al. (1999)</t>
  </si>
  <si>
    <t>Nahal Qanah</t>
  </si>
  <si>
    <t xml:space="preserve"> NQ382</t>
  </si>
  <si>
    <t>Fuller et al. (2008)</t>
  </si>
  <si>
    <t>Scotland</t>
  </si>
  <si>
    <t>Uamh an Tartair</t>
  </si>
  <si>
    <t xml:space="preserve"> SU</t>
  </si>
  <si>
    <t>Genty et al. (2006)</t>
  </si>
  <si>
    <t>Han-sur-Lesse</t>
  </si>
  <si>
    <t xml:space="preserve"> Han-stm5b</t>
  </si>
  <si>
    <t>Horvatincic et al. (2003)</t>
  </si>
  <si>
    <t>Slovenia</t>
  </si>
  <si>
    <t>Postojna</t>
  </si>
  <si>
    <t xml:space="preserve"> Pos-stm4</t>
  </si>
  <si>
    <t>Linge et al. (2001)</t>
  </si>
  <si>
    <t>Rana</t>
  </si>
  <si>
    <t xml:space="preserve"> SG95</t>
  </si>
  <si>
    <t>Mangini et al. (2005)</t>
  </si>
  <si>
    <t>Spannagel Cave</t>
  </si>
  <si>
    <t xml:space="preserve"> SPA12</t>
  </si>
  <si>
    <t>Mattey et al. (2008)</t>
  </si>
  <si>
    <t>Gibraltar</t>
  </si>
  <si>
    <t>New St Michaels</t>
  </si>
  <si>
    <t>Gibo4a</t>
  </si>
  <si>
    <t>B7-5</t>
  </si>
  <si>
    <t>Onac et al. (2002)</t>
  </si>
  <si>
    <t>Romania</t>
  </si>
  <si>
    <t>Ursilor Cave</t>
  </si>
  <si>
    <t xml:space="preserve"> PU2</t>
  </si>
  <si>
    <t>Orland et al. (2009)</t>
  </si>
  <si>
    <t xml:space="preserve"> Sample2-6</t>
  </si>
  <si>
    <t>Verheyden et al. (2006)</t>
  </si>
  <si>
    <t xml:space="preserve"> Prosperine</t>
  </si>
  <si>
    <t>Vollweiler et al. (2006)</t>
  </si>
  <si>
    <t xml:space="preserve"> COMISPA</t>
  </si>
  <si>
    <t>Wurth2004</t>
  </si>
  <si>
    <t xml:space="preserve"> Stal-Hoel-l</t>
  </si>
  <si>
    <t>Affek et al. (2008)</t>
  </si>
  <si>
    <t>Tremaine et al. (2011)</t>
  </si>
  <si>
    <t>Cave_Calcite</t>
  </si>
  <si>
    <t>Boch et al. (2009)</t>
  </si>
  <si>
    <t>Cave_Calcite_Max</t>
  </si>
  <si>
    <t>Cave_Calcite_Min</t>
  </si>
  <si>
    <t>Underwater_Vein_Calcite</t>
  </si>
  <si>
    <t>Genty et al. (2003)</t>
  </si>
  <si>
    <t>Vil9</t>
  </si>
  <si>
    <t>Griffiths et al. (2010)</t>
  </si>
  <si>
    <t>Indonesia</t>
  </si>
  <si>
    <t>Liang Luar</t>
  </si>
  <si>
    <t>Fluid_Inclusion</t>
  </si>
  <si>
    <t>Johnson et al. (2006)</t>
  </si>
  <si>
    <t>China</t>
  </si>
  <si>
    <t>Heshang Cave</t>
  </si>
  <si>
    <t>HS4</t>
  </si>
  <si>
    <t>SPA 12</t>
  </si>
  <si>
    <t>Plagnes et al. (2002)</t>
  </si>
  <si>
    <t>Cla4</t>
  </si>
  <si>
    <t>Sinha et al. (2007)</t>
  </si>
  <si>
    <t>India</t>
  </si>
  <si>
    <t>Dandak Cave</t>
  </si>
  <si>
    <t>DAN-D</t>
  </si>
  <si>
    <t>van Bruekelen et al. (2008)</t>
  </si>
  <si>
    <t>Peru</t>
  </si>
  <si>
    <t>Cueva del Tigre Perdido</t>
  </si>
  <si>
    <t>Zhang et al. (2004)</t>
  </si>
  <si>
    <t>Affek and Zaarur (2014)</t>
  </si>
  <si>
    <t>2-2-129-G-142</t>
  </si>
  <si>
    <t>Fast drip glass plate 2012</t>
  </si>
  <si>
    <t>2-2-136-G-142</t>
  </si>
  <si>
    <t>12-2-136-G-142</t>
  </si>
  <si>
    <t>12-7-133-G-142</t>
  </si>
  <si>
    <t>Fast drip stalagmite</t>
  </si>
  <si>
    <t>11-2-77-2</t>
  </si>
  <si>
    <t>11-2-77-2-SR</t>
  </si>
  <si>
    <t>2-1-77-SR</t>
  </si>
  <si>
    <t>12-1-57-inner</t>
  </si>
  <si>
    <t>Fast drip stalagmite 1970s</t>
  </si>
  <si>
    <t>12-1-57-outer</t>
  </si>
  <si>
    <t>Fast drip stalagmite 1990s</t>
  </si>
  <si>
    <t>5-3-b</t>
  </si>
  <si>
    <t>Bottle overflow</t>
  </si>
  <si>
    <t>8-5-124-TP</t>
  </si>
  <si>
    <t>Slow drip stalactite</t>
  </si>
  <si>
    <t>Slow drip stalagmite</t>
  </si>
  <si>
    <t>8-5-79-S</t>
  </si>
  <si>
    <t>SO-38</t>
  </si>
  <si>
    <t>5-7-106</t>
  </si>
  <si>
    <t>5-7-124</t>
  </si>
  <si>
    <t>Feng et al. (2014)</t>
  </si>
  <si>
    <t>Westcave</t>
  </si>
  <si>
    <t>WC-6</t>
  </si>
  <si>
    <t>WC-3</t>
  </si>
  <si>
    <t>WC-1</t>
  </si>
  <si>
    <t>Bus del Diaol</t>
  </si>
  <si>
    <t>DL1</t>
  </si>
  <si>
    <t>Top of stalagmite</t>
  </si>
  <si>
    <t>DL2</t>
  </si>
  <si>
    <t>Calcite precipitate on bulbous stalagmite</t>
  </si>
  <si>
    <t>DL3</t>
  </si>
  <si>
    <t>Calcite forming micro-gour pool surface</t>
  </si>
  <si>
    <t>DL4</t>
  </si>
  <si>
    <t>Short flat-topped stalagmite</t>
  </si>
  <si>
    <t>Grotta Moline</t>
  </si>
  <si>
    <t>MO1</t>
  </si>
  <si>
    <t>Calcite precipitate on sloping wall</t>
  </si>
  <si>
    <t>MO2</t>
  </si>
  <si>
    <t>Small protruding precipitate on sloping wall</t>
  </si>
  <si>
    <t>MO3</t>
  </si>
  <si>
    <t>Calcite precipitate on relatively flat part of wall</t>
  </si>
  <si>
    <t>MO4</t>
  </si>
  <si>
    <t>Calcite precipitate covering wall</t>
  </si>
  <si>
    <t>MO5</t>
  </si>
  <si>
    <t>Small globular calcite precipitate</t>
  </si>
  <si>
    <t>MO6</t>
  </si>
  <si>
    <t>MO7</t>
  </si>
  <si>
    <t>Small single bulbous calcite precipitate</t>
  </si>
  <si>
    <t>Grotta Cogola di Giazzera</t>
  </si>
  <si>
    <t>GZ1</t>
  </si>
  <si>
    <t>Top of conical stalagmite</t>
  </si>
  <si>
    <t>GZ2</t>
  </si>
  <si>
    <t>Top of candlestick stalagmite</t>
  </si>
  <si>
    <t>GZ3</t>
  </si>
  <si>
    <t>GZ6</t>
  </si>
  <si>
    <t xml:space="preserve">Grotta Cesere Battisti </t>
  </si>
  <si>
    <t>CB1</t>
  </si>
  <si>
    <t>Wall covering drapery,  cumulative drips</t>
  </si>
  <si>
    <t>CB2</t>
  </si>
  <si>
    <t>Curtain stalactite feeding conical stalagmite</t>
  </si>
  <si>
    <t>CB3</t>
  </si>
  <si>
    <t>Ceiling precipitate feeding cone stalagmite</t>
  </si>
  <si>
    <t>CB4</t>
  </si>
  <si>
    <t>Patch on flank of larger cone stalagmite</t>
  </si>
  <si>
    <t>CB5</t>
  </si>
  <si>
    <t>Calcite patch on flowstone floor</t>
  </si>
  <si>
    <t>CB6</t>
  </si>
  <si>
    <t>Precipitate flanking small dome stalagmite</t>
  </si>
  <si>
    <t>Grotta della Bigonda</t>
  </si>
  <si>
    <t>BG1</t>
  </si>
  <si>
    <t xml:space="preserve">	</t>
  </si>
  <si>
    <t>Rim of dome stalagmite with large drip pit</t>
  </si>
  <si>
    <t>BG2</t>
  </si>
  <si>
    <t>Thin precipitate flanking larger stalagmite</t>
  </si>
  <si>
    <t>BG3</t>
  </si>
  <si>
    <t>Small dome stalagmite</t>
  </si>
  <si>
    <t>BG4</t>
  </si>
  <si>
    <t>BG5</t>
  </si>
  <si>
    <t>BG6</t>
  </si>
  <si>
    <t>BG7</t>
  </si>
  <si>
    <t>Small stalagmite as part of large column</t>
  </si>
  <si>
    <t>Grotta della Fosca</t>
  </si>
  <si>
    <t>FS1</t>
  </si>
  <si>
    <t>Small bulbous stalagmite/flowstone on rock</t>
  </si>
  <si>
    <t>FS2</t>
  </si>
  <si>
    <t>Thin â€œbrain-likeâ€ calcite flowstone on rock</t>
  </si>
  <si>
    <t>FS3</t>
  </si>
  <si>
    <t>Small bulbous stalagmite</t>
  </si>
  <si>
    <t>FS4</t>
  </si>
  <si>
    <t>FS5</t>
  </si>
  <si>
    <t>Small precipitate on flat broken stalagmite</t>
  </si>
  <si>
    <t>FS6</t>
  </si>
  <si>
    <t>Flat topped small stalagmite</t>
  </si>
  <si>
    <t>ER1</t>
  </si>
  <si>
    <t>â€œBrain-likeâ€ calcite flowstone</t>
  </si>
  <si>
    <t>ER2</t>
  </si>
  <si>
    <t>ER3</t>
  </si>
  <si>
    <t>Top of large round stalagmite</t>
  </si>
  <si>
    <t>ER4</t>
  </si>
  <si>
    <t>Top of small dome stalagmite</t>
  </si>
  <si>
    <t>ER5</t>
  </si>
  <si>
    <t>ER6</t>
  </si>
  <si>
    <t>Top of small stalagmite</t>
  </si>
  <si>
    <t>ER7</t>
  </si>
  <si>
    <t>Top of small rounded stalagmite</t>
  </si>
  <si>
    <t>ER8</t>
  </si>
  <si>
    <t>Abisso Spiller</t>
  </si>
  <si>
    <t>SP1</t>
  </si>
  <si>
    <t>Small precipitation on broken stalagmite</t>
  </si>
  <si>
    <t>SP2</t>
  </si>
  <si>
    <t>SP3</t>
  </si>
  <si>
    <t>SP4</t>
  </si>
  <si>
    <t>Precipitate in large drip pit</t>
  </si>
  <si>
    <t>SP5</t>
  </si>
  <si>
    <t>SP6</t>
  </si>
  <si>
    <t>Precipitate forming on bulbous flowstone wall</t>
  </si>
  <si>
    <t>Kennett et al. (2012)</t>
  </si>
  <si>
    <t>Belize</t>
  </si>
  <si>
    <t>Yok Balum Cave</t>
  </si>
  <si>
    <t>Center of plate and average of annual</t>
  </si>
  <si>
    <t>Maupin et al. (2013)</t>
  </si>
  <si>
    <t>Solomon Islands</t>
  </si>
  <si>
    <t>Forestry Cave</t>
  </si>
  <si>
    <t>Forestry Cave drip</t>
  </si>
  <si>
    <t>Jacobs Cave</t>
  </si>
  <si>
    <t>Jacob's Cave drip</t>
  </si>
  <si>
    <t>Jacob's Cave drip 2</t>
  </si>
  <si>
    <t>Pu et al. (2016)</t>
  </si>
  <si>
    <t>Xueyu Cave</t>
  </si>
  <si>
    <t>21/05/2009</t>
  </si>
  <si>
    <t>19/03/2009</t>
  </si>
  <si>
    <t>20/11/2008</t>
  </si>
  <si>
    <t>18/12/2008</t>
  </si>
  <si>
    <t>17/05/2008</t>
  </si>
  <si>
    <t>19/07/2008</t>
  </si>
  <si>
    <t>18/09/2008</t>
  </si>
  <si>
    <t>13/10/2008</t>
  </si>
  <si>
    <t>17/06/2008</t>
  </si>
  <si>
    <t>16/08/2008</t>
  </si>
  <si>
    <t>21/04/2008</t>
  </si>
  <si>
    <t>24/04/2009</t>
  </si>
  <si>
    <t>17/09/2009</t>
  </si>
  <si>
    <t>15/01/2009</t>
  </si>
  <si>
    <t>19/02/2009</t>
  </si>
  <si>
    <t>15/06/2009</t>
  </si>
  <si>
    <t>15/08/2009</t>
  </si>
  <si>
    <t>Riechelmann et al. (2013)</t>
  </si>
  <si>
    <t>Bunker Cave</t>
  </si>
  <si>
    <t>TS8/UIV</t>
  </si>
  <si>
    <t>autumn/winter/spring/ summer 06/07</t>
  </si>
  <si>
    <t>summer 07</t>
  </si>
  <si>
    <t>autumn 07</t>
  </si>
  <si>
    <t>winter 07/08</t>
  </si>
  <si>
    <t>spring 08</t>
  </si>
  <si>
    <t>summer 08</t>
  </si>
  <si>
    <t>autumn 08</t>
  </si>
  <si>
    <t>winter 08/09</t>
  </si>
  <si>
    <t>spring 09</t>
  </si>
  <si>
    <t>summer 09</t>
  </si>
  <si>
    <t>autumn 09</t>
  </si>
  <si>
    <t>winter 09/10</t>
  </si>
  <si>
    <t>spring 10</t>
  </si>
  <si>
    <t>summer 10</t>
  </si>
  <si>
    <t>TS1/UI</t>
  </si>
  <si>
    <t>autumn/winter 06/07</t>
  </si>
  <si>
    <t>spring 07</t>
  </si>
  <si>
    <t>Smith et al. (2016)</t>
  </si>
  <si>
    <t>Cueva de Asiul</t>
  </si>
  <si>
    <t>ASF</t>
  </si>
  <si>
    <t>Florida</t>
  </si>
  <si>
    <t>Hollow Rige Cave</t>
  </si>
  <si>
    <t>Larry</t>
  </si>
  <si>
    <t>Ballroom</t>
  </si>
  <si>
    <t>Duece</t>
  </si>
  <si>
    <t>Lucky</t>
  </si>
  <si>
    <t>SJA-l</t>
  </si>
  <si>
    <t>SJA-2</t>
  </si>
  <si>
    <t>SJB-l</t>
  </si>
  <si>
    <t>SIB-2</t>
  </si>
  <si>
    <t>Richard</t>
  </si>
  <si>
    <t>Van Rampelbergh et al. (2014)</t>
  </si>
  <si>
    <t>Prosepine</t>
  </si>
  <si>
    <t>Csodabogyós Cave</t>
  </si>
  <si>
    <r>
      <t>Botuver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 Cave</t>
    </r>
  </si>
  <si>
    <t>Modrič Cave</t>
  </si>
  <si>
    <t>Søylegrotta</t>
  </si>
  <si>
    <t>Grotte du père Noël - Show Caves</t>
  </si>
  <si>
    <t>Hölloch Cave</t>
  </si>
  <si>
    <t>Wanxiang Cave</t>
  </si>
  <si>
    <t>Cave_Calcite_Entrance (soda straw)</t>
  </si>
  <si>
    <t>Cave_Calcite_Interior (soda straw)</t>
  </si>
  <si>
    <t>Fell Over</t>
  </si>
  <si>
    <t>Overflow</t>
  </si>
  <si>
    <t>Estimate</t>
  </si>
  <si>
    <t>Misplaced</t>
  </si>
  <si>
    <t>No sample</t>
  </si>
  <si>
    <t>No Sample</t>
  </si>
  <si>
    <r>
      <t>µmol calcite/m</t>
    </r>
    <r>
      <rPr>
        <b/>
        <vertAlign val="superscript"/>
        <sz val="12"/>
        <rFont val="Cambria"/>
        <family val="1"/>
      </rPr>
      <t>2</t>
    </r>
    <r>
      <rPr>
        <b/>
        <sz val="12"/>
        <rFont val="Cambria"/>
        <family val="1"/>
      </rPr>
      <t>/hr</t>
    </r>
  </si>
  <si>
    <t>Trip Details: Calcite Growth Period</t>
  </si>
  <si>
    <t>Field Measurements: Averaged over Calcite Growth Period</t>
  </si>
  <si>
    <t>Conductivity</t>
  </si>
  <si>
    <t>BottleDeployTime</t>
  </si>
  <si>
    <t>BottleCollectTime</t>
  </si>
  <si>
    <t>δ18OWaterErr</t>
  </si>
  <si>
    <t>δ18OWaterVSMOW</t>
  </si>
  <si>
    <t>Calcite_δ18O_VPDB</t>
  </si>
  <si>
    <t>Calcite_δ13C_VPDB</t>
  </si>
  <si>
    <t>Calcite_δ18O_VSMOW</t>
  </si>
  <si>
    <t>δ18OWaterPDB</t>
  </si>
  <si>
    <t>equilib_calcite_δ18O_affek</t>
  </si>
  <si>
    <t>equilib_calcite_δ18O_kim</t>
  </si>
  <si>
    <t>equilib_calcite_δ18O_coplen</t>
  </si>
  <si>
    <t>δ18OWater</t>
  </si>
  <si>
    <t>δ18OWater_Error</t>
  </si>
  <si>
    <t>δ18OCalcite</t>
  </si>
  <si>
    <t>δ18OCalcite_Error</t>
  </si>
  <si>
    <t>Units_δ18OCalcite</t>
  </si>
  <si>
    <t>meas_1000lnα</t>
  </si>
  <si>
    <t>Reported1000lnα</t>
  </si>
  <si>
    <t>1000lnα</t>
  </si>
  <si>
    <t>μS/cm</t>
  </si>
  <si>
    <r>
      <rPr>
        <b/>
        <sz val="11"/>
        <rFont val="Calibri"/>
        <family val="2"/>
      </rPr>
      <t>Δ</t>
    </r>
    <r>
      <rPr>
        <b/>
        <sz val="11"/>
        <rFont val="Calibri"/>
        <family val="2"/>
        <scheme val="minor"/>
      </rPr>
      <t>18OPDB</t>
    </r>
  </si>
  <si>
    <t>seconds</t>
  </si>
  <si>
    <t>BottleNotes</t>
  </si>
  <si>
    <t>BottleFillRate</t>
  </si>
  <si>
    <t>DripVolume</t>
  </si>
  <si>
    <t>mL</t>
  </si>
  <si>
    <t>mg/L</t>
  </si>
  <si>
    <t/>
  </si>
  <si>
    <t>Drip Water Laboratory Measurements: Averaged</t>
  </si>
  <si>
    <t>Lab Measurements</t>
  </si>
  <si>
    <t>Drip Rate Measurements</t>
  </si>
  <si>
    <t>Sample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</si>
</sst>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"/>
    <numFmt numFmtId="166" formatCode="0.0"/>
    <numFmt numFmtId="167" formatCode="0.0000"/>
    <numFmt numFmtId="168" formatCode="0.000000"/>
    <numFmt numFmtId="169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mbria"/>
      <family val="1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2"/>
      <name val="Cambria"/>
      <family val="1"/>
    </font>
    <font>
      <b/>
      <vertAlign val="superscript"/>
      <sz val="12"/>
      <name val="Cambria"/>
      <family val="1"/>
    </font>
    <font>
      <i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2">
    <xf numFmtId="0" fontId="0" fillId="0" borderId="0" xfId="0"/>
    <xf numFmtId="0" fontId="16" fillId="0" borderId="0" xfId="0" applyFont="1" applyBorder="1"/>
    <xf numFmtId="0" fontId="0" fillId="0" borderId="0" xfId="0" applyBorder="1"/>
    <xf numFmtId="22" fontId="0" fillId="0" borderId="0" xfId="0" applyNumberFormat="1" applyBorder="1"/>
    <xf numFmtId="14" fontId="0" fillId="0" borderId="0" xfId="0" applyNumberFormat="1" applyBorder="1"/>
    <xf numFmtId="0" fontId="16" fillId="0" borderId="17" xfId="0" applyFont="1" applyBorder="1"/>
    <xf numFmtId="0" fontId="16" fillId="0" borderId="18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6" fillId="0" borderId="19" xfId="0" applyFont="1" applyBorder="1"/>
    <xf numFmtId="2" fontId="0" fillId="0" borderId="13" xfId="0" applyNumberFormat="1" applyBorder="1"/>
    <xf numFmtId="2" fontId="0" fillId="0" borderId="16" xfId="0" applyNumberFormat="1" applyBorder="1"/>
    <xf numFmtId="0" fontId="20" fillId="0" borderId="0" xfId="0" applyFont="1" applyBorder="1" applyAlignment="1">
      <alignment horizontal="center"/>
    </xf>
    <xf numFmtId="166" fontId="14" fillId="0" borderId="0" xfId="0" applyNumberFormat="1" applyFont="1" applyBorder="1"/>
    <xf numFmtId="0" fontId="14" fillId="0" borderId="0" xfId="0" applyFont="1" applyBorder="1"/>
    <xf numFmtId="2" fontId="14" fillId="0" borderId="0" xfId="0" applyNumberFormat="1" applyFont="1" applyBorder="1"/>
    <xf numFmtId="1" fontId="14" fillId="0" borderId="0" xfId="0" applyNumberFormat="1" applyFont="1" applyBorder="1"/>
    <xf numFmtId="165" fontId="14" fillId="0" borderId="0" xfId="0" applyNumberFormat="1" applyFont="1" applyBorder="1"/>
    <xf numFmtId="165" fontId="21" fillId="0" borderId="0" xfId="0" applyNumberFormat="1" applyFont="1" applyBorder="1"/>
    <xf numFmtId="2" fontId="21" fillId="0" borderId="0" xfId="0" applyNumberFormat="1" applyFont="1" applyBorder="1"/>
    <xf numFmtId="0" fontId="23" fillId="0" borderId="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0" xfId="0" applyFont="1" applyBorder="1"/>
    <xf numFmtId="0" fontId="22" fillId="0" borderId="0" xfId="0" quotePrefix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quotePrefix="1" applyFont="1" applyBorder="1" applyAlignment="1">
      <alignment horizontal="center"/>
    </xf>
    <xf numFmtId="0" fontId="27" fillId="0" borderId="0" xfId="0" applyFont="1" applyBorder="1"/>
    <xf numFmtId="2" fontId="23" fillId="0" borderId="0" xfId="0" applyNumberFormat="1" applyFont="1" applyBorder="1"/>
    <xf numFmtId="2" fontId="23" fillId="0" borderId="11" xfId="0" applyNumberFormat="1" applyFont="1" applyBorder="1"/>
    <xf numFmtId="165" fontId="23" fillId="0" borderId="0" xfId="0" applyNumberFormat="1" applyFont="1" applyBorder="1"/>
    <xf numFmtId="165" fontId="27" fillId="0" borderId="0" xfId="0" applyNumberFormat="1" applyFont="1" applyBorder="1"/>
    <xf numFmtId="2" fontId="27" fillId="0" borderId="0" xfId="0" applyNumberFormat="1" applyFont="1" applyBorder="1"/>
    <xf numFmtId="164" fontId="14" fillId="0" borderId="0" xfId="0" applyNumberFormat="1" applyFont="1" applyBorder="1"/>
    <xf numFmtId="167" fontId="14" fillId="0" borderId="0" xfId="0" applyNumberFormat="1" applyFont="1" applyBorder="1"/>
    <xf numFmtId="11" fontId="0" fillId="0" borderId="0" xfId="0" applyNumberFormat="1" applyBorder="1"/>
    <xf numFmtId="0" fontId="21" fillId="0" borderId="0" xfId="0" applyFont="1" applyBorder="1"/>
    <xf numFmtId="0" fontId="19" fillId="0" borderId="0" xfId="0" applyFont="1" applyBorder="1" applyAlignment="1"/>
    <xf numFmtId="0" fontId="24" fillId="0" borderId="0" xfId="0" quotePrefix="1" applyFont="1" applyBorder="1" applyAlignment="1">
      <alignment horizontal="center"/>
    </xf>
    <xf numFmtId="0" fontId="22" fillId="0" borderId="0" xfId="0" applyFont="1" applyBorder="1" applyAlignment="1"/>
    <xf numFmtId="0" fontId="22" fillId="0" borderId="20" xfId="0" quotePrefix="1" applyFont="1" applyBorder="1" applyAlignment="1">
      <alignment horizontal="center"/>
    </xf>
    <xf numFmtId="0" fontId="22" fillId="0" borderId="21" xfId="0" quotePrefix="1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5" fillId="0" borderId="21" xfId="0" quotePrefix="1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20" xfId="0" quotePrefix="1" applyFont="1" applyBorder="1" applyAlignment="1">
      <alignment horizontal="center"/>
    </xf>
    <xf numFmtId="0" fontId="22" fillId="0" borderId="22" xfId="0" quotePrefix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20" xfId="0" applyBorder="1"/>
    <xf numFmtId="14" fontId="0" fillId="0" borderId="22" xfId="0" applyNumberFormat="1" applyBorder="1"/>
    <xf numFmtId="0" fontId="0" fillId="0" borderId="21" xfId="0" applyBorder="1"/>
    <xf numFmtId="0" fontId="0" fillId="0" borderId="22" xfId="0" applyBorder="1"/>
    <xf numFmtId="22" fontId="0" fillId="0" borderId="21" xfId="0" applyNumberFormat="1" applyBorder="1"/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168" fontId="0" fillId="0" borderId="10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22" xfId="0" applyNumberFormat="1" applyBorder="1"/>
    <xf numFmtId="169" fontId="0" fillId="0" borderId="11" xfId="0" applyNumberFormat="1" applyBorder="1"/>
    <xf numFmtId="169" fontId="0" fillId="0" borderId="22" xfId="0" applyNumberFormat="1" applyBorder="1"/>
    <xf numFmtId="166" fontId="0" fillId="0" borderId="11" xfId="0" applyNumberFormat="1" applyBorder="1"/>
    <xf numFmtId="1" fontId="0" fillId="0" borderId="10" xfId="0" applyNumberFormat="1" applyBorder="1"/>
    <xf numFmtId="2" fontId="0" fillId="0" borderId="21" xfId="0" applyNumberFormat="1" applyBorder="1"/>
    <xf numFmtId="169" fontId="0" fillId="0" borderId="0" xfId="0" applyNumberFormat="1" applyBorder="1"/>
    <xf numFmtId="169" fontId="0" fillId="0" borderId="21" xfId="0" applyNumberFormat="1" applyBorder="1"/>
    <xf numFmtId="2" fontId="0" fillId="0" borderId="20" xfId="0" applyNumberFormat="1" applyBorder="1"/>
    <xf numFmtId="168" fontId="0" fillId="0" borderId="20" xfId="0" applyNumberFormat="1" applyBorder="1"/>
    <xf numFmtId="1" fontId="0" fillId="0" borderId="20" xfId="0" applyNumberFormat="1" applyBorder="1"/>
    <xf numFmtId="166" fontId="0" fillId="0" borderId="0" xfId="0" applyNumberFormat="1" applyBorder="1"/>
    <xf numFmtId="166" fontId="0" fillId="0" borderId="21" xfId="0" applyNumberFormat="1" applyBorder="1"/>
    <xf numFmtId="168" fontId="0" fillId="0" borderId="0" xfId="0" applyNumberFormat="1" applyBorder="1"/>
    <xf numFmtId="168" fontId="0" fillId="0" borderId="21" xfId="0" applyNumberFormat="1" applyBorder="1"/>
    <xf numFmtId="167" fontId="0" fillId="0" borderId="0" xfId="0" applyNumberFormat="1" applyBorder="1"/>
    <xf numFmtId="167" fontId="0" fillId="0" borderId="21" xfId="0" applyNumberFormat="1" applyBorder="1"/>
    <xf numFmtId="168" fontId="0" fillId="0" borderId="11" xfId="0" applyNumberFormat="1" applyBorder="1"/>
    <xf numFmtId="168" fontId="0" fillId="0" borderId="22" xfId="0" applyNumberFormat="1" applyBorder="1"/>
    <xf numFmtId="0" fontId="22" fillId="0" borderId="25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61D0-33B3-4CC6-8170-71D87615E391}">
  <dimension ref="A1:MG383"/>
  <sheetViews>
    <sheetView topLeftCell="A202" zoomScale="109" workbookViewId="0">
      <selection activeCell="C8" sqref="C8"/>
    </sheetView>
  </sheetViews>
  <sheetFormatPr defaultColWidth="8.90625" defaultRowHeight="14.5" x14ac:dyDescent="0.35"/>
  <cols>
    <col min="1" max="1" width="8.81640625" style="15" bestFit="1" customWidth="1"/>
    <col min="2" max="2" width="10.453125" style="15" bestFit="1" customWidth="1"/>
    <col min="3" max="3" width="11.26953125" style="15" bestFit="1" customWidth="1"/>
    <col min="4" max="4" width="4.36328125" style="15" bestFit="1" customWidth="1"/>
    <col min="5" max="5" width="10.81640625" style="15" bestFit="1" customWidth="1"/>
    <col min="6" max="6" width="17.7265625" style="15" bestFit="1" customWidth="1"/>
    <col min="7" max="7" width="13.08984375" style="15" bestFit="1" customWidth="1"/>
    <col min="8" max="8" width="5.36328125" style="15" bestFit="1" customWidth="1"/>
    <col min="9" max="9" width="10.81640625" style="15" bestFit="1" customWidth="1"/>
    <col min="10" max="10" width="15.90625" style="15" bestFit="1" customWidth="1"/>
    <col min="11" max="11" width="15.7265625" style="15" bestFit="1" customWidth="1"/>
    <col min="12" max="12" width="10.81640625" style="15" bestFit="1" customWidth="1"/>
    <col min="13" max="13" width="12" style="15" bestFit="1" customWidth="1"/>
    <col min="14" max="14" width="10.81640625" style="15" bestFit="1" customWidth="1"/>
    <col min="15" max="15" width="8.90625" style="2"/>
    <col min="16" max="16" width="9.81640625" style="15" bestFit="1" customWidth="1"/>
    <col min="17" max="16384" width="8.90625" style="15"/>
  </cols>
  <sheetData>
    <row r="1" spans="1:345" x14ac:dyDescent="0.35">
      <c r="A1" s="89" t="s">
        <v>505</v>
      </c>
      <c r="B1" s="91"/>
      <c r="C1" s="89" t="s">
        <v>27</v>
      </c>
      <c r="D1" s="90"/>
      <c r="E1" s="91"/>
      <c r="F1" s="89" t="s">
        <v>503</v>
      </c>
      <c r="G1" s="90"/>
      <c r="H1" s="91"/>
      <c r="I1" s="89" t="s">
        <v>504</v>
      </c>
      <c r="J1" s="90"/>
      <c r="K1" s="90"/>
      <c r="L1" s="90"/>
      <c r="M1" s="90"/>
      <c r="N1" s="91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</row>
    <row r="2" spans="1:345" s="21" customFormat="1" x14ac:dyDescent="0.35">
      <c r="A2" s="62" t="s">
        <v>0</v>
      </c>
      <c r="B2" s="63" t="s">
        <v>43</v>
      </c>
      <c r="C2" s="62" t="s">
        <v>473</v>
      </c>
      <c r="D2" s="64" t="s">
        <v>6</v>
      </c>
      <c r="E2" s="63" t="s">
        <v>45</v>
      </c>
      <c r="F2" s="62" t="s">
        <v>477</v>
      </c>
      <c r="G2" s="64" t="s">
        <v>476</v>
      </c>
      <c r="H2" s="63" t="s">
        <v>9</v>
      </c>
      <c r="I2" s="62" t="s">
        <v>7</v>
      </c>
      <c r="J2" s="64" t="s">
        <v>474</v>
      </c>
      <c r="K2" s="64" t="s">
        <v>475</v>
      </c>
      <c r="L2" s="64" t="s">
        <v>496</v>
      </c>
      <c r="M2" s="64" t="s">
        <v>497</v>
      </c>
      <c r="N2" s="63" t="s">
        <v>498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345" s="21" customFormat="1" ht="15.5" x14ac:dyDescent="0.35">
      <c r="A3" s="43" t="s">
        <v>20</v>
      </c>
      <c r="B3" s="53" t="s">
        <v>20</v>
      </c>
      <c r="C3" s="52" t="s">
        <v>493</v>
      </c>
      <c r="D3" s="44" t="s">
        <v>20</v>
      </c>
      <c r="E3" s="50" t="s">
        <v>25</v>
      </c>
      <c r="F3" s="51" t="s">
        <v>23</v>
      </c>
      <c r="G3" s="47" t="s">
        <v>23</v>
      </c>
      <c r="H3" s="45" t="s">
        <v>500</v>
      </c>
      <c r="I3" s="43" t="s">
        <v>495</v>
      </c>
      <c r="J3" s="44" t="s">
        <v>20</v>
      </c>
      <c r="K3" s="44" t="s">
        <v>20</v>
      </c>
      <c r="L3" s="44" t="s">
        <v>20</v>
      </c>
      <c r="M3" s="44" t="s">
        <v>28</v>
      </c>
      <c r="N3" s="53" t="s">
        <v>499</v>
      </c>
      <c r="P3" s="28"/>
      <c r="Q3" s="26"/>
      <c r="R3" s="23"/>
      <c r="S3" s="23"/>
      <c r="T3" s="26"/>
      <c r="U3" s="23"/>
      <c r="V3" s="28"/>
      <c r="W3" s="28"/>
      <c r="X3" s="29"/>
      <c r="Y3" s="29"/>
      <c r="Z3" s="27"/>
      <c r="AA3" s="27"/>
      <c r="AB3" s="27"/>
      <c r="AC3" s="27"/>
      <c r="AD3" s="27"/>
      <c r="AE3" s="27"/>
      <c r="AF3" s="27"/>
      <c r="AG3" s="26"/>
      <c r="AH3" s="23"/>
      <c r="AI3" s="23"/>
      <c r="AJ3" s="26"/>
      <c r="AK3" s="41"/>
      <c r="AL3" s="26"/>
      <c r="AM3" s="27"/>
      <c r="AN3" s="27"/>
      <c r="AO3" s="27"/>
      <c r="AP3" s="27"/>
      <c r="AQ3" s="27"/>
      <c r="AR3" s="23"/>
      <c r="AS3" s="23"/>
      <c r="AT3" s="27"/>
      <c r="AU3" s="27"/>
      <c r="AV3" s="27"/>
    </row>
    <row r="4" spans="1:345" ht="15.5" x14ac:dyDescent="0.35">
      <c r="A4" s="54" t="s">
        <v>16</v>
      </c>
      <c r="B4" s="56">
        <v>39464</v>
      </c>
      <c r="C4" s="74"/>
      <c r="D4" s="68"/>
      <c r="E4" s="73"/>
      <c r="F4" s="66">
        <v>-6</v>
      </c>
      <c r="G4" s="68"/>
      <c r="H4" s="69"/>
      <c r="I4" s="67"/>
      <c r="J4" s="2"/>
      <c r="K4" s="2"/>
      <c r="L4" s="2"/>
      <c r="M4" s="76"/>
      <c r="N4" s="71"/>
      <c r="P4" s="13"/>
      <c r="R4" s="16"/>
      <c r="S4" s="16"/>
      <c r="U4" s="36"/>
      <c r="V4" s="17"/>
      <c r="W4" s="14"/>
      <c r="X4" s="16"/>
      <c r="Y4" s="37"/>
      <c r="Z4" s="16"/>
      <c r="AA4" s="16"/>
      <c r="AB4" s="16"/>
      <c r="AC4" s="16"/>
      <c r="AD4" s="16"/>
      <c r="AE4" s="16"/>
      <c r="AF4" s="16"/>
      <c r="AH4" s="18"/>
      <c r="AI4" s="18"/>
      <c r="AK4" s="16"/>
      <c r="AL4" s="16"/>
      <c r="AM4" s="16"/>
      <c r="AN4" s="16"/>
      <c r="AO4" s="16"/>
      <c r="AP4" s="16"/>
      <c r="AQ4" s="16"/>
      <c r="AR4" s="19"/>
      <c r="AS4" s="18"/>
      <c r="AT4" s="16"/>
      <c r="AU4" s="16"/>
      <c r="AV4" s="16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3"/>
      <c r="IX4" s="3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</row>
    <row r="5" spans="1:345" ht="15.5" x14ac:dyDescent="0.35">
      <c r="A5" s="54" t="s">
        <v>16</v>
      </c>
      <c r="B5" s="56">
        <v>39471</v>
      </c>
      <c r="C5" s="74"/>
      <c r="D5" s="68"/>
      <c r="E5" s="73"/>
      <c r="F5" s="66">
        <v>-6.4</v>
      </c>
      <c r="G5" s="68"/>
      <c r="H5" s="69"/>
      <c r="I5" s="67"/>
      <c r="J5" s="2"/>
      <c r="K5" s="2"/>
      <c r="L5" s="2"/>
      <c r="M5" s="76"/>
      <c r="N5" s="71"/>
      <c r="P5" s="13"/>
      <c r="R5" s="16"/>
      <c r="S5" s="16"/>
      <c r="U5" s="36"/>
      <c r="V5" s="17"/>
      <c r="W5" s="14"/>
      <c r="X5" s="16"/>
      <c r="Y5" s="37"/>
      <c r="Z5" s="16"/>
      <c r="AA5" s="16"/>
      <c r="AB5" s="16"/>
      <c r="AC5" s="16"/>
      <c r="AD5" s="16"/>
      <c r="AE5" s="16"/>
      <c r="AF5" s="16"/>
      <c r="AH5" s="18"/>
      <c r="AI5" s="18"/>
      <c r="AK5" s="16"/>
      <c r="AL5" s="16"/>
      <c r="AM5" s="16"/>
      <c r="AN5" s="16"/>
      <c r="AO5" s="16"/>
      <c r="AP5" s="16"/>
      <c r="AQ5" s="16"/>
      <c r="AR5" s="19"/>
      <c r="AS5" s="18"/>
      <c r="AT5" s="16"/>
      <c r="AU5" s="16"/>
      <c r="AV5" s="16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3"/>
      <c r="CQ5" s="3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3"/>
      <c r="DZ5" s="3"/>
      <c r="EA5" s="2"/>
      <c r="EB5" s="2"/>
      <c r="EC5" s="2"/>
      <c r="ED5" s="2"/>
      <c r="EE5" s="2"/>
      <c r="EF5" s="2"/>
      <c r="EG5" s="2"/>
      <c r="EH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3"/>
      <c r="IX5" s="3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3"/>
      <c r="JZ5" s="3"/>
      <c r="KA5" s="2"/>
      <c r="KB5" s="2"/>
      <c r="KC5" s="2"/>
      <c r="KD5" s="2"/>
      <c r="KE5" s="2"/>
      <c r="KF5" s="2"/>
      <c r="KG5" s="2"/>
      <c r="KH5" s="2"/>
      <c r="KI5" s="3"/>
      <c r="KJ5" s="3"/>
      <c r="KK5" s="2"/>
      <c r="KL5" s="3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3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3"/>
      <c r="LX5" s="3"/>
      <c r="LY5" s="3"/>
      <c r="LZ5" s="2"/>
      <c r="MA5" s="2"/>
      <c r="MB5" s="2"/>
      <c r="MC5" s="2"/>
      <c r="MD5" s="2"/>
      <c r="ME5" s="2"/>
      <c r="MF5" s="2"/>
      <c r="MG5" s="2"/>
    </row>
    <row r="6" spans="1:345" ht="15.5" x14ac:dyDescent="0.35">
      <c r="A6" s="54" t="s">
        <v>16</v>
      </c>
      <c r="B6" s="56">
        <v>39486</v>
      </c>
      <c r="C6" s="74"/>
      <c r="D6" s="68"/>
      <c r="E6" s="73"/>
      <c r="F6" s="66">
        <v>-6.3</v>
      </c>
      <c r="G6" s="68"/>
      <c r="H6" s="69"/>
      <c r="I6" s="67"/>
      <c r="J6" s="2"/>
      <c r="K6" s="2"/>
      <c r="L6" s="2"/>
      <c r="M6" s="76"/>
      <c r="N6" s="71"/>
      <c r="P6" s="13"/>
      <c r="R6" s="16"/>
      <c r="S6" s="16"/>
      <c r="U6" s="36"/>
      <c r="V6" s="17"/>
      <c r="W6" s="14"/>
      <c r="X6" s="16"/>
      <c r="Y6" s="37"/>
      <c r="Z6" s="16"/>
      <c r="AA6" s="16"/>
      <c r="AB6" s="16"/>
      <c r="AC6" s="16"/>
      <c r="AD6" s="16"/>
      <c r="AE6" s="16"/>
      <c r="AF6" s="16"/>
      <c r="AH6" s="18"/>
      <c r="AI6" s="18"/>
      <c r="AK6" s="16"/>
      <c r="AL6" s="16"/>
      <c r="AM6" s="16"/>
      <c r="AN6" s="16"/>
      <c r="AO6" s="16"/>
      <c r="AP6" s="16"/>
      <c r="AQ6" s="16"/>
      <c r="AR6" s="19"/>
      <c r="AS6" s="18"/>
      <c r="AT6" s="16"/>
      <c r="AU6" s="16"/>
      <c r="AV6" s="16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3"/>
      <c r="CQ6" s="3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3"/>
      <c r="DZ6" s="3"/>
      <c r="EA6" s="2"/>
      <c r="EB6" s="2"/>
      <c r="EC6" s="2"/>
      <c r="ED6" s="2"/>
      <c r="EE6" s="2"/>
      <c r="EF6" s="2"/>
      <c r="EG6" s="2"/>
      <c r="EH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3"/>
      <c r="IX6" s="3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3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</row>
    <row r="7" spans="1:345" ht="15.5" x14ac:dyDescent="0.35">
      <c r="A7" s="54" t="s">
        <v>16</v>
      </c>
      <c r="B7" s="56">
        <v>39507</v>
      </c>
      <c r="C7" s="74"/>
      <c r="D7" s="68"/>
      <c r="E7" s="73"/>
      <c r="F7" s="66">
        <v>-6</v>
      </c>
      <c r="G7" s="68"/>
      <c r="H7" s="69"/>
      <c r="I7" s="67"/>
      <c r="J7" s="2"/>
      <c r="K7" s="2"/>
      <c r="L7" s="2"/>
      <c r="M7" s="76"/>
      <c r="N7" s="71"/>
      <c r="P7" s="13"/>
      <c r="R7" s="16"/>
      <c r="S7" s="16"/>
      <c r="U7" s="36"/>
      <c r="V7" s="17"/>
      <c r="W7" s="14"/>
      <c r="X7" s="16"/>
      <c r="Y7" s="37"/>
      <c r="Z7" s="16"/>
      <c r="AA7" s="16"/>
      <c r="AB7" s="16"/>
      <c r="AC7" s="16"/>
      <c r="AD7" s="16"/>
      <c r="AE7" s="16"/>
      <c r="AF7" s="16"/>
      <c r="AH7" s="18"/>
      <c r="AI7" s="18"/>
      <c r="AK7" s="16"/>
      <c r="AL7" s="16"/>
      <c r="AM7" s="16"/>
      <c r="AN7" s="16"/>
      <c r="AO7" s="16"/>
      <c r="AP7" s="16"/>
      <c r="AQ7" s="16"/>
      <c r="AR7" s="19"/>
      <c r="AS7" s="18"/>
      <c r="AT7" s="16"/>
      <c r="AU7" s="16"/>
      <c r="AV7" s="16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3"/>
      <c r="CQ7" s="3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3"/>
      <c r="DZ7" s="3"/>
      <c r="EA7" s="2"/>
      <c r="EB7" s="2"/>
      <c r="EC7" s="2"/>
      <c r="ED7" s="2"/>
      <c r="EE7" s="2"/>
      <c r="EF7" s="2"/>
      <c r="EG7" s="2"/>
      <c r="EH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3"/>
      <c r="IX7" s="3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3"/>
      <c r="KJ7" s="3"/>
      <c r="KK7" s="2"/>
      <c r="KL7" s="3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3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3"/>
      <c r="LX7" s="3"/>
      <c r="LY7" s="3"/>
      <c r="LZ7" s="2"/>
      <c r="MA7" s="2"/>
      <c r="MB7" s="2"/>
      <c r="MC7" s="2"/>
      <c r="MD7" s="2"/>
      <c r="ME7" s="2"/>
      <c r="MF7" s="2"/>
      <c r="MG7" s="2"/>
    </row>
    <row r="8" spans="1:345" ht="15.5" x14ac:dyDescent="0.35">
      <c r="A8" s="54" t="s">
        <v>16</v>
      </c>
      <c r="B8" s="56">
        <v>39514</v>
      </c>
      <c r="C8" s="74"/>
      <c r="D8" s="68"/>
      <c r="E8" s="73"/>
      <c r="F8" s="66">
        <v>-5.4</v>
      </c>
      <c r="G8" s="68"/>
      <c r="H8" s="69"/>
      <c r="I8" s="67"/>
      <c r="J8" s="2"/>
      <c r="K8" s="2"/>
      <c r="L8" s="2"/>
      <c r="M8" s="76"/>
      <c r="N8" s="71"/>
      <c r="P8" s="13"/>
      <c r="R8" s="16"/>
      <c r="S8" s="16"/>
      <c r="U8" s="36"/>
      <c r="V8" s="17"/>
      <c r="W8" s="14"/>
      <c r="X8" s="16"/>
      <c r="Y8" s="37"/>
      <c r="Z8" s="16"/>
      <c r="AA8" s="16"/>
      <c r="AB8" s="16"/>
      <c r="AC8" s="16"/>
      <c r="AD8" s="16"/>
      <c r="AE8" s="16"/>
      <c r="AF8" s="16"/>
      <c r="AH8" s="18"/>
      <c r="AI8" s="18"/>
      <c r="AK8" s="16"/>
      <c r="AL8" s="16"/>
      <c r="AM8" s="16"/>
      <c r="AN8" s="16"/>
      <c r="AO8" s="16"/>
      <c r="AP8" s="16"/>
      <c r="AQ8" s="16"/>
      <c r="AR8" s="19"/>
      <c r="AS8" s="18"/>
      <c r="AT8" s="16"/>
      <c r="AU8" s="16"/>
      <c r="AV8" s="16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3"/>
      <c r="CQ8" s="3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3"/>
      <c r="DZ8" s="3"/>
      <c r="EA8" s="2"/>
      <c r="EB8" s="2"/>
      <c r="EC8" s="2"/>
      <c r="ED8" s="2"/>
      <c r="EE8" s="2"/>
      <c r="EF8" s="2"/>
      <c r="EG8" s="2"/>
      <c r="EH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3"/>
      <c r="IX8" s="3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3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</row>
    <row r="9" spans="1:345" ht="15.5" x14ac:dyDescent="0.35">
      <c r="A9" s="54" t="s">
        <v>16</v>
      </c>
      <c r="B9" s="56">
        <v>39521</v>
      </c>
      <c r="C9" s="74"/>
      <c r="D9" s="68"/>
      <c r="E9" s="73"/>
      <c r="F9" s="66">
        <v>-5.8</v>
      </c>
      <c r="G9" s="68"/>
      <c r="H9" s="69"/>
      <c r="I9" s="67"/>
      <c r="J9" s="2"/>
      <c r="K9" s="2"/>
      <c r="L9" s="2"/>
      <c r="M9" s="76"/>
      <c r="N9" s="71"/>
      <c r="P9" s="13"/>
      <c r="R9" s="16"/>
      <c r="S9" s="16"/>
      <c r="U9" s="36"/>
      <c r="V9" s="17"/>
      <c r="W9" s="14"/>
      <c r="X9" s="16"/>
      <c r="Y9" s="37"/>
      <c r="Z9" s="16"/>
      <c r="AA9" s="16"/>
      <c r="AB9" s="16"/>
      <c r="AC9" s="16"/>
      <c r="AD9" s="16"/>
      <c r="AE9" s="16"/>
      <c r="AF9" s="16"/>
      <c r="AH9" s="18"/>
      <c r="AI9" s="18"/>
      <c r="AK9" s="16"/>
      <c r="AL9" s="16"/>
      <c r="AM9" s="16"/>
      <c r="AN9" s="16"/>
      <c r="AO9" s="16"/>
      <c r="AP9" s="16"/>
      <c r="AQ9" s="16"/>
      <c r="AR9" s="19"/>
      <c r="AS9" s="18"/>
      <c r="AT9" s="16"/>
      <c r="AU9" s="16"/>
      <c r="AV9" s="16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3"/>
      <c r="CQ9" s="3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3"/>
      <c r="DZ9" s="3"/>
      <c r="EA9" s="2"/>
      <c r="EB9" s="2"/>
      <c r="EC9" s="2"/>
      <c r="ED9" s="2"/>
      <c r="EE9" s="2"/>
      <c r="EF9" s="2"/>
      <c r="EG9" s="2"/>
      <c r="EH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3"/>
      <c r="IX9" s="3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3"/>
      <c r="JZ9" s="3"/>
      <c r="KA9" s="2"/>
      <c r="KB9" s="2"/>
      <c r="KC9" s="2"/>
      <c r="KD9" s="2"/>
      <c r="KE9" s="2"/>
      <c r="KF9" s="2"/>
      <c r="KG9" s="2"/>
      <c r="KH9" s="2"/>
      <c r="KI9" s="3"/>
      <c r="KJ9" s="3"/>
      <c r="KK9" s="2"/>
      <c r="KL9" s="3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3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3"/>
      <c r="LX9" s="3"/>
      <c r="LY9" s="3"/>
      <c r="LZ9" s="2"/>
      <c r="MA9" s="2"/>
      <c r="MB9" s="2"/>
      <c r="MC9" s="2"/>
      <c r="MD9" s="2"/>
      <c r="ME9" s="2"/>
      <c r="MF9" s="2"/>
      <c r="MG9" s="2"/>
    </row>
    <row r="10" spans="1:345" ht="15.5" x14ac:dyDescent="0.35">
      <c r="A10" s="54" t="s">
        <v>16</v>
      </c>
      <c r="B10" s="56">
        <v>39595</v>
      </c>
      <c r="C10" s="74"/>
      <c r="D10" s="68"/>
      <c r="E10" s="73"/>
      <c r="F10" s="66">
        <v>-6.5</v>
      </c>
      <c r="G10" s="68"/>
      <c r="H10" s="69"/>
      <c r="I10" s="67"/>
      <c r="J10" s="2"/>
      <c r="K10" s="2"/>
      <c r="L10" s="2"/>
      <c r="M10" s="76"/>
      <c r="N10" s="71"/>
      <c r="P10" s="13"/>
      <c r="R10" s="16"/>
      <c r="S10" s="16"/>
      <c r="U10" s="36"/>
      <c r="V10" s="17"/>
      <c r="W10" s="14"/>
      <c r="X10" s="16"/>
      <c r="Y10" s="37"/>
      <c r="Z10" s="16"/>
      <c r="AA10" s="16"/>
      <c r="AB10" s="16"/>
      <c r="AC10" s="16"/>
      <c r="AD10" s="16"/>
      <c r="AE10" s="16"/>
      <c r="AF10" s="16"/>
      <c r="AH10" s="18"/>
      <c r="AI10" s="18"/>
      <c r="AK10" s="16"/>
      <c r="AL10" s="16"/>
      <c r="AM10" s="16"/>
      <c r="AN10" s="16"/>
      <c r="AO10" s="16"/>
      <c r="AP10" s="16"/>
      <c r="AQ10" s="16"/>
      <c r="AR10" s="19"/>
      <c r="AS10" s="18"/>
      <c r="AT10" s="16"/>
      <c r="AU10" s="16"/>
      <c r="AV10" s="16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3"/>
      <c r="CQ10" s="3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3"/>
      <c r="DZ10" s="3"/>
      <c r="EA10" s="2"/>
      <c r="EB10" s="2"/>
      <c r="EC10" s="2"/>
      <c r="ED10" s="2"/>
      <c r="EE10" s="2"/>
      <c r="EF10" s="2"/>
      <c r="EG10" s="2"/>
      <c r="EH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3"/>
      <c r="IX10" s="3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3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</row>
    <row r="11" spans="1:345" ht="15.5" x14ac:dyDescent="0.35">
      <c r="A11" s="54" t="s">
        <v>16</v>
      </c>
      <c r="B11" s="56">
        <v>39650</v>
      </c>
      <c r="C11" s="74"/>
      <c r="D11" s="68"/>
      <c r="E11" s="73"/>
      <c r="F11" s="66">
        <v>-6.8</v>
      </c>
      <c r="G11" s="68"/>
      <c r="H11" s="69"/>
      <c r="I11" s="67"/>
      <c r="J11" s="2"/>
      <c r="K11" s="2"/>
      <c r="L11" s="2"/>
      <c r="M11" s="76"/>
      <c r="N11" s="71"/>
      <c r="P11" s="13"/>
      <c r="R11" s="16"/>
      <c r="S11" s="16"/>
      <c r="U11" s="36"/>
      <c r="V11" s="17"/>
      <c r="W11" s="14"/>
      <c r="X11" s="16"/>
      <c r="Y11" s="37"/>
      <c r="Z11" s="16"/>
      <c r="AA11" s="16"/>
      <c r="AB11" s="16"/>
      <c r="AC11" s="16"/>
      <c r="AD11" s="16"/>
      <c r="AE11" s="16"/>
      <c r="AF11" s="16"/>
      <c r="AH11" s="18"/>
      <c r="AI11" s="18"/>
      <c r="AK11" s="16"/>
      <c r="AL11" s="16"/>
      <c r="AM11" s="16"/>
      <c r="AN11" s="16"/>
      <c r="AO11" s="16"/>
      <c r="AP11" s="16"/>
      <c r="AQ11" s="16"/>
      <c r="AR11" s="19"/>
      <c r="AS11" s="18"/>
      <c r="AT11" s="16"/>
      <c r="AU11" s="16"/>
      <c r="AV11" s="16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3"/>
      <c r="CQ11" s="3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3"/>
      <c r="DZ11" s="3"/>
      <c r="EA11" s="2"/>
      <c r="EB11" s="2"/>
      <c r="EC11" s="2"/>
      <c r="ED11" s="2"/>
      <c r="EE11" s="2"/>
      <c r="EF11" s="2"/>
      <c r="EG11" s="2"/>
      <c r="EH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3"/>
      <c r="IX11" s="3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3"/>
      <c r="KJ11" s="3"/>
      <c r="KK11" s="2"/>
      <c r="KL11" s="3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3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3"/>
      <c r="LX11" s="3"/>
      <c r="LY11" s="3"/>
      <c r="LZ11" s="2"/>
      <c r="MA11" s="2"/>
      <c r="MB11" s="2"/>
      <c r="MC11" s="2"/>
      <c r="MD11" s="2"/>
      <c r="ME11" s="2"/>
      <c r="MF11" s="2"/>
      <c r="MG11" s="2"/>
    </row>
    <row r="12" spans="1:345" ht="15.5" x14ac:dyDescent="0.35">
      <c r="A12" s="54" t="s">
        <v>16</v>
      </c>
      <c r="B12" s="56">
        <v>39675</v>
      </c>
      <c r="C12" s="74"/>
      <c r="D12" s="68"/>
      <c r="E12" s="73"/>
      <c r="F12" s="66">
        <v>-6.55</v>
      </c>
      <c r="G12" s="68">
        <v>4.9999999999999802E-2</v>
      </c>
      <c r="H12" s="69"/>
      <c r="I12" s="67"/>
      <c r="J12" s="2"/>
      <c r="K12" s="2"/>
      <c r="L12" s="2"/>
      <c r="M12" s="76"/>
      <c r="N12" s="71"/>
      <c r="P12" s="13"/>
      <c r="R12" s="16"/>
      <c r="S12" s="16"/>
      <c r="U12" s="36"/>
      <c r="V12" s="17"/>
      <c r="W12" s="14"/>
      <c r="X12" s="16"/>
      <c r="Y12" s="37"/>
      <c r="Z12" s="16"/>
      <c r="AA12" s="16"/>
      <c r="AB12" s="16"/>
      <c r="AC12" s="16"/>
      <c r="AD12" s="16"/>
      <c r="AE12" s="16"/>
      <c r="AF12" s="16"/>
      <c r="AH12" s="18"/>
      <c r="AI12" s="18"/>
      <c r="AK12" s="16"/>
      <c r="AL12" s="16"/>
      <c r="AM12" s="16"/>
      <c r="AN12" s="16"/>
      <c r="AO12" s="16"/>
      <c r="AP12" s="16"/>
      <c r="AQ12" s="16"/>
      <c r="AR12" s="19"/>
      <c r="AS12" s="18"/>
      <c r="AT12" s="16"/>
      <c r="AU12" s="16"/>
      <c r="AV12" s="16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3"/>
      <c r="CQ12" s="3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3"/>
      <c r="DZ12" s="3"/>
      <c r="EA12" s="2"/>
      <c r="EB12" s="2"/>
      <c r="EC12" s="2"/>
      <c r="ED12" s="2"/>
      <c r="EE12" s="2"/>
      <c r="EF12" s="2"/>
      <c r="EG12" s="2"/>
      <c r="EH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3"/>
      <c r="IX12" s="3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3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</row>
    <row r="13" spans="1:345" ht="15.5" x14ac:dyDescent="0.35">
      <c r="A13" s="54" t="s">
        <v>15</v>
      </c>
      <c r="B13" s="56">
        <v>39714</v>
      </c>
      <c r="C13" s="74"/>
      <c r="D13" s="68"/>
      <c r="E13" s="73"/>
      <c r="F13" s="66">
        <v>-6.1</v>
      </c>
      <c r="G13" s="68"/>
      <c r="H13" s="69">
        <v>82.133333333333297</v>
      </c>
      <c r="I13" s="67">
        <v>12.5</v>
      </c>
      <c r="J13" s="3">
        <v>39713.532638888886</v>
      </c>
      <c r="K13" s="3">
        <v>39714.459722222222</v>
      </c>
      <c r="L13" s="2"/>
      <c r="M13" s="76">
        <v>0.340299625468164</v>
      </c>
      <c r="N13" s="71">
        <f>IF(AND(I13&lt;&gt;"",M13&lt;&gt;""),M13*(I13/60),"")</f>
        <v>7.0895755305867503E-2</v>
      </c>
      <c r="P13" s="13"/>
      <c r="R13" s="16"/>
      <c r="S13" s="16"/>
      <c r="U13" s="36"/>
      <c r="V13" s="17"/>
      <c r="W13" s="14"/>
      <c r="X13" s="16"/>
      <c r="Y13" s="37"/>
      <c r="Z13" s="16"/>
      <c r="AA13" s="16"/>
      <c r="AB13" s="16"/>
      <c r="AC13" s="16"/>
      <c r="AD13" s="16"/>
      <c r="AE13" s="16"/>
      <c r="AF13" s="16"/>
      <c r="AH13" s="18"/>
      <c r="AI13" s="18"/>
      <c r="AK13" s="16"/>
      <c r="AL13" s="16"/>
      <c r="AM13" s="16"/>
      <c r="AN13" s="16"/>
      <c r="AO13" s="16"/>
      <c r="AP13" s="16"/>
      <c r="AQ13" s="16"/>
      <c r="AR13" s="19"/>
      <c r="AS13" s="18"/>
      <c r="AT13" s="16"/>
      <c r="AU13" s="16"/>
      <c r="AV13" s="16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3"/>
      <c r="CQ13" s="3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3"/>
      <c r="DZ13" s="3"/>
      <c r="EA13" s="2"/>
      <c r="EB13" s="2"/>
      <c r="EC13" s="2"/>
      <c r="ED13" s="2"/>
      <c r="EE13" s="2"/>
      <c r="EF13" s="2"/>
      <c r="EG13" s="2"/>
      <c r="EH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3"/>
      <c r="IX13" s="3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3"/>
      <c r="JZ13" s="3"/>
      <c r="KA13" s="2"/>
      <c r="KB13" s="2"/>
      <c r="KC13" s="2"/>
      <c r="KD13" s="2"/>
      <c r="KE13" s="2"/>
      <c r="KF13" s="2"/>
      <c r="KG13" s="2"/>
      <c r="KH13" s="2"/>
      <c r="KI13" s="3"/>
      <c r="KJ13" s="3"/>
      <c r="KK13" s="2"/>
      <c r="KL13" s="3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3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3"/>
      <c r="LX13" s="3"/>
      <c r="LY13" s="3"/>
      <c r="LZ13" s="2"/>
      <c r="MA13" s="2"/>
      <c r="MB13" s="2"/>
      <c r="MC13" s="2"/>
      <c r="MD13" s="2"/>
      <c r="ME13" s="2"/>
      <c r="MF13" s="2"/>
      <c r="MG13" s="2"/>
    </row>
    <row r="14" spans="1:345" ht="15.5" x14ac:dyDescent="0.35">
      <c r="A14" s="54" t="s">
        <v>16</v>
      </c>
      <c r="B14" s="56">
        <v>39714</v>
      </c>
      <c r="C14" s="74"/>
      <c r="D14" s="68"/>
      <c r="E14" s="73"/>
      <c r="F14" s="66">
        <v>-5.9</v>
      </c>
      <c r="G14" s="68">
        <v>0.2</v>
      </c>
      <c r="H14" s="69">
        <v>52.97</v>
      </c>
      <c r="I14" s="67">
        <v>44.8333333333333</v>
      </c>
      <c r="J14" s="3">
        <v>39713.487500000003</v>
      </c>
      <c r="K14" s="3">
        <v>39714.434027777781</v>
      </c>
      <c r="L14" s="2"/>
      <c r="M14" s="76">
        <v>9.0388848129126897E-2</v>
      </c>
      <c r="N14" s="71">
        <f t="shared" ref="N14:N77" si="0">IF(AND(I14&lt;&gt;"",M14&lt;&gt;""),M14*(I14/60),"")</f>
        <v>6.7540555963153101E-2</v>
      </c>
      <c r="P14" s="13"/>
      <c r="R14" s="16"/>
      <c r="S14" s="16"/>
      <c r="U14" s="36"/>
      <c r="V14" s="17"/>
      <c r="W14" s="14"/>
      <c r="X14" s="16"/>
      <c r="Y14" s="37"/>
      <c r="Z14" s="16"/>
      <c r="AA14" s="16"/>
      <c r="AB14" s="16"/>
      <c r="AC14" s="16"/>
      <c r="AD14" s="16"/>
      <c r="AE14" s="16"/>
      <c r="AF14" s="16"/>
      <c r="AH14" s="18"/>
      <c r="AI14" s="18"/>
      <c r="AK14" s="16"/>
      <c r="AL14" s="16"/>
      <c r="AM14" s="16"/>
      <c r="AN14" s="16"/>
      <c r="AO14" s="16"/>
      <c r="AP14" s="16"/>
      <c r="AQ14" s="16"/>
      <c r="AR14" s="19"/>
      <c r="AS14" s="18"/>
      <c r="AT14" s="16"/>
      <c r="AU14" s="16"/>
      <c r="AV14" s="16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3"/>
      <c r="CQ14" s="3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3"/>
      <c r="DZ14" s="3"/>
      <c r="EA14" s="2"/>
      <c r="EB14" s="2"/>
      <c r="EC14" s="2"/>
      <c r="ED14" s="2"/>
      <c r="EE14" s="2"/>
      <c r="EF14" s="2"/>
      <c r="EG14" s="2"/>
      <c r="EH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</row>
    <row r="15" spans="1:345" ht="15.5" x14ac:dyDescent="0.35">
      <c r="A15" s="54" t="s">
        <v>17</v>
      </c>
      <c r="B15" s="56">
        <v>39714</v>
      </c>
      <c r="C15" s="74"/>
      <c r="D15" s="68"/>
      <c r="E15" s="73"/>
      <c r="F15" s="66">
        <v>-6.6999999999999904</v>
      </c>
      <c r="G15" s="68">
        <v>0.1</v>
      </c>
      <c r="H15" s="69">
        <v>79.849999999999994</v>
      </c>
      <c r="I15" s="67">
        <v>29.5</v>
      </c>
      <c r="J15" s="3">
        <v>39713.488194444442</v>
      </c>
      <c r="K15" s="3">
        <v>39714.435416666667</v>
      </c>
      <c r="L15" s="2"/>
      <c r="M15" s="76">
        <v>0.14068914956011699</v>
      </c>
      <c r="N15" s="71">
        <f t="shared" si="0"/>
        <v>6.917216520039085E-2</v>
      </c>
      <c r="P15" s="13"/>
      <c r="R15" s="16"/>
      <c r="S15" s="16"/>
      <c r="U15" s="36"/>
      <c r="V15" s="17"/>
      <c r="W15" s="14"/>
      <c r="X15" s="16"/>
      <c r="Y15" s="37"/>
      <c r="Z15" s="16"/>
      <c r="AA15" s="16"/>
      <c r="AB15" s="16"/>
      <c r="AC15" s="16"/>
      <c r="AD15" s="16"/>
      <c r="AE15" s="16"/>
      <c r="AF15" s="16"/>
      <c r="AH15" s="18"/>
      <c r="AI15" s="18"/>
      <c r="AK15" s="16"/>
      <c r="AL15" s="16"/>
      <c r="AM15" s="16"/>
      <c r="AN15" s="16"/>
      <c r="AO15" s="16"/>
      <c r="AP15" s="16"/>
      <c r="AQ15" s="16"/>
      <c r="AR15" s="19"/>
      <c r="AS15" s="18"/>
      <c r="AT15" s="16"/>
      <c r="AU15" s="16"/>
      <c r="AV15" s="16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3"/>
      <c r="CQ15" s="3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3"/>
      <c r="DZ15" s="3"/>
      <c r="EA15" s="2"/>
      <c r="EB15" s="2"/>
      <c r="EC15" s="2"/>
      <c r="ED15" s="2"/>
      <c r="EE15" s="2"/>
      <c r="EF15" s="2"/>
      <c r="EG15" s="2"/>
      <c r="EH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3"/>
      <c r="IX15" s="3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3"/>
      <c r="KJ15" s="3"/>
      <c r="KK15" s="2"/>
      <c r="KL15" s="3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3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3"/>
      <c r="LX15" s="3"/>
      <c r="LY15" s="3"/>
      <c r="LZ15" s="2"/>
      <c r="MA15" s="2"/>
      <c r="MB15" s="2"/>
      <c r="MC15" s="2"/>
      <c r="MD15" s="2"/>
      <c r="ME15" s="2"/>
      <c r="MF15" s="2"/>
      <c r="MG15" s="2"/>
    </row>
    <row r="16" spans="1:345" ht="15.5" x14ac:dyDescent="0.35">
      <c r="A16" s="54" t="s">
        <v>18</v>
      </c>
      <c r="B16" s="56">
        <v>39714</v>
      </c>
      <c r="C16" s="74"/>
      <c r="D16" s="68"/>
      <c r="E16" s="73"/>
      <c r="F16" s="66">
        <v>-6.5</v>
      </c>
      <c r="G16" s="68"/>
      <c r="H16" s="69">
        <v>62.91</v>
      </c>
      <c r="I16" s="67"/>
      <c r="J16" s="3">
        <v>39713.50277777778</v>
      </c>
      <c r="K16" s="3">
        <v>39714.431250000001</v>
      </c>
      <c r="L16" s="2"/>
      <c r="M16" s="76">
        <v>1.3462976813762099E-2</v>
      </c>
      <c r="N16" s="71" t="str">
        <f t="shared" si="0"/>
        <v/>
      </c>
      <c r="P16" s="13"/>
      <c r="R16" s="16"/>
      <c r="S16" s="16"/>
      <c r="U16" s="36"/>
      <c r="V16" s="17"/>
      <c r="W16" s="14"/>
      <c r="X16" s="16"/>
      <c r="Y16" s="37"/>
      <c r="Z16" s="16"/>
      <c r="AA16" s="16"/>
      <c r="AB16" s="16"/>
      <c r="AC16" s="16"/>
      <c r="AD16" s="16"/>
      <c r="AE16" s="16"/>
      <c r="AF16" s="16"/>
      <c r="AH16" s="18"/>
      <c r="AI16" s="18"/>
      <c r="AK16" s="16"/>
      <c r="AL16" s="16"/>
      <c r="AM16" s="16"/>
      <c r="AN16" s="16"/>
      <c r="AO16" s="16"/>
      <c r="AP16" s="16"/>
      <c r="AQ16" s="16"/>
      <c r="AR16" s="19"/>
      <c r="AS16" s="18"/>
      <c r="AT16" s="16"/>
      <c r="AU16" s="16"/>
      <c r="AV16" s="16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3"/>
      <c r="CQ16" s="3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3"/>
      <c r="DZ16" s="3"/>
      <c r="EA16" s="2"/>
      <c r="EB16" s="2"/>
      <c r="EC16" s="2"/>
      <c r="ED16" s="2"/>
      <c r="EE16" s="2"/>
      <c r="EF16" s="2"/>
      <c r="EG16" s="2"/>
      <c r="EH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3"/>
      <c r="IX16" s="3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3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</row>
    <row r="17" spans="1:345" ht="15.5" x14ac:dyDescent="0.35">
      <c r="A17" s="54" t="s">
        <v>15</v>
      </c>
      <c r="B17" s="56">
        <v>39742</v>
      </c>
      <c r="C17" s="74"/>
      <c r="D17" s="68"/>
      <c r="E17" s="73"/>
      <c r="F17" s="66">
        <v>-4.9000000000000004</v>
      </c>
      <c r="G17" s="68"/>
      <c r="H17" s="69">
        <v>77.025000000000006</v>
      </c>
      <c r="I17" s="67">
        <v>12</v>
      </c>
      <c r="J17" s="3">
        <v>39741.484722222223</v>
      </c>
      <c r="K17" s="3">
        <v>39742.461805555555</v>
      </c>
      <c r="L17" s="2"/>
      <c r="M17" s="76">
        <v>0.27704335465529401</v>
      </c>
      <c r="N17" s="71">
        <f t="shared" si="0"/>
        <v>5.5408670931058807E-2</v>
      </c>
      <c r="P17" s="13"/>
      <c r="R17" s="16"/>
      <c r="S17" s="16"/>
      <c r="U17" s="36"/>
      <c r="V17" s="17"/>
      <c r="W17" s="14"/>
      <c r="X17" s="16"/>
      <c r="Y17" s="37"/>
      <c r="Z17" s="16"/>
      <c r="AA17" s="16"/>
      <c r="AB17" s="16"/>
      <c r="AC17" s="16"/>
      <c r="AD17" s="16"/>
      <c r="AE17" s="16"/>
      <c r="AF17" s="16"/>
      <c r="AH17" s="18"/>
      <c r="AI17" s="18"/>
      <c r="AK17" s="16"/>
      <c r="AL17" s="16"/>
      <c r="AM17" s="16"/>
      <c r="AN17" s="16"/>
      <c r="AO17" s="16"/>
      <c r="AP17" s="16"/>
      <c r="AQ17" s="16"/>
      <c r="AR17" s="19"/>
      <c r="AS17" s="18"/>
      <c r="AT17" s="16"/>
      <c r="AU17" s="16"/>
      <c r="AV17" s="16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3"/>
      <c r="CQ17" s="3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3"/>
      <c r="DZ17" s="3"/>
      <c r="EA17" s="2"/>
      <c r="EB17" s="2"/>
      <c r="EC17" s="2"/>
      <c r="ED17" s="2"/>
      <c r="EE17" s="2"/>
      <c r="EF17" s="2"/>
      <c r="EG17" s="2"/>
      <c r="EH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3"/>
      <c r="IX17" s="3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3"/>
      <c r="KJ17" s="3"/>
      <c r="KK17" s="2"/>
      <c r="KL17" s="3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3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3"/>
      <c r="LX17" s="3"/>
      <c r="LY17" s="3"/>
      <c r="LZ17" s="2"/>
      <c r="MA17" s="2"/>
      <c r="MB17" s="2"/>
      <c r="MC17" s="2"/>
      <c r="MD17" s="2"/>
      <c r="ME17" s="2"/>
      <c r="MF17" s="2"/>
      <c r="MG17" s="2"/>
    </row>
    <row r="18" spans="1:345" ht="15.5" x14ac:dyDescent="0.35">
      <c r="A18" s="54" t="s">
        <v>16</v>
      </c>
      <c r="B18" s="56">
        <v>39742</v>
      </c>
      <c r="C18" s="74"/>
      <c r="D18" s="68"/>
      <c r="E18" s="73"/>
      <c r="F18" s="66">
        <v>-6.15</v>
      </c>
      <c r="G18" s="68">
        <v>5.0000000000000197E-2</v>
      </c>
      <c r="H18" s="69">
        <v>56.78</v>
      </c>
      <c r="I18" s="67">
        <v>41.8333333333333</v>
      </c>
      <c r="J18" s="3">
        <v>39741.46597222222</v>
      </c>
      <c r="K18" s="3">
        <v>39742.443055555559</v>
      </c>
      <c r="L18" s="2"/>
      <c r="M18" s="76">
        <v>9.7725657427149906E-2</v>
      </c>
      <c r="N18" s="71">
        <f t="shared" si="0"/>
        <v>6.8136500039485015E-2</v>
      </c>
      <c r="P18" s="13"/>
      <c r="R18" s="16"/>
      <c r="S18" s="16"/>
      <c r="U18" s="36"/>
      <c r="V18" s="17"/>
      <c r="W18" s="14"/>
      <c r="X18" s="16"/>
      <c r="Y18" s="37"/>
      <c r="Z18" s="16"/>
      <c r="AA18" s="16"/>
      <c r="AB18" s="16"/>
      <c r="AC18" s="16"/>
      <c r="AD18" s="16"/>
      <c r="AE18" s="16"/>
      <c r="AF18" s="16"/>
      <c r="AH18" s="18"/>
      <c r="AI18" s="18"/>
      <c r="AK18" s="16"/>
      <c r="AL18" s="16"/>
      <c r="AM18" s="16"/>
      <c r="AN18" s="16"/>
      <c r="AO18" s="16"/>
      <c r="AP18" s="16"/>
      <c r="AQ18" s="16"/>
      <c r="AR18" s="19"/>
      <c r="AS18" s="18"/>
      <c r="AT18" s="16"/>
      <c r="AU18" s="16"/>
      <c r="AV18" s="16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3"/>
      <c r="CQ18" s="3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3"/>
      <c r="DZ18" s="3"/>
      <c r="EA18" s="2"/>
      <c r="EB18" s="2"/>
      <c r="EC18" s="2"/>
      <c r="ED18" s="2"/>
      <c r="EE18" s="2"/>
      <c r="EF18" s="2"/>
      <c r="EG18" s="2"/>
      <c r="EH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3"/>
      <c r="IX18" s="3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3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</row>
    <row r="19" spans="1:345" ht="15.5" x14ac:dyDescent="0.35">
      <c r="A19" s="54" t="s">
        <v>17</v>
      </c>
      <c r="B19" s="56">
        <v>39742</v>
      </c>
      <c r="C19" s="74"/>
      <c r="D19" s="68"/>
      <c r="E19" s="73"/>
      <c r="F19" s="66">
        <v>-6.75</v>
      </c>
      <c r="G19" s="68">
        <v>4.9999999999999802E-2</v>
      </c>
      <c r="H19" s="69">
        <v>52.91</v>
      </c>
      <c r="I19" s="67">
        <v>33.5</v>
      </c>
      <c r="J19" s="3">
        <v>39741.464583333334</v>
      </c>
      <c r="K19" s="3">
        <v>39742.441666666666</v>
      </c>
      <c r="L19" s="2"/>
      <c r="M19" s="76">
        <v>0.113930348258706</v>
      </c>
      <c r="N19" s="71">
        <f t="shared" si="0"/>
        <v>6.3611111111110855E-2</v>
      </c>
      <c r="P19" s="13"/>
      <c r="R19" s="16"/>
      <c r="S19" s="16"/>
      <c r="U19" s="36"/>
      <c r="V19" s="17"/>
      <c r="W19" s="14"/>
      <c r="X19" s="16"/>
      <c r="Y19" s="37"/>
      <c r="Z19" s="16"/>
      <c r="AA19" s="16"/>
      <c r="AB19" s="16"/>
      <c r="AC19" s="16"/>
      <c r="AD19" s="16"/>
      <c r="AE19" s="16"/>
      <c r="AF19" s="16"/>
      <c r="AH19" s="18"/>
      <c r="AI19" s="18"/>
      <c r="AK19" s="16"/>
      <c r="AL19" s="16"/>
      <c r="AM19" s="16"/>
      <c r="AN19" s="16"/>
      <c r="AO19" s="16"/>
      <c r="AP19" s="16"/>
      <c r="AQ19" s="16"/>
      <c r="AR19" s="19"/>
      <c r="AS19" s="18"/>
      <c r="AT19" s="16"/>
      <c r="AU19" s="16"/>
      <c r="AV19" s="16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3"/>
      <c r="CQ19" s="3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3"/>
      <c r="DZ19" s="3"/>
      <c r="EA19" s="2"/>
      <c r="EB19" s="2"/>
      <c r="EC19" s="2"/>
      <c r="ED19" s="2"/>
      <c r="EE19" s="2"/>
      <c r="EF19" s="2"/>
      <c r="EG19" s="2"/>
      <c r="EH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3"/>
      <c r="IX19" s="3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3"/>
      <c r="KJ19" s="3"/>
      <c r="KK19" s="2"/>
      <c r="KL19" s="3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3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3"/>
      <c r="LX19" s="3"/>
      <c r="LY19" s="3"/>
      <c r="LZ19" s="2"/>
      <c r="MA19" s="2"/>
      <c r="MB19" s="2"/>
      <c r="MC19" s="2"/>
      <c r="MD19" s="2"/>
      <c r="ME19" s="2"/>
      <c r="MF19" s="2"/>
      <c r="MG19" s="2"/>
    </row>
    <row r="20" spans="1:345" ht="15.5" x14ac:dyDescent="0.35">
      <c r="A20" s="54" t="s">
        <v>18</v>
      </c>
      <c r="B20" s="56">
        <v>39742</v>
      </c>
      <c r="C20" s="74"/>
      <c r="D20" s="68"/>
      <c r="E20" s="73"/>
      <c r="F20" s="66">
        <v>-6.5</v>
      </c>
      <c r="G20" s="68">
        <v>0.1</v>
      </c>
      <c r="H20" s="69">
        <v>72.040000000000006</v>
      </c>
      <c r="I20" s="67"/>
      <c r="J20" s="3">
        <v>39741.474999999999</v>
      </c>
      <c r="K20" s="3">
        <v>39742.445833333331</v>
      </c>
      <c r="L20" s="2"/>
      <c r="M20" s="76">
        <v>1.2732474964234601E-2</v>
      </c>
      <c r="N20" s="71" t="str">
        <f t="shared" si="0"/>
        <v/>
      </c>
      <c r="P20" s="13"/>
      <c r="R20" s="16"/>
      <c r="S20" s="16"/>
      <c r="U20" s="36"/>
      <c r="V20" s="17"/>
      <c r="W20" s="14"/>
      <c r="X20" s="16"/>
      <c r="Y20" s="37"/>
      <c r="Z20" s="16"/>
      <c r="AA20" s="16"/>
      <c r="AB20" s="16"/>
      <c r="AC20" s="16"/>
      <c r="AD20" s="16"/>
      <c r="AE20" s="16"/>
      <c r="AF20" s="16"/>
      <c r="AH20" s="18"/>
      <c r="AI20" s="18"/>
      <c r="AK20" s="16"/>
      <c r="AL20" s="16"/>
      <c r="AM20" s="16"/>
      <c r="AN20" s="16"/>
      <c r="AO20" s="16"/>
      <c r="AP20" s="16"/>
      <c r="AQ20" s="16"/>
      <c r="AR20" s="19"/>
      <c r="AS20" s="18"/>
      <c r="AT20" s="16"/>
      <c r="AU20" s="16"/>
      <c r="AV20" s="16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3"/>
      <c r="CQ20" s="3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3"/>
      <c r="DZ20" s="3"/>
      <c r="EA20" s="2"/>
      <c r="EB20" s="2"/>
      <c r="EC20" s="2"/>
      <c r="ED20" s="2"/>
      <c r="EE20" s="2"/>
      <c r="EF20" s="2"/>
      <c r="EG20" s="2"/>
      <c r="EH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3"/>
      <c r="IX20" s="3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3"/>
      <c r="KJ20" s="3"/>
      <c r="KK20" s="2"/>
      <c r="KL20" s="3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3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3"/>
      <c r="LX20" s="3"/>
      <c r="LY20" s="3"/>
      <c r="LZ20" s="2"/>
      <c r="MA20" s="2"/>
      <c r="MB20" s="2"/>
      <c r="MC20" s="2"/>
      <c r="MD20" s="2"/>
      <c r="ME20" s="2"/>
      <c r="MF20" s="2"/>
      <c r="MG20" s="2"/>
    </row>
    <row r="21" spans="1:345" ht="15.5" x14ac:dyDescent="0.35">
      <c r="A21" s="54" t="s">
        <v>15</v>
      </c>
      <c r="B21" s="56">
        <v>39770</v>
      </c>
      <c r="C21" s="74"/>
      <c r="D21" s="68"/>
      <c r="E21" s="73"/>
      <c r="F21" s="66">
        <v>-6.2</v>
      </c>
      <c r="G21" s="68"/>
      <c r="H21" s="69">
        <v>75.103333333333296</v>
      </c>
      <c r="I21" s="67">
        <v>11.5</v>
      </c>
      <c r="J21" s="3">
        <v>39769.464583333334</v>
      </c>
      <c r="K21" s="3">
        <v>39770.449999999997</v>
      </c>
      <c r="L21" s="2"/>
      <c r="M21" s="76">
        <v>0.32551092318534097</v>
      </c>
      <c r="N21" s="71">
        <f t="shared" si="0"/>
        <v>6.2389593610523687E-2</v>
      </c>
      <c r="P21" s="13"/>
      <c r="R21" s="16"/>
      <c r="S21" s="16"/>
      <c r="U21" s="36"/>
      <c r="V21" s="17"/>
      <c r="W21" s="14"/>
      <c r="X21" s="16"/>
      <c r="Y21" s="37"/>
      <c r="Z21" s="16"/>
      <c r="AA21" s="16"/>
      <c r="AB21" s="16"/>
      <c r="AC21" s="16"/>
      <c r="AD21" s="16"/>
      <c r="AE21" s="16"/>
      <c r="AF21" s="16"/>
      <c r="AH21" s="18"/>
      <c r="AI21" s="18"/>
      <c r="AK21" s="16"/>
      <c r="AL21" s="16"/>
      <c r="AM21" s="16"/>
      <c r="AN21" s="16"/>
      <c r="AO21" s="16"/>
      <c r="AP21" s="16"/>
      <c r="AQ21" s="16"/>
      <c r="AR21" s="19"/>
      <c r="AS21" s="18"/>
      <c r="AT21" s="16"/>
      <c r="AU21" s="16"/>
      <c r="AV21" s="16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3"/>
      <c r="CQ21" s="3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3"/>
      <c r="DZ21" s="3"/>
      <c r="EA21" s="2"/>
      <c r="EB21" s="2"/>
      <c r="EC21" s="2"/>
      <c r="ED21" s="2"/>
      <c r="EE21" s="2"/>
      <c r="EF21" s="2"/>
      <c r="EG21" s="2"/>
      <c r="EH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3"/>
      <c r="IX21" s="3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3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</row>
    <row r="22" spans="1:345" ht="15.5" x14ac:dyDescent="0.35">
      <c r="A22" s="54" t="s">
        <v>16</v>
      </c>
      <c r="B22" s="56">
        <v>39770</v>
      </c>
      <c r="C22" s="74"/>
      <c r="D22" s="68"/>
      <c r="E22" s="73"/>
      <c r="F22" s="66">
        <v>-6.2</v>
      </c>
      <c r="G22" s="68">
        <v>0.2</v>
      </c>
      <c r="H22" s="69">
        <v>53.31</v>
      </c>
      <c r="I22" s="67">
        <v>42.5</v>
      </c>
      <c r="J22" s="3">
        <v>39769.4375</v>
      </c>
      <c r="K22" s="3">
        <v>39770.44027777778</v>
      </c>
      <c r="L22" s="2"/>
      <c r="M22" s="76">
        <v>0.10318559556786699</v>
      </c>
      <c r="N22" s="71">
        <f t="shared" si="0"/>
        <v>7.3089796860572459E-2</v>
      </c>
      <c r="P22" s="13"/>
      <c r="R22" s="16"/>
      <c r="S22" s="16"/>
      <c r="U22" s="36"/>
      <c r="V22" s="17"/>
      <c r="W22" s="14"/>
      <c r="X22" s="16"/>
      <c r="Y22" s="37"/>
      <c r="Z22" s="16"/>
      <c r="AA22" s="16"/>
      <c r="AB22" s="16"/>
      <c r="AC22" s="16"/>
      <c r="AD22" s="16"/>
      <c r="AE22" s="16"/>
      <c r="AF22" s="16"/>
      <c r="AH22" s="18"/>
      <c r="AI22" s="18"/>
      <c r="AK22" s="16"/>
      <c r="AL22" s="16"/>
      <c r="AM22" s="16"/>
      <c r="AN22" s="16"/>
      <c r="AO22" s="16"/>
      <c r="AP22" s="16"/>
      <c r="AQ22" s="16"/>
      <c r="AR22" s="19"/>
      <c r="AS22" s="18"/>
      <c r="AT22" s="16"/>
      <c r="AU22" s="16"/>
      <c r="AV22" s="16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3"/>
      <c r="CQ22" s="3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3"/>
      <c r="DZ22" s="3"/>
      <c r="EA22" s="2"/>
      <c r="EB22" s="2"/>
      <c r="EC22" s="2"/>
      <c r="ED22" s="2"/>
      <c r="EE22" s="2"/>
      <c r="EF22" s="2"/>
      <c r="EG22" s="2"/>
      <c r="EH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3"/>
      <c r="IX22" s="3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3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</row>
    <row r="23" spans="1:345" ht="15.5" x14ac:dyDescent="0.35">
      <c r="A23" s="54" t="s">
        <v>17</v>
      </c>
      <c r="B23" s="56">
        <v>39770</v>
      </c>
      <c r="C23" s="74"/>
      <c r="D23" s="68"/>
      <c r="E23" s="73"/>
      <c r="F23" s="66">
        <v>-6.6</v>
      </c>
      <c r="G23" s="68">
        <v>0</v>
      </c>
      <c r="H23" s="69">
        <v>80.25</v>
      </c>
      <c r="I23" s="67">
        <v>40.75</v>
      </c>
      <c r="J23" s="3">
        <v>39769.436805555553</v>
      </c>
      <c r="K23" s="3">
        <v>39770.44027777778</v>
      </c>
      <c r="L23" s="2"/>
      <c r="M23" s="76">
        <v>0.10083044982698899</v>
      </c>
      <c r="N23" s="71">
        <f t="shared" si="0"/>
        <v>6.84806805074967E-2</v>
      </c>
      <c r="P23" s="13"/>
      <c r="R23" s="16"/>
      <c r="S23" s="16"/>
      <c r="U23" s="36"/>
      <c r="V23" s="17"/>
      <c r="W23" s="14"/>
      <c r="X23" s="16"/>
      <c r="Y23" s="37"/>
      <c r="Z23" s="16"/>
      <c r="AA23" s="16"/>
      <c r="AB23" s="16"/>
      <c r="AC23" s="16"/>
      <c r="AD23" s="16"/>
      <c r="AE23" s="16"/>
      <c r="AF23" s="16"/>
      <c r="AH23" s="18"/>
      <c r="AI23" s="18"/>
      <c r="AK23" s="16"/>
      <c r="AL23" s="16"/>
      <c r="AM23" s="16"/>
      <c r="AN23" s="16"/>
      <c r="AO23" s="16"/>
      <c r="AP23" s="16"/>
      <c r="AQ23" s="16"/>
      <c r="AR23" s="19"/>
      <c r="AS23" s="18"/>
      <c r="AT23" s="16"/>
      <c r="AU23" s="16"/>
      <c r="AV23" s="16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3"/>
      <c r="CQ23" s="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3"/>
      <c r="DZ23" s="3"/>
      <c r="EA23" s="2"/>
      <c r="EB23" s="2"/>
      <c r="EC23" s="2"/>
      <c r="ED23" s="2"/>
      <c r="EE23" s="2"/>
      <c r="EF23" s="2"/>
      <c r="EG23" s="2"/>
      <c r="EH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3"/>
      <c r="IX23" s="3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3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</row>
    <row r="24" spans="1:345" ht="15.5" x14ac:dyDescent="0.35">
      <c r="A24" s="54" t="s">
        <v>18</v>
      </c>
      <c r="B24" s="56">
        <v>39770</v>
      </c>
      <c r="C24" s="74"/>
      <c r="D24" s="68"/>
      <c r="E24" s="73"/>
      <c r="F24" s="66">
        <v>-6.45</v>
      </c>
      <c r="G24" s="68">
        <v>4.9999999999999802E-2</v>
      </c>
      <c r="H24" s="69">
        <v>58.64</v>
      </c>
      <c r="I24" s="67"/>
      <c r="J24" s="3">
        <v>39769.43472222222</v>
      </c>
      <c r="K24" s="3">
        <v>39770.4375</v>
      </c>
      <c r="L24" s="2"/>
      <c r="M24" s="76">
        <v>7.6869806094182697E-3</v>
      </c>
      <c r="N24" s="71" t="str">
        <f t="shared" si="0"/>
        <v/>
      </c>
      <c r="P24" s="13"/>
      <c r="R24" s="16"/>
      <c r="S24" s="16"/>
      <c r="U24" s="36"/>
      <c r="V24" s="17"/>
      <c r="W24" s="14"/>
      <c r="X24" s="16"/>
      <c r="Y24" s="37"/>
      <c r="Z24" s="16"/>
      <c r="AA24" s="16"/>
      <c r="AB24" s="16"/>
      <c r="AC24" s="16"/>
      <c r="AD24" s="16"/>
      <c r="AE24" s="16"/>
      <c r="AF24" s="16"/>
      <c r="AH24" s="18"/>
      <c r="AI24" s="18"/>
      <c r="AK24" s="16"/>
      <c r="AL24" s="16"/>
      <c r="AM24" s="16"/>
      <c r="AN24" s="16"/>
      <c r="AO24" s="16"/>
      <c r="AP24" s="16"/>
      <c r="AQ24" s="16"/>
      <c r="AR24" s="19"/>
      <c r="AS24" s="18"/>
      <c r="AT24" s="16"/>
      <c r="AU24" s="16"/>
      <c r="AV24" s="16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3"/>
      <c r="CQ24" s="3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3"/>
      <c r="DZ24" s="3"/>
      <c r="EA24" s="2"/>
      <c r="EB24" s="2"/>
      <c r="EC24" s="2"/>
      <c r="ED24" s="2"/>
      <c r="EE24" s="2"/>
      <c r="EF24" s="2"/>
      <c r="EG24" s="2"/>
      <c r="EH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3"/>
      <c r="IX24" s="3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3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</row>
    <row r="25" spans="1:345" ht="15.5" x14ac:dyDescent="0.35">
      <c r="A25" s="54" t="s">
        <v>15</v>
      </c>
      <c r="B25" s="56">
        <v>39798</v>
      </c>
      <c r="C25" s="74"/>
      <c r="D25" s="68"/>
      <c r="E25" s="73"/>
      <c r="F25" s="66">
        <v>-6.4</v>
      </c>
      <c r="G25" s="68"/>
      <c r="H25" s="69">
        <v>80.319999999999993</v>
      </c>
      <c r="I25" s="67">
        <v>24.5</v>
      </c>
      <c r="J25" s="3">
        <v>39797.494444444441</v>
      </c>
      <c r="K25" s="3">
        <v>39798.431944444441</v>
      </c>
      <c r="L25" s="2"/>
      <c r="M25" s="76">
        <v>0.14451851851851799</v>
      </c>
      <c r="N25" s="71">
        <f t="shared" si="0"/>
        <v>5.9011728395061511E-2</v>
      </c>
      <c r="P25" s="13"/>
      <c r="R25" s="16"/>
      <c r="S25" s="16"/>
      <c r="U25" s="36"/>
      <c r="V25" s="17"/>
      <c r="W25" s="14"/>
      <c r="X25" s="16"/>
      <c r="Y25" s="37"/>
      <c r="Z25" s="16"/>
      <c r="AA25" s="16"/>
      <c r="AB25" s="16"/>
      <c r="AC25" s="16"/>
      <c r="AD25" s="16"/>
      <c r="AE25" s="16"/>
      <c r="AF25" s="16"/>
      <c r="AH25" s="18"/>
      <c r="AI25" s="18"/>
      <c r="AK25" s="16"/>
      <c r="AL25" s="16"/>
      <c r="AM25" s="16"/>
      <c r="AN25" s="16"/>
      <c r="AO25" s="16"/>
      <c r="AP25" s="16"/>
      <c r="AQ25" s="16"/>
      <c r="AR25" s="19"/>
      <c r="AS25" s="18"/>
      <c r="AT25" s="16"/>
      <c r="AU25" s="16"/>
      <c r="AV25" s="16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3"/>
      <c r="CQ25" s="3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3"/>
      <c r="DZ25" s="3"/>
      <c r="EA25" s="2"/>
      <c r="EB25" s="2"/>
      <c r="EC25" s="2"/>
      <c r="ED25" s="2"/>
      <c r="EE25" s="2"/>
      <c r="EF25" s="2"/>
      <c r="EG25" s="2"/>
      <c r="EH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3"/>
      <c r="IX25" s="3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3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3"/>
      <c r="LX25" s="3"/>
      <c r="LY25" s="3"/>
      <c r="LZ25" s="2"/>
      <c r="MA25" s="2"/>
      <c r="MB25" s="2"/>
      <c r="MC25" s="2"/>
      <c r="MD25" s="2"/>
      <c r="ME25" s="2"/>
      <c r="MF25" s="2"/>
      <c r="MG25" s="2"/>
    </row>
    <row r="26" spans="1:345" ht="15.5" x14ac:dyDescent="0.35">
      <c r="A26" s="54" t="s">
        <v>16</v>
      </c>
      <c r="B26" s="56">
        <v>39798</v>
      </c>
      <c r="C26" s="74"/>
      <c r="D26" s="68"/>
      <c r="E26" s="73"/>
      <c r="F26" s="66">
        <v>-6</v>
      </c>
      <c r="G26" s="68">
        <v>9.9999999999999603E-2</v>
      </c>
      <c r="H26" s="69">
        <v>47.4033333333333</v>
      </c>
      <c r="I26" s="67">
        <v>61.75</v>
      </c>
      <c r="J26" s="3">
        <v>39797.464583333334</v>
      </c>
      <c r="K26" s="3">
        <v>39798.4375</v>
      </c>
      <c r="L26" s="2"/>
      <c r="M26" s="76">
        <v>8.4082798001427497E-2</v>
      </c>
      <c r="N26" s="71">
        <f t="shared" si="0"/>
        <v>8.6535212943135792E-2</v>
      </c>
      <c r="P26" s="13"/>
      <c r="R26" s="16"/>
      <c r="S26" s="16"/>
      <c r="U26" s="36"/>
      <c r="V26" s="17"/>
      <c r="W26" s="14"/>
      <c r="X26" s="16"/>
      <c r="Y26" s="37"/>
      <c r="Z26" s="16"/>
      <c r="AA26" s="16"/>
      <c r="AB26" s="16"/>
      <c r="AC26" s="16"/>
      <c r="AD26" s="16"/>
      <c r="AE26" s="16"/>
      <c r="AF26" s="16"/>
      <c r="AH26" s="18"/>
      <c r="AI26" s="18"/>
      <c r="AK26" s="16"/>
      <c r="AL26" s="16"/>
      <c r="AM26" s="16"/>
      <c r="AN26" s="16"/>
      <c r="AO26" s="16"/>
      <c r="AP26" s="16"/>
      <c r="AQ26" s="16"/>
      <c r="AR26" s="19"/>
      <c r="AS26" s="18"/>
      <c r="AT26" s="16"/>
      <c r="AU26" s="16"/>
      <c r="AV26" s="16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3"/>
      <c r="CQ26" s="3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3"/>
      <c r="DZ26" s="3"/>
      <c r="EA26" s="2"/>
      <c r="EB26" s="2"/>
      <c r="EC26" s="2"/>
      <c r="ED26" s="2"/>
      <c r="EE26" s="2"/>
      <c r="EF26" s="2"/>
      <c r="EG26" s="2"/>
      <c r="EH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3"/>
      <c r="IX26" s="3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3"/>
      <c r="KJ26" s="3"/>
      <c r="KK26" s="2"/>
      <c r="KL26" s="3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38"/>
      <c r="KY26" s="2"/>
      <c r="KZ26" s="2"/>
      <c r="LA26" s="2"/>
      <c r="LB26" s="2"/>
      <c r="LC26" s="2"/>
      <c r="LD26" s="3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3"/>
      <c r="LX26" s="3"/>
      <c r="LY26" s="3"/>
      <c r="LZ26" s="2"/>
      <c r="MA26" s="2"/>
      <c r="MB26" s="2"/>
      <c r="MC26" s="2"/>
      <c r="MD26" s="2"/>
      <c r="ME26" s="2"/>
      <c r="MF26" s="2"/>
      <c r="MG26" s="2"/>
    </row>
    <row r="27" spans="1:345" ht="15.5" x14ac:dyDescent="0.35">
      <c r="A27" s="54" t="s">
        <v>17</v>
      </c>
      <c r="B27" s="56">
        <v>39798</v>
      </c>
      <c r="C27" s="74"/>
      <c r="D27" s="68"/>
      <c r="E27" s="73"/>
      <c r="F27" s="66">
        <v>-6.5</v>
      </c>
      <c r="G27" s="68">
        <v>0.1</v>
      </c>
      <c r="H27" s="69">
        <v>79.760000000000005</v>
      </c>
      <c r="I27" s="67">
        <v>43</v>
      </c>
      <c r="J27" s="3">
        <v>39797.464583333334</v>
      </c>
      <c r="K27" s="3">
        <v>39798.4375</v>
      </c>
      <c r="L27" s="2"/>
      <c r="M27" s="76">
        <v>9.4860813704496796E-2</v>
      </c>
      <c r="N27" s="71">
        <f t="shared" si="0"/>
        <v>6.7983583154889365E-2</v>
      </c>
      <c r="P27" s="13"/>
      <c r="R27" s="16"/>
      <c r="S27" s="16"/>
      <c r="U27" s="36"/>
      <c r="V27" s="17"/>
      <c r="W27" s="14"/>
      <c r="X27" s="16"/>
      <c r="Y27" s="37"/>
      <c r="Z27" s="16"/>
      <c r="AA27" s="16"/>
      <c r="AB27" s="16"/>
      <c r="AC27" s="16"/>
      <c r="AD27" s="16"/>
      <c r="AE27" s="16"/>
      <c r="AF27" s="16"/>
      <c r="AH27" s="18"/>
      <c r="AI27" s="18"/>
      <c r="AK27" s="16"/>
      <c r="AL27" s="16"/>
      <c r="AM27" s="16"/>
      <c r="AN27" s="16"/>
      <c r="AO27" s="16"/>
      <c r="AP27" s="16"/>
      <c r="AQ27" s="16"/>
      <c r="AR27" s="19"/>
      <c r="AS27" s="18"/>
      <c r="AT27" s="16"/>
      <c r="AU27" s="16"/>
      <c r="AV27" s="16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3"/>
      <c r="CQ27" s="3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3"/>
      <c r="DZ27" s="3"/>
      <c r="EA27" s="2"/>
      <c r="EB27" s="2"/>
      <c r="EC27" s="2"/>
      <c r="ED27" s="2"/>
      <c r="EE27" s="2"/>
      <c r="EF27" s="2"/>
      <c r="EG27" s="2"/>
      <c r="EH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3"/>
      <c r="IX27" s="3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3"/>
      <c r="KJ27" s="3"/>
      <c r="KK27" s="2"/>
      <c r="KL27" s="3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3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3"/>
      <c r="LX27" s="3"/>
      <c r="LY27" s="3"/>
      <c r="LZ27" s="2"/>
      <c r="MA27" s="2"/>
      <c r="MB27" s="2"/>
      <c r="MC27" s="2"/>
      <c r="MD27" s="2"/>
      <c r="ME27" s="2"/>
      <c r="MF27" s="2"/>
      <c r="MG27" s="2"/>
    </row>
    <row r="28" spans="1:345" ht="15.5" x14ac:dyDescent="0.35">
      <c r="A28" s="54" t="s">
        <v>18</v>
      </c>
      <c r="B28" s="56">
        <v>39798</v>
      </c>
      <c r="C28" s="74"/>
      <c r="D28" s="68"/>
      <c r="E28" s="73"/>
      <c r="F28" s="66">
        <v>0</v>
      </c>
      <c r="G28" s="68">
        <v>0</v>
      </c>
      <c r="H28" s="69" t="s">
        <v>501</v>
      </c>
      <c r="I28" s="67"/>
      <c r="J28" s="2"/>
      <c r="K28" s="2"/>
      <c r="L28" s="2"/>
      <c r="M28" s="76"/>
      <c r="N28" s="71" t="str">
        <f t="shared" si="0"/>
        <v/>
      </c>
      <c r="P28" s="13"/>
      <c r="R28" s="16"/>
      <c r="S28" s="16"/>
      <c r="U28" s="36"/>
      <c r="V28" s="17"/>
      <c r="W28" s="14"/>
      <c r="X28" s="16"/>
      <c r="Y28" s="37"/>
      <c r="Z28" s="16"/>
      <c r="AA28" s="16"/>
      <c r="AB28" s="16"/>
      <c r="AC28" s="16"/>
      <c r="AD28" s="16"/>
      <c r="AE28" s="16"/>
      <c r="AF28" s="16"/>
      <c r="AH28" s="18"/>
      <c r="AI28" s="18"/>
      <c r="AK28" s="16"/>
      <c r="AL28" s="16"/>
      <c r="AM28" s="16"/>
      <c r="AN28" s="16"/>
      <c r="AO28" s="16"/>
      <c r="AP28" s="16"/>
      <c r="AQ28" s="16"/>
      <c r="AR28" s="19"/>
      <c r="AS28" s="18"/>
      <c r="AT28" s="16"/>
      <c r="AU28" s="16"/>
      <c r="AV28" s="16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3"/>
      <c r="CQ28" s="3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3"/>
      <c r="DZ28" s="3"/>
      <c r="EA28" s="2"/>
      <c r="EB28" s="2"/>
      <c r="EC28" s="2"/>
      <c r="ED28" s="2"/>
      <c r="EE28" s="2"/>
      <c r="EF28" s="2"/>
      <c r="EG28" s="2"/>
      <c r="EH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3"/>
      <c r="IX28" s="3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3"/>
      <c r="KJ28" s="3"/>
      <c r="KK28" s="2"/>
      <c r="KL28" s="3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3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3"/>
      <c r="LX28" s="3"/>
      <c r="LY28" s="3"/>
      <c r="LZ28" s="2"/>
      <c r="MA28" s="2"/>
      <c r="MB28" s="2"/>
      <c r="MC28" s="2"/>
      <c r="MD28" s="2"/>
      <c r="ME28" s="2"/>
      <c r="MF28" s="2"/>
      <c r="MG28" s="2"/>
    </row>
    <row r="29" spans="1:345" ht="15.5" x14ac:dyDescent="0.35">
      <c r="A29" s="54" t="s">
        <v>15</v>
      </c>
      <c r="B29" s="56">
        <v>39826</v>
      </c>
      <c r="C29" s="74">
        <v>601</v>
      </c>
      <c r="D29" s="68"/>
      <c r="E29" s="73">
        <v>27</v>
      </c>
      <c r="F29" s="66">
        <v>-6.2</v>
      </c>
      <c r="G29" s="68"/>
      <c r="H29" s="69">
        <v>73.254999999999995</v>
      </c>
      <c r="I29" s="67">
        <v>14</v>
      </c>
      <c r="J29" s="3">
        <v>39825.550000000003</v>
      </c>
      <c r="K29" s="3">
        <v>39826.472222222219</v>
      </c>
      <c r="L29" s="2"/>
      <c r="M29" s="76">
        <v>0.271385542168674</v>
      </c>
      <c r="N29" s="71">
        <f t="shared" si="0"/>
        <v>6.3323293172690601E-2</v>
      </c>
      <c r="P29" s="13"/>
      <c r="R29" s="16"/>
      <c r="S29" s="16"/>
      <c r="U29" s="36"/>
      <c r="V29" s="17"/>
      <c r="W29" s="14"/>
      <c r="X29" s="16"/>
      <c r="Y29" s="37"/>
      <c r="Z29" s="16"/>
      <c r="AA29" s="16"/>
      <c r="AB29" s="16"/>
      <c r="AC29" s="16"/>
      <c r="AD29" s="16"/>
      <c r="AE29" s="16"/>
      <c r="AF29" s="16"/>
      <c r="AH29" s="18"/>
      <c r="AI29" s="18"/>
      <c r="AK29" s="16"/>
      <c r="AL29" s="16"/>
      <c r="AM29" s="16"/>
      <c r="AN29" s="16"/>
      <c r="AO29" s="16"/>
      <c r="AP29" s="16"/>
      <c r="AQ29" s="16"/>
      <c r="AR29" s="19"/>
      <c r="AS29" s="18"/>
      <c r="AT29" s="16"/>
      <c r="AU29" s="16"/>
      <c r="AV29" s="16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3"/>
      <c r="CQ29" s="3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3"/>
      <c r="DZ29" s="3"/>
      <c r="EA29" s="2"/>
      <c r="EB29" s="2"/>
      <c r="EC29" s="2"/>
      <c r="ED29" s="2"/>
      <c r="EE29" s="2"/>
      <c r="EF29" s="2"/>
      <c r="EG29" s="2"/>
      <c r="EH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3"/>
      <c r="IX29" s="3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3"/>
      <c r="JZ29" s="3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3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</row>
    <row r="30" spans="1:345" ht="15.5" x14ac:dyDescent="0.35">
      <c r="A30" s="54" t="s">
        <v>16</v>
      </c>
      <c r="B30" s="56">
        <v>39826</v>
      </c>
      <c r="C30" s="74"/>
      <c r="D30" s="68"/>
      <c r="E30" s="73"/>
      <c r="F30" s="66">
        <v>-5.3</v>
      </c>
      <c r="G30" s="68">
        <v>0.1</v>
      </c>
      <c r="H30" s="69">
        <v>34.503333333333302</v>
      </c>
      <c r="I30" s="67">
        <v>264</v>
      </c>
      <c r="J30" s="3">
        <v>39825.48541666667</v>
      </c>
      <c r="K30" s="3">
        <v>39826.45208333333</v>
      </c>
      <c r="L30" s="2"/>
      <c r="M30" s="76">
        <v>2.5215517241379298E-2</v>
      </c>
      <c r="N30" s="71">
        <f t="shared" si="0"/>
        <v>0.11094827586206892</v>
      </c>
      <c r="P30" s="13"/>
      <c r="R30" s="16"/>
      <c r="S30" s="16"/>
      <c r="U30" s="36"/>
      <c r="V30" s="17"/>
      <c r="W30" s="14"/>
      <c r="X30" s="16"/>
      <c r="Y30" s="37"/>
      <c r="Z30" s="16"/>
      <c r="AA30" s="16"/>
      <c r="AB30" s="16"/>
      <c r="AC30" s="16"/>
      <c r="AD30" s="16"/>
      <c r="AE30" s="16"/>
      <c r="AF30" s="16"/>
      <c r="AH30" s="18"/>
      <c r="AI30" s="18"/>
      <c r="AK30" s="16"/>
      <c r="AL30" s="16"/>
      <c r="AM30" s="16"/>
      <c r="AN30" s="16"/>
      <c r="AO30" s="16"/>
      <c r="AP30" s="16"/>
      <c r="AQ30" s="16"/>
      <c r="AR30" s="19"/>
      <c r="AS30" s="18"/>
      <c r="AT30" s="16"/>
      <c r="AU30" s="16"/>
      <c r="AV30" s="16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3"/>
      <c r="CQ30" s="3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3"/>
      <c r="DZ30" s="3"/>
      <c r="EA30" s="2"/>
      <c r="EB30" s="2"/>
      <c r="EC30" s="2"/>
      <c r="ED30" s="2"/>
      <c r="EE30" s="2"/>
      <c r="EF30" s="2"/>
      <c r="EG30" s="2"/>
      <c r="EH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3"/>
      <c r="IX30" s="3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3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</row>
    <row r="31" spans="1:345" ht="15.5" x14ac:dyDescent="0.35">
      <c r="A31" s="54" t="s">
        <v>17</v>
      </c>
      <c r="B31" s="56">
        <v>39826</v>
      </c>
      <c r="C31" s="74"/>
      <c r="D31" s="68"/>
      <c r="E31" s="73"/>
      <c r="F31" s="66">
        <v>-6.6</v>
      </c>
      <c r="G31" s="68">
        <v>0.1</v>
      </c>
      <c r="H31" s="69">
        <v>79.064999999999998</v>
      </c>
      <c r="I31" s="67">
        <v>49</v>
      </c>
      <c r="J31" s="3">
        <v>39825.484027777777</v>
      </c>
      <c r="K31" s="3">
        <v>39826.438888888886</v>
      </c>
      <c r="L31" s="2"/>
      <c r="M31" s="76">
        <v>8.5818181818181793E-2</v>
      </c>
      <c r="N31" s="71">
        <f t="shared" si="0"/>
        <v>7.0084848484848458E-2</v>
      </c>
      <c r="P31" s="13"/>
      <c r="R31" s="16"/>
      <c r="S31" s="16"/>
      <c r="U31" s="36"/>
      <c r="V31" s="17"/>
      <c r="W31" s="14"/>
      <c r="X31" s="16"/>
      <c r="Y31" s="37"/>
      <c r="Z31" s="16"/>
      <c r="AA31" s="16"/>
      <c r="AB31" s="16"/>
      <c r="AC31" s="16"/>
      <c r="AD31" s="16"/>
      <c r="AE31" s="16"/>
      <c r="AF31" s="16"/>
      <c r="AH31" s="18"/>
      <c r="AI31" s="18"/>
      <c r="AK31" s="16"/>
      <c r="AL31" s="16"/>
      <c r="AM31" s="16"/>
      <c r="AN31" s="16"/>
      <c r="AO31" s="16"/>
      <c r="AP31" s="16"/>
      <c r="AQ31" s="16"/>
      <c r="AR31" s="19"/>
      <c r="AS31" s="18"/>
      <c r="AT31" s="16"/>
      <c r="AU31" s="16"/>
      <c r="AV31" s="16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3"/>
      <c r="CQ31" s="3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3"/>
      <c r="DZ31" s="3"/>
      <c r="EA31" s="2"/>
      <c r="EB31" s="2"/>
      <c r="EC31" s="2"/>
      <c r="ED31" s="2"/>
      <c r="EE31" s="2"/>
      <c r="EF31" s="2"/>
      <c r="EG31" s="2"/>
      <c r="EH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3"/>
      <c r="IX31" s="3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3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</row>
    <row r="32" spans="1:345" ht="15.5" x14ac:dyDescent="0.35">
      <c r="A32" s="54" t="s">
        <v>18</v>
      </c>
      <c r="B32" s="56">
        <v>39826</v>
      </c>
      <c r="C32" s="74"/>
      <c r="D32" s="68"/>
      <c r="E32" s="73"/>
      <c r="F32" s="66">
        <v>0</v>
      </c>
      <c r="G32" s="68">
        <v>0</v>
      </c>
      <c r="H32" s="69">
        <v>55.46</v>
      </c>
      <c r="I32" s="67"/>
      <c r="J32" s="3">
        <v>39825.480555555558</v>
      </c>
      <c r="K32" s="3">
        <v>39826.440972222219</v>
      </c>
      <c r="L32" s="2"/>
      <c r="M32" s="76">
        <v>7.8091106290672403E-3</v>
      </c>
      <c r="N32" s="71" t="str">
        <f t="shared" si="0"/>
        <v/>
      </c>
      <c r="P32" s="13"/>
      <c r="R32" s="16"/>
      <c r="S32" s="16"/>
      <c r="U32" s="36"/>
      <c r="V32" s="17"/>
      <c r="W32" s="14"/>
      <c r="X32" s="16"/>
      <c r="Y32" s="37"/>
      <c r="Z32" s="16"/>
      <c r="AA32" s="16"/>
      <c r="AB32" s="16"/>
      <c r="AC32" s="16"/>
      <c r="AD32" s="16"/>
      <c r="AE32" s="16"/>
      <c r="AF32" s="16"/>
      <c r="AH32" s="18"/>
      <c r="AI32" s="18"/>
      <c r="AK32" s="16"/>
      <c r="AL32" s="16"/>
      <c r="AM32" s="16"/>
      <c r="AN32" s="16"/>
      <c r="AO32" s="16"/>
      <c r="AP32" s="16"/>
      <c r="AQ32" s="16"/>
      <c r="AR32" s="19"/>
      <c r="AS32" s="18"/>
      <c r="AT32" s="16"/>
      <c r="AU32" s="16"/>
      <c r="AV32" s="16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3"/>
      <c r="CQ32" s="3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3"/>
      <c r="DZ32" s="3"/>
      <c r="EA32" s="2"/>
      <c r="EB32" s="2"/>
      <c r="EC32" s="2"/>
      <c r="ED32" s="2"/>
      <c r="EE32" s="2"/>
      <c r="EF32" s="2"/>
      <c r="EG32" s="2"/>
      <c r="EH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3"/>
      <c r="IX32" s="3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3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</row>
    <row r="33" spans="1:345" ht="15.5" x14ac:dyDescent="0.35">
      <c r="A33" s="54" t="s">
        <v>15</v>
      </c>
      <c r="B33" s="56">
        <v>39862</v>
      </c>
      <c r="C33" s="74"/>
      <c r="D33" s="68"/>
      <c r="E33" s="73">
        <v>26.5</v>
      </c>
      <c r="F33" s="66">
        <v>-6.3</v>
      </c>
      <c r="G33" s="68"/>
      <c r="H33" s="69">
        <v>72.156666666666595</v>
      </c>
      <c r="I33" s="67">
        <v>9.5</v>
      </c>
      <c r="J33" s="3">
        <v>39861.554861111108</v>
      </c>
      <c r="K33" s="3">
        <v>39862.445833333331</v>
      </c>
      <c r="L33" s="2"/>
      <c r="M33" s="76">
        <v>0.23842556508183901</v>
      </c>
      <c r="N33" s="71">
        <f t="shared" si="0"/>
        <v>3.7750714471291177E-2</v>
      </c>
      <c r="P33" s="13"/>
      <c r="R33" s="16"/>
      <c r="S33" s="16"/>
      <c r="U33" s="36"/>
      <c r="V33" s="17"/>
      <c r="W33" s="14"/>
      <c r="X33" s="16"/>
      <c r="Y33" s="37"/>
      <c r="Z33" s="16"/>
      <c r="AA33" s="16"/>
      <c r="AB33" s="16"/>
      <c r="AC33" s="16"/>
      <c r="AD33" s="16"/>
      <c r="AE33" s="16"/>
      <c r="AF33" s="16"/>
      <c r="AH33" s="18"/>
      <c r="AI33" s="18"/>
      <c r="AK33" s="16"/>
      <c r="AL33" s="16"/>
      <c r="AM33" s="16"/>
      <c r="AN33" s="16"/>
      <c r="AO33" s="16"/>
      <c r="AP33" s="16"/>
      <c r="AQ33" s="16"/>
      <c r="AR33" s="19"/>
      <c r="AS33" s="18"/>
      <c r="AT33" s="16"/>
      <c r="AU33" s="16"/>
      <c r="AV33" s="16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3"/>
      <c r="CQ33" s="3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3"/>
      <c r="DZ33" s="3"/>
      <c r="EA33" s="2"/>
      <c r="EB33" s="2"/>
      <c r="EC33" s="2"/>
      <c r="ED33" s="2"/>
      <c r="EE33" s="2"/>
      <c r="EF33" s="2"/>
      <c r="EG33" s="2"/>
      <c r="EH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3"/>
      <c r="IX33" s="3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3"/>
      <c r="JZ33" s="3"/>
      <c r="KA33" s="2"/>
      <c r="KB33" s="2"/>
      <c r="KC33" s="2"/>
      <c r="KD33" s="2"/>
      <c r="KE33" s="2"/>
      <c r="KF33" s="2"/>
      <c r="KG33" s="2"/>
      <c r="KH33" s="2"/>
      <c r="KI33" s="3"/>
      <c r="KJ33" s="3"/>
      <c r="KK33" s="2"/>
      <c r="KL33" s="3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3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3"/>
      <c r="LX33" s="3"/>
      <c r="LY33" s="3"/>
      <c r="LZ33" s="2"/>
      <c r="MA33" s="2"/>
      <c r="MB33" s="2"/>
      <c r="MC33" s="2"/>
      <c r="MD33" s="2"/>
      <c r="ME33" s="2"/>
      <c r="MF33" s="2"/>
      <c r="MG33" s="2"/>
    </row>
    <row r="34" spans="1:345" ht="15.5" x14ac:dyDescent="0.35">
      <c r="A34" s="54" t="s">
        <v>16</v>
      </c>
      <c r="B34" s="56">
        <v>39862</v>
      </c>
      <c r="C34" s="74"/>
      <c r="D34" s="68"/>
      <c r="E34" s="73"/>
      <c r="F34" s="66">
        <v>-4.95</v>
      </c>
      <c r="G34" s="68">
        <v>4.9999999999999802E-2</v>
      </c>
      <c r="H34" s="69">
        <v>36.503333333333302</v>
      </c>
      <c r="I34" s="67"/>
      <c r="J34" s="3">
        <v>39861.489583333336</v>
      </c>
      <c r="K34" s="3">
        <v>39862.424305555556</v>
      </c>
      <c r="L34" s="2"/>
      <c r="M34" s="76">
        <v>2.6894502228826101E-2</v>
      </c>
      <c r="N34" s="71" t="str">
        <f t="shared" si="0"/>
        <v/>
      </c>
      <c r="P34" s="13"/>
      <c r="R34" s="16"/>
      <c r="S34" s="16"/>
      <c r="U34" s="36"/>
      <c r="V34" s="17"/>
      <c r="W34" s="14"/>
      <c r="X34" s="16"/>
      <c r="Y34" s="37"/>
      <c r="Z34" s="16"/>
      <c r="AA34" s="16"/>
      <c r="AB34" s="16"/>
      <c r="AC34" s="16"/>
      <c r="AD34" s="16"/>
      <c r="AE34" s="16"/>
      <c r="AF34" s="16"/>
      <c r="AH34" s="18"/>
      <c r="AI34" s="18"/>
      <c r="AK34" s="16"/>
      <c r="AL34" s="16"/>
      <c r="AM34" s="16"/>
      <c r="AN34" s="16"/>
      <c r="AO34" s="16"/>
      <c r="AP34" s="16"/>
      <c r="AQ34" s="16"/>
      <c r="AR34" s="19"/>
      <c r="AS34" s="18"/>
      <c r="AT34" s="16"/>
      <c r="AU34" s="16"/>
      <c r="AV34" s="16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3"/>
      <c r="CQ34" s="3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3"/>
      <c r="DZ34" s="3"/>
      <c r="EA34" s="2"/>
      <c r="EB34" s="2"/>
      <c r="EC34" s="2"/>
      <c r="ED34" s="2"/>
      <c r="EE34" s="2"/>
      <c r="EF34" s="2"/>
      <c r="EG34" s="2"/>
      <c r="EH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3"/>
      <c r="IX34" s="3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3"/>
      <c r="KJ34" s="3"/>
      <c r="KK34" s="2"/>
      <c r="KL34" s="3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3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3"/>
      <c r="LX34" s="3"/>
      <c r="LY34" s="3"/>
      <c r="LZ34" s="2"/>
      <c r="MA34" s="2"/>
      <c r="MB34" s="2"/>
      <c r="MC34" s="2"/>
      <c r="MD34" s="2"/>
      <c r="ME34" s="2"/>
      <c r="MF34" s="2"/>
      <c r="MG34" s="2"/>
    </row>
    <row r="35" spans="1:345" ht="15.5" x14ac:dyDescent="0.35">
      <c r="A35" s="54" t="s">
        <v>17</v>
      </c>
      <c r="B35" s="56">
        <v>39862</v>
      </c>
      <c r="C35" s="74"/>
      <c r="D35" s="68"/>
      <c r="E35" s="73"/>
      <c r="F35" s="66">
        <v>-6.55</v>
      </c>
      <c r="G35" s="68">
        <v>4.9999999999999802E-2</v>
      </c>
      <c r="H35" s="69">
        <v>78.86</v>
      </c>
      <c r="I35" s="67">
        <v>52.1666666666666</v>
      </c>
      <c r="J35" s="3">
        <v>39861.489583333336</v>
      </c>
      <c r="K35" s="3">
        <v>39862.425000000003</v>
      </c>
      <c r="L35" s="2"/>
      <c r="M35" s="76">
        <v>8.1588715664439496E-2</v>
      </c>
      <c r="N35" s="71">
        <f t="shared" si="0"/>
        <v>7.0936855563804246E-2</v>
      </c>
      <c r="P35" s="13"/>
      <c r="R35" s="16"/>
      <c r="S35" s="16"/>
      <c r="U35" s="36"/>
      <c r="V35" s="17"/>
      <c r="W35" s="14"/>
      <c r="X35" s="16"/>
      <c r="Y35" s="37"/>
      <c r="Z35" s="16"/>
      <c r="AA35" s="16"/>
      <c r="AB35" s="16"/>
      <c r="AC35" s="16"/>
      <c r="AD35" s="16"/>
      <c r="AE35" s="16"/>
      <c r="AF35" s="16"/>
      <c r="AH35" s="18"/>
      <c r="AI35" s="18"/>
      <c r="AK35" s="16"/>
      <c r="AL35" s="16"/>
      <c r="AM35" s="16"/>
      <c r="AN35" s="16"/>
      <c r="AO35" s="16"/>
      <c r="AP35" s="16"/>
      <c r="AQ35" s="16"/>
      <c r="AR35" s="19"/>
      <c r="AS35" s="18"/>
      <c r="AT35" s="16"/>
      <c r="AU35" s="16"/>
      <c r="AV35" s="16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3"/>
      <c r="CQ35" s="3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3"/>
      <c r="DZ35" s="3"/>
      <c r="EA35" s="2"/>
      <c r="EB35" s="2"/>
      <c r="EC35" s="2"/>
      <c r="ED35" s="2"/>
      <c r="EE35" s="2"/>
      <c r="EF35" s="2"/>
      <c r="EG35" s="2"/>
      <c r="EH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3"/>
      <c r="IX35" s="3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3"/>
      <c r="KJ35" s="3"/>
      <c r="KK35" s="2"/>
      <c r="KL35" s="3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3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3"/>
      <c r="LX35" s="3"/>
      <c r="LY35" s="3"/>
      <c r="LZ35" s="2"/>
      <c r="MA35" s="2"/>
      <c r="MB35" s="2"/>
      <c r="MC35" s="2"/>
      <c r="MD35" s="2"/>
      <c r="ME35" s="2"/>
      <c r="MF35" s="2"/>
      <c r="MG35" s="2"/>
    </row>
    <row r="36" spans="1:345" ht="15.5" x14ac:dyDescent="0.35">
      <c r="A36" s="54" t="s">
        <v>18</v>
      </c>
      <c r="B36" s="56">
        <v>39862</v>
      </c>
      <c r="C36" s="74"/>
      <c r="D36" s="68"/>
      <c r="E36" s="73"/>
      <c r="F36" s="66">
        <v>-5.5</v>
      </c>
      <c r="G36" s="68">
        <v>0</v>
      </c>
      <c r="H36" s="69">
        <v>61.85</v>
      </c>
      <c r="I36" s="67"/>
      <c r="J36" s="3">
        <v>39861.506249999999</v>
      </c>
      <c r="K36" s="3">
        <v>39862.427777777775</v>
      </c>
      <c r="L36" s="2"/>
      <c r="M36" s="76">
        <v>7.9879427279577891E-3</v>
      </c>
      <c r="N36" s="71" t="str">
        <f t="shared" si="0"/>
        <v/>
      </c>
      <c r="P36" s="13"/>
      <c r="R36" s="16"/>
      <c r="S36" s="16"/>
      <c r="U36" s="36"/>
      <c r="V36" s="17"/>
      <c r="W36" s="14"/>
      <c r="X36" s="16"/>
      <c r="Y36" s="37"/>
      <c r="Z36" s="16"/>
      <c r="AA36" s="16"/>
      <c r="AB36" s="16"/>
      <c r="AC36" s="16"/>
      <c r="AD36" s="16"/>
      <c r="AE36" s="16"/>
      <c r="AF36" s="16"/>
      <c r="AH36" s="18"/>
      <c r="AI36" s="18"/>
      <c r="AK36" s="16"/>
      <c r="AL36" s="16"/>
      <c r="AM36" s="16"/>
      <c r="AN36" s="16"/>
      <c r="AO36" s="16"/>
      <c r="AP36" s="16"/>
      <c r="AQ36" s="16"/>
      <c r="AR36" s="19"/>
      <c r="AS36" s="18"/>
      <c r="AT36" s="16"/>
      <c r="AU36" s="16"/>
      <c r="AV36" s="16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3"/>
      <c r="IX36" s="3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</row>
    <row r="37" spans="1:345" ht="15.5" x14ac:dyDescent="0.35">
      <c r="A37" s="54" t="s">
        <v>15</v>
      </c>
      <c r="B37" s="56">
        <v>39889</v>
      </c>
      <c r="C37" s="74">
        <v>303</v>
      </c>
      <c r="D37" s="68"/>
      <c r="E37" s="73">
        <v>26.3</v>
      </c>
      <c r="F37" s="66">
        <v>-6.1</v>
      </c>
      <c r="G37" s="68"/>
      <c r="H37" s="69">
        <v>69.45</v>
      </c>
      <c r="I37" s="67">
        <v>19.8333333333333</v>
      </c>
      <c r="J37" s="3">
        <v>39888.503472222219</v>
      </c>
      <c r="K37" s="3">
        <v>39889.476388888892</v>
      </c>
      <c r="L37" s="2"/>
      <c r="M37" s="76">
        <v>0.192291220556745</v>
      </c>
      <c r="N37" s="71">
        <f t="shared" si="0"/>
        <v>6.35629312395906E-2</v>
      </c>
      <c r="P37" s="13"/>
      <c r="R37" s="16"/>
      <c r="S37" s="16"/>
      <c r="U37" s="36"/>
      <c r="V37" s="17"/>
      <c r="W37" s="14"/>
      <c r="X37" s="16"/>
      <c r="Y37" s="37"/>
      <c r="Z37" s="16"/>
      <c r="AA37" s="16"/>
      <c r="AB37" s="16"/>
      <c r="AC37" s="16"/>
      <c r="AD37" s="16"/>
      <c r="AE37" s="16"/>
      <c r="AF37" s="16"/>
      <c r="AH37" s="18"/>
      <c r="AI37" s="18"/>
      <c r="AK37" s="16"/>
      <c r="AL37" s="16"/>
      <c r="AM37" s="16"/>
      <c r="AN37" s="16"/>
      <c r="AO37" s="16"/>
      <c r="AP37" s="16"/>
      <c r="AQ37" s="16"/>
      <c r="AR37" s="19"/>
      <c r="AS37" s="18"/>
      <c r="AT37" s="16"/>
      <c r="AU37" s="16"/>
      <c r="AV37" s="16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3"/>
      <c r="CQ37" s="3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3"/>
      <c r="DZ37" s="3"/>
      <c r="EA37" s="2"/>
      <c r="EB37" s="2"/>
      <c r="EC37" s="2"/>
      <c r="ED37" s="2"/>
      <c r="EE37" s="2"/>
      <c r="EF37" s="2"/>
      <c r="EG37" s="2"/>
      <c r="EH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3"/>
      <c r="IX37" s="3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3"/>
      <c r="JZ37" s="3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3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</row>
    <row r="38" spans="1:345" ht="15.5" x14ac:dyDescent="0.35">
      <c r="A38" s="54" t="s">
        <v>16</v>
      </c>
      <c r="B38" s="56">
        <v>39889</v>
      </c>
      <c r="C38" s="74"/>
      <c r="D38" s="68"/>
      <c r="E38" s="73"/>
      <c r="F38" s="66">
        <v>-5.3</v>
      </c>
      <c r="G38" s="68"/>
      <c r="H38" s="69" t="s">
        <v>501</v>
      </c>
      <c r="I38" s="67">
        <v>70</v>
      </c>
      <c r="J38" s="3">
        <v>39888.464583333334</v>
      </c>
      <c r="K38" s="3">
        <v>39889.53125</v>
      </c>
      <c r="L38" s="2" t="s">
        <v>464</v>
      </c>
      <c r="M38" s="76"/>
      <c r="N38" s="71" t="str">
        <f t="shared" si="0"/>
        <v/>
      </c>
      <c r="P38" s="13"/>
      <c r="R38" s="16"/>
      <c r="S38" s="16"/>
      <c r="U38" s="36"/>
      <c r="V38" s="17"/>
      <c r="W38" s="14"/>
      <c r="X38" s="16"/>
      <c r="Y38" s="37"/>
      <c r="Z38" s="16"/>
      <c r="AA38" s="16"/>
      <c r="AB38" s="16"/>
      <c r="AC38" s="16"/>
      <c r="AD38" s="16"/>
      <c r="AE38" s="16"/>
      <c r="AF38" s="16"/>
      <c r="AH38" s="18"/>
      <c r="AI38" s="18"/>
      <c r="AK38" s="16"/>
      <c r="AL38" s="16"/>
      <c r="AM38" s="16"/>
      <c r="AN38" s="16"/>
      <c r="AO38" s="16"/>
      <c r="AP38" s="16"/>
      <c r="AQ38" s="16"/>
      <c r="AR38" s="19"/>
      <c r="AS38" s="18"/>
      <c r="AT38" s="16"/>
      <c r="AU38" s="16"/>
      <c r="AV38" s="16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3"/>
      <c r="CQ38" s="3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3"/>
      <c r="DZ38" s="3"/>
      <c r="EA38" s="2"/>
      <c r="EB38" s="2"/>
      <c r="EC38" s="2"/>
      <c r="ED38" s="2"/>
      <c r="EE38" s="2"/>
      <c r="EF38" s="2"/>
      <c r="EG38" s="2"/>
      <c r="EH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3"/>
      <c r="IX38" s="3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3"/>
      <c r="JZ38" s="3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3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</row>
    <row r="39" spans="1:345" ht="15.5" x14ac:dyDescent="0.35">
      <c r="A39" s="54" t="s">
        <v>17</v>
      </c>
      <c r="B39" s="56">
        <v>39889</v>
      </c>
      <c r="C39" s="74"/>
      <c r="D39" s="68"/>
      <c r="E39" s="73"/>
      <c r="F39" s="66">
        <v>-6.5</v>
      </c>
      <c r="G39" s="68">
        <v>0</v>
      </c>
      <c r="H39" s="69">
        <v>75.959999999999994</v>
      </c>
      <c r="I39" s="67">
        <v>55.6666666666666</v>
      </c>
      <c r="J39" s="3">
        <v>39888.464583333334</v>
      </c>
      <c r="K39" s="3">
        <v>39889.459722222222</v>
      </c>
      <c r="L39" s="2"/>
      <c r="M39" s="76">
        <v>7.6133984647592398E-2</v>
      </c>
      <c r="N39" s="71">
        <f t="shared" si="0"/>
        <v>7.0635419089710647E-2</v>
      </c>
      <c r="P39" s="13"/>
      <c r="R39" s="16"/>
      <c r="S39" s="16"/>
      <c r="U39" s="36"/>
      <c r="V39" s="17"/>
      <c r="W39" s="14"/>
      <c r="X39" s="16"/>
      <c r="Y39" s="37"/>
      <c r="Z39" s="16"/>
      <c r="AA39" s="16"/>
      <c r="AB39" s="16"/>
      <c r="AC39" s="16"/>
      <c r="AD39" s="16"/>
      <c r="AE39" s="16"/>
      <c r="AF39" s="16"/>
      <c r="AH39" s="18"/>
      <c r="AI39" s="18"/>
      <c r="AK39" s="16"/>
      <c r="AL39" s="16"/>
      <c r="AM39" s="16"/>
      <c r="AN39" s="16"/>
      <c r="AO39" s="16"/>
      <c r="AP39" s="16"/>
      <c r="AQ39" s="16"/>
      <c r="AR39" s="19"/>
      <c r="AS39" s="18"/>
      <c r="AT39" s="16"/>
      <c r="AU39" s="16"/>
      <c r="AV39" s="16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3"/>
      <c r="CQ39" s="3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3"/>
      <c r="DZ39" s="3"/>
      <c r="EA39" s="2"/>
      <c r="EB39" s="2"/>
      <c r="EC39" s="2"/>
      <c r="ED39" s="2"/>
      <c r="EE39" s="2"/>
      <c r="EF39" s="2"/>
      <c r="EG39" s="2"/>
      <c r="EH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3"/>
      <c r="IX39" s="3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3"/>
      <c r="JZ39" s="3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3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</row>
    <row r="40" spans="1:345" ht="15.5" x14ac:dyDescent="0.35">
      <c r="A40" s="54" t="s">
        <v>18</v>
      </c>
      <c r="B40" s="56">
        <v>39889</v>
      </c>
      <c r="C40" s="74"/>
      <c r="D40" s="68"/>
      <c r="E40" s="73"/>
      <c r="F40" s="66">
        <v>-5.6999999999999904</v>
      </c>
      <c r="G40" s="68">
        <v>0.1</v>
      </c>
      <c r="H40" s="69">
        <v>63.643333333333302</v>
      </c>
      <c r="I40" s="67"/>
      <c r="J40" s="3">
        <v>39888.46875</v>
      </c>
      <c r="K40" s="3">
        <v>39889.46597222222</v>
      </c>
      <c r="L40" s="2"/>
      <c r="M40" s="76">
        <v>8.4261838440111304E-3</v>
      </c>
      <c r="N40" s="71" t="str">
        <f t="shared" si="0"/>
        <v/>
      </c>
      <c r="P40" s="13"/>
      <c r="R40" s="16"/>
      <c r="S40" s="16"/>
      <c r="U40" s="36"/>
      <c r="V40" s="17"/>
      <c r="W40" s="14"/>
      <c r="X40" s="16"/>
      <c r="Y40" s="37"/>
      <c r="Z40" s="16"/>
      <c r="AA40" s="16"/>
      <c r="AB40" s="16"/>
      <c r="AC40" s="16"/>
      <c r="AD40" s="16"/>
      <c r="AE40" s="16"/>
      <c r="AF40" s="16"/>
      <c r="AH40" s="18"/>
      <c r="AI40" s="18"/>
      <c r="AK40" s="16"/>
      <c r="AL40" s="16"/>
      <c r="AM40" s="16"/>
      <c r="AN40" s="16"/>
      <c r="AO40" s="16"/>
      <c r="AP40" s="16"/>
      <c r="AQ40" s="16"/>
      <c r="AR40" s="19"/>
      <c r="AS40" s="18"/>
      <c r="AT40" s="16"/>
      <c r="AU40" s="16"/>
      <c r="AV40" s="16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3"/>
      <c r="IX40" s="3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3"/>
      <c r="LX40" s="3"/>
      <c r="LY40" s="3"/>
      <c r="LZ40" s="2"/>
      <c r="MA40" s="2"/>
      <c r="MB40" s="2"/>
      <c r="MC40" s="2"/>
      <c r="MD40" s="2"/>
      <c r="ME40" s="2"/>
      <c r="MF40" s="2"/>
      <c r="MG40" s="2"/>
    </row>
    <row r="41" spans="1:345" ht="15.5" x14ac:dyDescent="0.35">
      <c r="A41" s="54" t="s">
        <v>15</v>
      </c>
      <c r="B41" s="56">
        <v>39917</v>
      </c>
      <c r="C41" s="74"/>
      <c r="D41" s="68"/>
      <c r="E41" s="73"/>
      <c r="F41" s="66">
        <v>-6.1</v>
      </c>
      <c r="G41" s="68"/>
      <c r="H41" s="69">
        <v>69.275000000000006</v>
      </c>
      <c r="I41" s="67">
        <v>23.6666666666666</v>
      </c>
      <c r="J41" s="3">
        <v>39916.515972222223</v>
      </c>
      <c r="K41" s="3">
        <v>39917.479166666664</v>
      </c>
      <c r="L41" s="2"/>
      <c r="M41" s="76">
        <v>0.171377072819033</v>
      </c>
      <c r="N41" s="71">
        <f t="shared" si="0"/>
        <v>6.7598734278618386E-2</v>
      </c>
      <c r="P41" s="13"/>
      <c r="R41" s="16"/>
      <c r="S41" s="16"/>
      <c r="U41" s="36"/>
      <c r="V41" s="17"/>
      <c r="W41" s="14"/>
      <c r="X41" s="16"/>
      <c r="Y41" s="37"/>
      <c r="Z41" s="16"/>
      <c r="AA41" s="16"/>
      <c r="AB41" s="16"/>
      <c r="AC41" s="16"/>
      <c r="AD41" s="16"/>
      <c r="AE41" s="16"/>
      <c r="AF41" s="16"/>
      <c r="AH41" s="18"/>
      <c r="AI41" s="18"/>
      <c r="AK41" s="16"/>
      <c r="AL41" s="16"/>
      <c r="AM41" s="16"/>
      <c r="AN41" s="16"/>
      <c r="AO41" s="20"/>
      <c r="AP41" s="20"/>
      <c r="AQ41" s="20"/>
      <c r="AR41" s="19"/>
      <c r="AS41" s="18"/>
      <c r="AT41" s="16"/>
      <c r="AU41" s="16"/>
      <c r="AV41" s="16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3"/>
      <c r="CQ41" s="3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3"/>
      <c r="DZ41" s="3"/>
      <c r="EA41" s="2"/>
      <c r="EB41" s="2"/>
      <c r="EC41" s="2"/>
      <c r="ED41" s="2"/>
      <c r="EE41" s="2"/>
      <c r="EF41" s="2"/>
      <c r="EG41" s="2"/>
      <c r="EH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3"/>
      <c r="IX41" s="3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3"/>
      <c r="KJ41" s="3"/>
      <c r="KK41" s="2"/>
      <c r="KL41" s="3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3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3"/>
      <c r="LX41" s="3"/>
      <c r="LY41" s="3"/>
      <c r="LZ41" s="2"/>
      <c r="MA41" s="2"/>
      <c r="MB41" s="2"/>
      <c r="MC41" s="2"/>
      <c r="MD41" s="2"/>
      <c r="ME41" s="2"/>
      <c r="MF41" s="2"/>
      <c r="MG41" s="2"/>
    </row>
    <row r="42" spans="1:345" ht="15.5" x14ac:dyDescent="0.35">
      <c r="A42" s="54" t="s">
        <v>16</v>
      </c>
      <c r="B42" s="56">
        <v>39917</v>
      </c>
      <c r="C42" s="74"/>
      <c r="D42" s="68"/>
      <c r="E42" s="73"/>
      <c r="F42" s="66">
        <v>-5.25</v>
      </c>
      <c r="G42" s="68">
        <v>4.9999999999999802E-2</v>
      </c>
      <c r="H42" s="69">
        <v>45.104999999999997</v>
      </c>
      <c r="I42" s="67">
        <v>97</v>
      </c>
      <c r="J42" s="3">
        <v>39916.477083333331</v>
      </c>
      <c r="K42" s="3">
        <v>39917.447222222225</v>
      </c>
      <c r="L42" s="2"/>
      <c r="M42" s="76">
        <v>4.8246241947029297E-2</v>
      </c>
      <c r="N42" s="71">
        <f t="shared" si="0"/>
        <v>7.799809114769736E-2</v>
      </c>
      <c r="P42" s="13"/>
      <c r="R42" s="16"/>
      <c r="S42" s="16"/>
      <c r="U42" s="36"/>
      <c r="V42" s="17"/>
      <c r="W42" s="14"/>
      <c r="X42" s="16"/>
      <c r="Y42" s="37"/>
      <c r="Z42" s="16"/>
      <c r="AA42" s="16"/>
      <c r="AB42" s="16"/>
      <c r="AC42" s="16"/>
      <c r="AD42" s="16"/>
      <c r="AE42" s="16"/>
      <c r="AF42" s="16"/>
      <c r="AH42" s="18"/>
      <c r="AI42" s="18"/>
      <c r="AK42" s="16"/>
      <c r="AL42" s="16"/>
      <c r="AM42" s="16"/>
      <c r="AN42" s="16"/>
      <c r="AO42" s="16"/>
      <c r="AP42" s="16"/>
      <c r="AQ42" s="16"/>
      <c r="AR42" s="19"/>
      <c r="AS42" s="18"/>
      <c r="AT42" s="16"/>
      <c r="AU42" s="16"/>
      <c r="AV42" s="16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3"/>
      <c r="CQ42" s="3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3"/>
      <c r="DZ42" s="3"/>
      <c r="EA42" s="2"/>
      <c r="EB42" s="2"/>
      <c r="EC42" s="2"/>
      <c r="ED42" s="2"/>
      <c r="EE42" s="2"/>
      <c r="EF42" s="2"/>
      <c r="EG42" s="2"/>
      <c r="EH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3"/>
      <c r="IX42" s="3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3"/>
      <c r="JZ42" s="3"/>
      <c r="KA42" s="2"/>
      <c r="KB42" s="2"/>
      <c r="KC42" s="2"/>
      <c r="KD42" s="2"/>
      <c r="KE42" s="2"/>
      <c r="KF42" s="2"/>
      <c r="KG42" s="2"/>
      <c r="KH42" s="2"/>
      <c r="KI42" s="3"/>
      <c r="KJ42" s="3"/>
      <c r="KK42" s="2"/>
      <c r="KL42" s="3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3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3"/>
      <c r="LX42" s="3"/>
      <c r="LY42" s="3"/>
      <c r="LZ42" s="2"/>
      <c r="MA42" s="2"/>
      <c r="MB42" s="2"/>
      <c r="MC42" s="2"/>
      <c r="MD42" s="2"/>
      <c r="ME42" s="2"/>
      <c r="MF42" s="2"/>
      <c r="MG42" s="2"/>
    </row>
    <row r="43" spans="1:345" ht="15.5" x14ac:dyDescent="0.35">
      <c r="A43" s="54" t="s">
        <v>17</v>
      </c>
      <c r="B43" s="56">
        <v>39917</v>
      </c>
      <c r="C43" s="74"/>
      <c r="D43" s="68"/>
      <c r="E43" s="73"/>
      <c r="F43" s="66">
        <v>-6.5</v>
      </c>
      <c r="G43" s="68">
        <v>0.2</v>
      </c>
      <c r="H43" s="69">
        <v>65.64</v>
      </c>
      <c r="I43" s="67">
        <v>73.1666666666666</v>
      </c>
      <c r="J43" s="3">
        <v>39917.444444444445</v>
      </c>
      <c r="K43" s="3">
        <v>39917.515972222223</v>
      </c>
      <c r="L43" s="2"/>
      <c r="M43" s="76">
        <v>5.4368932038834902E-2</v>
      </c>
      <c r="N43" s="71">
        <f t="shared" si="0"/>
        <v>6.6299892125134735E-2</v>
      </c>
      <c r="P43" s="13"/>
      <c r="R43" s="16"/>
      <c r="S43" s="16"/>
      <c r="U43" s="36"/>
      <c r="V43" s="17"/>
      <c r="W43" s="14"/>
      <c r="X43" s="16"/>
      <c r="Y43" s="37"/>
      <c r="Z43" s="16"/>
      <c r="AA43" s="16"/>
      <c r="AB43" s="16"/>
      <c r="AC43" s="16"/>
      <c r="AD43" s="16"/>
      <c r="AE43" s="16"/>
      <c r="AF43" s="16"/>
      <c r="AH43" s="18"/>
      <c r="AI43" s="18"/>
      <c r="AK43" s="16"/>
      <c r="AL43" s="16"/>
      <c r="AM43" s="16"/>
      <c r="AN43" s="16"/>
      <c r="AO43" s="16"/>
      <c r="AP43" s="16"/>
      <c r="AQ43" s="16"/>
      <c r="AR43" s="19"/>
      <c r="AS43" s="18"/>
      <c r="AT43" s="16"/>
      <c r="AU43" s="16"/>
      <c r="AV43" s="16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3"/>
      <c r="CQ43" s="3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3"/>
      <c r="DZ43" s="3"/>
      <c r="EA43" s="2"/>
      <c r="EB43" s="2"/>
      <c r="EC43" s="2"/>
      <c r="ED43" s="2"/>
      <c r="EE43" s="2"/>
      <c r="EF43" s="2"/>
      <c r="EG43" s="2"/>
      <c r="EH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3"/>
      <c r="IX43" s="3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3"/>
      <c r="JZ43" s="3"/>
      <c r="KA43" s="2"/>
      <c r="KB43" s="2"/>
      <c r="KC43" s="2"/>
      <c r="KD43" s="2"/>
      <c r="KE43" s="2"/>
      <c r="KF43" s="2"/>
      <c r="KG43" s="2"/>
      <c r="KH43" s="2"/>
      <c r="KI43" s="3"/>
      <c r="KJ43" s="3"/>
      <c r="KK43" s="2"/>
      <c r="KL43" s="3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3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3"/>
      <c r="LX43" s="3"/>
      <c r="LY43" s="3"/>
      <c r="LZ43" s="2"/>
      <c r="MA43" s="2"/>
      <c r="MB43" s="2"/>
      <c r="MC43" s="2"/>
      <c r="MD43" s="2"/>
      <c r="ME43" s="2"/>
      <c r="MF43" s="2"/>
      <c r="MG43" s="2"/>
    </row>
    <row r="44" spans="1:345" ht="15.5" x14ac:dyDescent="0.35">
      <c r="A44" s="54" t="s">
        <v>18</v>
      </c>
      <c r="B44" s="56">
        <v>39917</v>
      </c>
      <c r="C44" s="74"/>
      <c r="D44" s="68"/>
      <c r="E44" s="73"/>
      <c r="F44" s="66">
        <v>-5.65</v>
      </c>
      <c r="G44" s="68">
        <v>5.0000000000000197E-2</v>
      </c>
      <c r="H44" s="69">
        <v>66.866666666666603</v>
      </c>
      <c r="I44" s="67"/>
      <c r="J44" s="3">
        <v>39916.481249999997</v>
      </c>
      <c r="K44" s="3">
        <v>39917.451388888891</v>
      </c>
      <c r="L44" s="2"/>
      <c r="M44" s="76">
        <v>8.4466714387974196E-3</v>
      </c>
      <c r="N44" s="71" t="str">
        <f t="shared" si="0"/>
        <v/>
      </c>
      <c r="P44" s="13"/>
      <c r="R44" s="16"/>
      <c r="S44" s="16"/>
      <c r="U44" s="36"/>
      <c r="V44" s="17"/>
      <c r="W44" s="14"/>
      <c r="X44" s="16"/>
      <c r="Y44" s="37"/>
      <c r="Z44" s="16"/>
      <c r="AA44" s="16"/>
      <c r="AB44" s="16"/>
      <c r="AC44" s="16"/>
      <c r="AD44" s="16"/>
      <c r="AE44" s="16"/>
      <c r="AF44" s="16"/>
      <c r="AH44" s="18"/>
      <c r="AI44" s="18"/>
      <c r="AK44" s="16"/>
      <c r="AL44" s="16"/>
      <c r="AM44" s="16"/>
      <c r="AN44" s="16"/>
      <c r="AO44" s="20"/>
      <c r="AP44" s="20"/>
      <c r="AQ44" s="20"/>
      <c r="AR44" s="19"/>
      <c r="AS44" s="18"/>
      <c r="AT44" s="16"/>
      <c r="AU44" s="16"/>
      <c r="AV44" s="16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3"/>
      <c r="CQ44" s="3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3"/>
      <c r="DZ44" s="3"/>
      <c r="EA44" s="2"/>
      <c r="EB44" s="2"/>
      <c r="EC44" s="2"/>
      <c r="ED44" s="2"/>
      <c r="EE44" s="2"/>
      <c r="EF44" s="2"/>
      <c r="EG44" s="2"/>
      <c r="EH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3"/>
      <c r="IX44" s="3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3"/>
      <c r="KJ44" s="3"/>
      <c r="KK44" s="2"/>
      <c r="KL44" s="3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3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3"/>
      <c r="LX44" s="3"/>
      <c r="LY44" s="3"/>
      <c r="LZ44" s="2"/>
      <c r="MA44" s="2"/>
      <c r="MB44" s="2"/>
      <c r="MC44" s="2"/>
      <c r="MD44" s="2"/>
      <c r="ME44" s="2"/>
      <c r="MF44" s="2"/>
      <c r="MG44" s="2"/>
    </row>
    <row r="45" spans="1:345" ht="15.5" x14ac:dyDescent="0.35">
      <c r="A45" s="54" t="s">
        <v>15</v>
      </c>
      <c r="B45" s="56">
        <v>39946</v>
      </c>
      <c r="C45" s="74"/>
      <c r="D45" s="68"/>
      <c r="E45" s="73"/>
      <c r="F45" s="66"/>
      <c r="G45" s="68"/>
      <c r="H45" s="69">
        <v>82.555333333333294</v>
      </c>
      <c r="I45" s="67">
        <v>23.8333333333333</v>
      </c>
      <c r="J45" s="3">
        <v>39945.445833333331</v>
      </c>
      <c r="K45" s="3">
        <v>39946.585416666669</v>
      </c>
      <c r="L45" s="2"/>
      <c r="M45" s="76">
        <v>0.158988421694089</v>
      </c>
      <c r="N45" s="71">
        <f t="shared" si="0"/>
        <v>6.3153734172929701E-2</v>
      </c>
      <c r="P45" s="13"/>
      <c r="R45" s="16"/>
      <c r="S45" s="16"/>
      <c r="U45" s="36"/>
      <c r="V45" s="17"/>
      <c r="W45" s="14"/>
      <c r="X45" s="16"/>
      <c r="Y45" s="37"/>
      <c r="Z45" s="16"/>
      <c r="AA45" s="16"/>
      <c r="AB45" s="16"/>
      <c r="AC45" s="16"/>
      <c r="AD45" s="16"/>
      <c r="AE45" s="16"/>
      <c r="AF45" s="16"/>
      <c r="AH45" s="18"/>
      <c r="AI45" s="18"/>
      <c r="AK45" s="16"/>
      <c r="AL45" s="16"/>
      <c r="AM45" s="16"/>
      <c r="AN45" s="16"/>
      <c r="AO45" s="16"/>
      <c r="AP45" s="16"/>
      <c r="AQ45" s="16"/>
      <c r="AR45" s="19"/>
      <c r="AS45" s="18"/>
      <c r="AT45" s="16"/>
      <c r="AU45" s="16"/>
      <c r="AV45" s="16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3"/>
      <c r="CQ45" s="3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3"/>
      <c r="DZ45" s="3"/>
      <c r="EA45" s="2"/>
      <c r="EB45" s="2"/>
      <c r="EC45" s="2"/>
      <c r="ED45" s="2"/>
      <c r="EE45" s="2"/>
      <c r="EF45" s="2"/>
      <c r="EG45" s="2"/>
      <c r="EH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3"/>
      <c r="IX45" s="3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3"/>
      <c r="JZ45" s="3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3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</row>
    <row r="46" spans="1:345" ht="15.5" x14ac:dyDescent="0.35">
      <c r="A46" s="54" t="s">
        <v>16</v>
      </c>
      <c r="B46" s="56">
        <v>39946</v>
      </c>
      <c r="C46" s="74"/>
      <c r="D46" s="68"/>
      <c r="E46" s="73"/>
      <c r="F46" s="66">
        <v>-6.1</v>
      </c>
      <c r="G46" s="68">
        <v>0.1</v>
      </c>
      <c r="H46" s="69">
        <v>52.123333333333299</v>
      </c>
      <c r="I46" s="67">
        <v>70</v>
      </c>
      <c r="J46" s="3">
        <v>39945.475694444445</v>
      </c>
      <c r="K46" s="3">
        <v>39946.568055555559</v>
      </c>
      <c r="L46" s="2"/>
      <c r="M46" s="76">
        <v>6.2937062937062901E-2</v>
      </c>
      <c r="N46" s="71">
        <f t="shared" si="0"/>
        <v>7.3426573426573397E-2</v>
      </c>
      <c r="P46" s="13"/>
      <c r="R46" s="16"/>
      <c r="S46" s="16"/>
      <c r="U46" s="36"/>
      <c r="V46" s="17"/>
      <c r="W46" s="14"/>
      <c r="X46" s="16"/>
      <c r="Y46" s="37"/>
      <c r="Z46" s="16"/>
      <c r="AA46" s="16"/>
      <c r="AB46" s="16"/>
      <c r="AC46" s="16"/>
      <c r="AD46" s="16"/>
      <c r="AE46" s="16"/>
      <c r="AF46" s="16"/>
      <c r="AH46" s="18"/>
      <c r="AI46" s="18"/>
      <c r="AK46" s="16"/>
      <c r="AL46" s="16"/>
      <c r="AM46" s="16"/>
      <c r="AN46" s="16"/>
      <c r="AO46" s="16"/>
      <c r="AP46" s="16"/>
      <c r="AQ46" s="16"/>
      <c r="AR46" s="19"/>
      <c r="AS46" s="18"/>
      <c r="AT46" s="16"/>
      <c r="AU46" s="16"/>
      <c r="AV46" s="16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3"/>
      <c r="CQ46" s="3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3"/>
      <c r="DZ46" s="3"/>
      <c r="EA46" s="2"/>
      <c r="EB46" s="2"/>
      <c r="EC46" s="2"/>
      <c r="ED46" s="2"/>
      <c r="EE46" s="2"/>
      <c r="EF46" s="2"/>
      <c r="EG46" s="2"/>
      <c r="EH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3"/>
      <c r="IX46" s="3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3"/>
      <c r="JZ46" s="3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3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</row>
    <row r="47" spans="1:345" ht="15.5" x14ac:dyDescent="0.35">
      <c r="A47" s="54" t="s">
        <v>17</v>
      </c>
      <c r="B47" s="56">
        <v>39946</v>
      </c>
      <c r="C47" s="74"/>
      <c r="D47" s="68"/>
      <c r="E47" s="73"/>
      <c r="F47" s="66">
        <v>-6.5</v>
      </c>
      <c r="G47" s="68">
        <v>0.1</v>
      </c>
      <c r="H47" s="69">
        <v>77.726666666666603</v>
      </c>
      <c r="I47" s="67">
        <v>79</v>
      </c>
      <c r="J47" s="3">
        <v>39945.470833333333</v>
      </c>
      <c r="K47" s="3">
        <v>39946.567361111112</v>
      </c>
      <c r="L47" s="2"/>
      <c r="M47" s="76">
        <v>5.3704876504116497E-2</v>
      </c>
      <c r="N47" s="71">
        <f t="shared" si="0"/>
        <v>7.0711420730420055E-2</v>
      </c>
      <c r="P47" s="13"/>
      <c r="R47" s="16"/>
      <c r="S47" s="16"/>
      <c r="U47" s="36"/>
      <c r="V47" s="17"/>
      <c r="W47" s="14"/>
      <c r="X47" s="16"/>
      <c r="Y47" s="37"/>
      <c r="Z47" s="16"/>
      <c r="AA47" s="16"/>
      <c r="AB47" s="16"/>
      <c r="AC47" s="16"/>
      <c r="AD47" s="16"/>
      <c r="AE47" s="16"/>
      <c r="AF47" s="16"/>
      <c r="AH47" s="18"/>
      <c r="AI47" s="18"/>
      <c r="AK47" s="16"/>
      <c r="AL47" s="16"/>
      <c r="AM47" s="16"/>
      <c r="AN47" s="16"/>
      <c r="AO47" s="16"/>
      <c r="AP47" s="16"/>
      <c r="AQ47" s="16"/>
      <c r="AR47" s="19"/>
      <c r="AS47" s="18"/>
      <c r="AT47" s="16"/>
      <c r="AU47" s="16"/>
      <c r="AV47" s="16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3"/>
      <c r="CQ47" s="3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3"/>
      <c r="DZ47" s="3"/>
      <c r="EA47" s="2"/>
      <c r="EB47" s="2"/>
      <c r="EC47" s="2"/>
      <c r="ED47" s="2"/>
      <c r="EE47" s="2"/>
      <c r="EF47" s="2"/>
      <c r="EG47" s="2"/>
      <c r="EH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3"/>
      <c r="IX47" s="3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3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</row>
    <row r="48" spans="1:345" ht="15.5" x14ac:dyDescent="0.35">
      <c r="A48" s="54" t="s">
        <v>18</v>
      </c>
      <c r="B48" s="56">
        <v>39946</v>
      </c>
      <c r="C48" s="74"/>
      <c r="D48" s="68"/>
      <c r="E48" s="73"/>
      <c r="F48" s="66">
        <v>-6.1</v>
      </c>
      <c r="G48" s="68">
        <v>0.1</v>
      </c>
      <c r="H48" s="69">
        <v>59.2</v>
      </c>
      <c r="I48" s="67"/>
      <c r="J48" s="3">
        <v>39945.482638888891</v>
      </c>
      <c r="K48" s="3">
        <v>39946.551388888889</v>
      </c>
      <c r="L48" s="2"/>
      <c r="M48" s="76">
        <v>7.9272254710851201E-3</v>
      </c>
      <c r="N48" s="71" t="str">
        <f t="shared" si="0"/>
        <v/>
      </c>
      <c r="P48" s="13"/>
      <c r="R48" s="16"/>
      <c r="S48" s="16"/>
      <c r="U48" s="36"/>
      <c r="V48" s="17"/>
      <c r="W48" s="14"/>
      <c r="X48" s="16"/>
      <c r="Y48" s="37"/>
      <c r="Z48" s="16"/>
      <c r="AA48" s="16"/>
      <c r="AB48" s="16"/>
      <c r="AC48" s="16"/>
      <c r="AD48" s="16"/>
      <c r="AE48" s="16"/>
      <c r="AF48" s="16"/>
      <c r="AH48" s="18"/>
      <c r="AI48" s="18"/>
      <c r="AK48" s="16"/>
      <c r="AL48" s="16"/>
      <c r="AM48" s="16"/>
      <c r="AN48" s="16"/>
      <c r="AO48" s="20"/>
      <c r="AP48" s="20"/>
      <c r="AQ48" s="20"/>
      <c r="AR48" s="19"/>
      <c r="AS48" s="18"/>
      <c r="AT48" s="16"/>
      <c r="AU48" s="16"/>
      <c r="AV48" s="16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3"/>
      <c r="CQ48" s="3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3"/>
      <c r="DZ48" s="3"/>
      <c r="EA48" s="2"/>
      <c r="EB48" s="2"/>
      <c r="EC48" s="2"/>
      <c r="ED48" s="2"/>
      <c r="EE48" s="2"/>
      <c r="EF48" s="2"/>
      <c r="EG48" s="2"/>
      <c r="EH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3"/>
      <c r="IX48" s="3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3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</row>
    <row r="49" spans="1:345" ht="15.5" x14ac:dyDescent="0.35">
      <c r="A49" s="54" t="s">
        <v>15</v>
      </c>
      <c r="B49" s="56">
        <v>39976</v>
      </c>
      <c r="C49" s="74"/>
      <c r="D49" s="68"/>
      <c r="E49" s="73"/>
      <c r="F49" s="66">
        <v>-6.2</v>
      </c>
      <c r="G49" s="68">
        <v>0.1</v>
      </c>
      <c r="H49" s="69">
        <v>82.91225</v>
      </c>
      <c r="I49" s="67">
        <v>24.3333333333333</v>
      </c>
      <c r="J49" s="3">
        <v>39975.521527777775</v>
      </c>
      <c r="K49" s="3">
        <v>39976.465277777781</v>
      </c>
      <c r="L49" s="2"/>
      <c r="M49" s="76">
        <v>0.155555555555555</v>
      </c>
      <c r="N49" s="71">
        <f t="shared" si="0"/>
        <v>6.3086419753086112E-2</v>
      </c>
      <c r="P49" s="13"/>
      <c r="R49" s="16"/>
      <c r="S49" s="16"/>
      <c r="U49" s="36"/>
      <c r="V49" s="17"/>
      <c r="W49" s="14"/>
      <c r="X49" s="16"/>
      <c r="Y49" s="37"/>
      <c r="Z49" s="16"/>
      <c r="AA49" s="16"/>
      <c r="AB49" s="16"/>
      <c r="AC49" s="16"/>
      <c r="AD49" s="16"/>
      <c r="AE49" s="16"/>
      <c r="AF49" s="16"/>
      <c r="AH49" s="18"/>
      <c r="AI49" s="18"/>
      <c r="AK49" s="16"/>
      <c r="AL49" s="16"/>
      <c r="AM49" s="16"/>
      <c r="AN49" s="16"/>
      <c r="AO49" s="16"/>
      <c r="AP49" s="16"/>
      <c r="AQ49" s="16"/>
      <c r="AR49" s="19"/>
      <c r="AS49" s="18"/>
      <c r="AT49" s="16"/>
      <c r="AU49" s="16"/>
      <c r="AV49" s="16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3"/>
      <c r="CQ49" s="3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3"/>
      <c r="DZ49" s="3"/>
      <c r="EA49" s="2"/>
      <c r="EB49" s="2"/>
      <c r="EC49" s="2"/>
      <c r="ED49" s="2"/>
      <c r="EE49" s="2"/>
      <c r="EF49" s="2"/>
      <c r="EG49" s="2"/>
      <c r="EH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3"/>
      <c r="IX49" s="3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3"/>
      <c r="JZ49" s="3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3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3"/>
      <c r="LX49" s="3"/>
      <c r="LY49" s="3"/>
      <c r="LZ49" s="2"/>
      <c r="MA49" s="2"/>
      <c r="MB49" s="2"/>
      <c r="MC49" s="2"/>
      <c r="MD49" s="2"/>
      <c r="ME49" s="2"/>
      <c r="MF49" s="2"/>
      <c r="MG49" s="2"/>
    </row>
    <row r="50" spans="1:345" ht="15.5" x14ac:dyDescent="0.35">
      <c r="A50" s="54" t="s">
        <v>16</v>
      </c>
      <c r="B50" s="56">
        <v>39976</v>
      </c>
      <c r="C50" s="74"/>
      <c r="D50" s="68"/>
      <c r="E50" s="73"/>
      <c r="F50" s="66">
        <v>-6.1</v>
      </c>
      <c r="G50" s="68">
        <v>0.1</v>
      </c>
      <c r="H50" s="69">
        <v>45.633333333333297</v>
      </c>
      <c r="I50" s="67">
        <v>115.333333333333</v>
      </c>
      <c r="J50" s="3">
        <v>39975.491666666669</v>
      </c>
      <c r="K50" s="3">
        <v>39976.429861111108</v>
      </c>
      <c r="L50" s="2"/>
      <c r="M50" s="76">
        <v>3.2198371576609902E-2</v>
      </c>
      <c r="N50" s="71">
        <f t="shared" si="0"/>
        <v>6.1892425363927743E-2</v>
      </c>
      <c r="P50" s="13"/>
      <c r="R50" s="16"/>
      <c r="S50" s="16"/>
      <c r="U50" s="36"/>
      <c r="V50" s="17"/>
      <c r="W50" s="14"/>
      <c r="X50" s="16"/>
      <c r="Y50" s="37"/>
      <c r="Z50" s="16"/>
      <c r="AA50" s="16"/>
      <c r="AB50" s="16"/>
      <c r="AC50" s="16"/>
      <c r="AD50" s="16"/>
      <c r="AE50" s="16"/>
      <c r="AF50" s="16"/>
      <c r="AH50" s="18"/>
      <c r="AI50" s="18"/>
      <c r="AK50" s="16"/>
      <c r="AL50" s="16"/>
      <c r="AM50" s="16"/>
      <c r="AN50" s="16"/>
      <c r="AO50" s="16"/>
      <c r="AP50" s="16"/>
      <c r="AQ50" s="16"/>
      <c r="AR50" s="19"/>
      <c r="AS50" s="18"/>
      <c r="AT50" s="16"/>
      <c r="AU50" s="16"/>
      <c r="AV50" s="16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3"/>
      <c r="CQ50" s="3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3"/>
      <c r="DZ50" s="3"/>
      <c r="EA50" s="2"/>
      <c r="EB50" s="2"/>
      <c r="EC50" s="2"/>
      <c r="ED50" s="2"/>
      <c r="EE50" s="2"/>
      <c r="EF50" s="2"/>
      <c r="EG50" s="2"/>
      <c r="EH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3"/>
      <c r="IX50" s="3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3"/>
      <c r="JZ50" s="3"/>
      <c r="KA50" s="2"/>
      <c r="KB50" s="2"/>
      <c r="KC50" s="2"/>
      <c r="KD50" s="2"/>
      <c r="KE50" s="2"/>
      <c r="KF50" s="2"/>
      <c r="KG50" s="2"/>
      <c r="KH50" s="2"/>
      <c r="KI50" s="3"/>
      <c r="KJ50" s="3"/>
      <c r="KK50" s="2"/>
      <c r="KL50" s="3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3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3"/>
      <c r="LX50" s="3"/>
      <c r="LY50" s="3"/>
      <c r="LZ50" s="2"/>
      <c r="MA50" s="2"/>
      <c r="MB50" s="2"/>
      <c r="MC50" s="2"/>
      <c r="MD50" s="2"/>
      <c r="ME50" s="2"/>
      <c r="MF50" s="2"/>
      <c r="MG50" s="2"/>
    </row>
    <row r="51" spans="1:345" ht="15.5" x14ac:dyDescent="0.35">
      <c r="A51" s="54" t="s">
        <v>17</v>
      </c>
      <c r="B51" s="56">
        <v>39976</v>
      </c>
      <c r="C51" s="74"/>
      <c r="D51" s="68"/>
      <c r="E51" s="73"/>
      <c r="F51" s="66">
        <v>-6.4</v>
      </c>
      <c r="G51" s="68">
        <v>0.1</v>
      </c>
      <c r="H51" s="69">
        <v>78.873333333333306</v>
      </c>
      <c r="I51" s="67">
        <v>81.6666666666666</v>
      </c>
      <c r="J51" s="3">
        <v>39975.491666666669</v>
      </c>
      <c r="K51" s="3">
        <v>39976.430555555555</v>
      </c>
      <c r="L51" s="2"/>
      <c r="M51" s="76">
        <v>5.2218934911242597E-2</v>
      </c>
      <c r="N51" s="71">
        <f t="shared" si="0"/>
        <v>7.1075772518080144E-2</v>
      </c>
      <c r="P51" s="13"/>
      <c r="R51" s="16"/>
      <c r="S51" s="16"/>
      <c r="U51" s="36"/>
      <c r="V51" s="17"/>
      <c r="W51" s="14"/>
      <c r="X51" s="16"/>
      <c r="Y51" s="37"/>
      <c r="Z51" s="16"/>
      <c r="AA51" s="16"/>
      <c r="AB51" s="16"/>
      <c r="AC51" s="16"/>
      <c r="AD51" s="16"/>
      <c r="AE51" s="16"/>
      <c r="AF51" s="16"/>
      <c r="AH51" s="18"/>
      <c r="AI51" s="18"/>
      <c r="AK51" s="16"/>
      <c r="AL51" s="16"/>
      <c r="AM51" s="16"/>
      <c r="AN51" s="16"/>
      <c r="AO51" s="16"/>
      <c r="AP51" s="16"/>
      <c r="AQ51" s="16"/>
      <c r="AR51" s="19"/>
      <c r="AS51" s="18"/>
      <c r="AT51" s="16"/>
      <c r="AU51" s="16"/>
      <c r="AV51" s="16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3"/>
      <c r="CQ51" s="3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3"/>
      <c r="DZ51" s="3"/>
      <c r="EA51" s="2"/>
      <c r="EB51" s="2"/>
      <c r="EC51" s="2"/>
      <c r="ED51" s="2"/>
      <c r="EE51" s="2"/>
      <c r="EF51" s="2"/>
      <c r="EG51" s="2"/>
      <c r="EH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3"/>
      <c r="IX51" s="3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3"/>
      <c r="KJ51" s="3"/>
      <c r="KK51" s="2"/>
      <c r="KL51" s="3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3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3"/>
      <c r="LX51" s="3"/>
      <c r="LY51" s="3"/>
      <c r="LZ51" s="2"/>
      <c r="MA51" s="2"/>
      <c r="MB51" s="2"/>
      <c r="MC51" s="2"/>
      <c r="MD51" s="2"/>
      <c r="ME51" s="2"/>
      <c r="MF51" s="2"/>
      <c r="MG51" s="2"/>
    </row>
    <row r="52" spans="1:345" ht="15.5" x14ac:dyDescent="0.35">
      <c r="A52" s="54" t="s">
        <v>18</v>
      </c>
      <c r="B52" s="56">
        <v>39976</v>
      </c>
      <c r="C52" s="74"/>
      <c r="D52" s="68"/>
      <c r="E52" s="73"/>
      <c r="F52" s="66">
        <v>-6.2</v>
      </c>
      <c r="G52" s="68">
        <v>0.1</v>
      </c>
      <c r="H52" s="69">
        <v>72.6933333333333</v>
      </c>
      <c r="I52" s="67"/>
      <c r="J52" s="3">
        <v>39975.509722222225</v>
      </c>
      <c r="K52" s="3">
        <v>39976.438194444447</v>
      </c>
      <c r="L52" s="2"/>
      <c r="M52" s="76">
        <v>8.9753178758414306E-3</v>
      </c>
      <c r="N52" s="71" t="str">
        <f t="shared" si="0"/>
        <v/>
      </c>
      <c r="P52" s="13"/>
      <c r="R52" s="16"/>
      <c r="S52" s="16"/>
      <c r="U52" s="36"/>
      <c r="V52" s="17"/>
      <c r="W52" s="14"/>
      <c r="X52" s="16"/>
      <c r="Y52" s="37"/>
      <c r="Z52" s="16"/>
      <c r="AA52" s="16"/>
      <c r="AB52" s="16"/>
      <c r="AC52" s="16"/>
      <c r="AD52" s="16"/>
      <c r="AE52" s="16"/>
      <c r="AF52" s="16"/>
      <c r="AH52" s="18"/>
      <c r="AI52" s="18"/>
      <c r="AK52" s="16"/>
      <c r="AL52" s="16"/>
      <c r="AM52" s="16"/>
      <c r="AN52" s="16"/>
      <c r="AO52" s="20"/>
      <c r="AP52" s="20"/>
      <c r="AQ52" s="20"/>
      <c r="AR52" s="19"/>
      <c r="AS52" s="18"/>
      <c r="AT52" s="16"/>
      <c r="AU52" s="16"/>
      <c r="AV52" s="16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3"/>
      <c r="CQ52" s="3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3"/>
      <c r="DZ52" s="3"/>
      <c r="EA52" s="2"/>
      <c r="EB52" s="2"/>
      <c r="EC52" s="2"/>
      <c r="ED52" s="2"/>
      <c r="EE52" s="2"/>
      <c r="EF52" s="2"/>
      <c r="EG52" s="2"/>
      <c r="EH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3"/>
      <c r="IX52" s="3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3"/>
      <c r="KJ52" s="3"/>
      <c r="KK52" s="2"/>
      <c r="KL52" s="3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3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3"/>
      <c r="LX52" s="3"/>
      <c r="LY52" s="3"/>
      <c r="LZ52" s="2"/>
      <c r="MA52" s="2"/>
      <c r="MB52" s="2"/>
      <c r="MC52" s="2"/>
      <c r="MD52" s="2"/>
      <c r="ME52" s="2"/>
      <c r="MF52" s="2"/>
      <c r="MG52" s="2"/>
    </row>
    <row r="53" spans="1:345" ht="15.5" x14ac:dyDescent="0.35">
      <c r="A53" s="54" t="s">
        <v>15</v>
      </c>
      <c r="B53" s="56">
        <v>40009</v>
      </c>
      <c r="C53" s="74"/>
      <c r="D53" s="68"/>
      <c r="E53" s="73"/>
      <c r="F53" s="66"/>
      <c r="G53" s="68"/>
      <c r="H53" s="69">
        <v>83.713333333333296</v>
      </c>
      <c r="I53" s="67">
        <v>27.3333333333333</v>
      </c>
      <c r="J53" s="3">
        <v>40008.518055555556</v>
      </c>
      <c r="K53" s="3">
        <v>40009.490277777775</v>
      </c>
      <c r="L53" s="2"/>
      <c r="M53" s="76">
        <v>0.14042857142857099</v>
      </c>
      <c r="N53" s="71">
        <f t="shared" si="0"/>
        <v>6.3973015873015598E-2</v>
      </c>
      <c r="P53" s="13"/>
      <c r="R53" s="16"/>
      <c r="S53" s="16"/>
      <c r="U53" s="36"/>
      <c r="V53" s="17"/>
      <c r="W53" s="14"/>
      <c r="X53" s="16"/>
      <c r="Y53" s="37"/>
      <c r="Z53" s="16"/>
      <c r="AA53" s="16"/>
      <c r="AB53" s="16"/>
      <c r="AC53" s="16"/>
      <c r="AD53" s="16"/>
      <c r="AE53" s="16"/>
      <c r="AF53" s="16"/>
      <c r="AH53" s="18"/>
      <c r="AI53" s="18"/>
      <c r="AK53" s="16"/>
      <c r="AL53" s="16"/>
      <c r="AM53" s="16"/>
      <c r="AN53" s="16"/>
      <c r="AO53" s="16"/>
      <c r="AP53" s="16"/>
      <c r="AQ53" s="16"/>
      <c r="AR53" s="19"/>
      <c r="AS53" s="18"/>
      <c r="AT53" s="16"/>
      <c r="AU53" s="16"/>
      <c r="AV53" s="16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3"/>
      <c r="CQ53" s="3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3"/>
      <c r="DZ53" s="3"/>
      <c r="EA53" s="2"/>
      <c r="EB53" s="2"/>
      <c r="EC53" s="2"/>
      <c r="ED53" s="2"/>
      <c r="EE53" s="2"/>
      <c r="EF53" s="2"/>
      <c r="EG53" s="2"/>
      <c r="EH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3"/>
      <c r="IX53" s="3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3"/>
      <c r="JZ53" s="3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3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</row>
    <row r="54" spans="1:345" ht="15.5" x14ac:dyDescent="0.35">
      <c r="A54" s="54" t="s">
        <v>16</v>
      </c>
      <c r="B54" s="56">
        <v>40009</v>
      </c>
      <c r="C54" s="74"/>
      <c r="D54" s="68"/>
      <c r="E54" s="73"/>
      <c r="F54" s="66">
        <v>-6.2</v>
      </c>
      <c r="G54" s="68">
        <v>0.1</v>
      </c>
      <c r="H54" s="69">
        <v>41.32</v>
      </c>
      <c r="I54" s="67">
        <v>120.833333333333</v>
      </c>
      <c r="J54" s="3">
        <v>40008.470833333333</v>
      </c>
      <c r="K54" s="3">
        <v>40009.481944444444</v>
      </c>
      <c r="L54" s="2"/>
      <c r="M54" s="76">
        <v>3.4684065934065901E-2</v>
      </c>
      <c r="N54" s="71">
        <f t="shared" si="0"/>
        <v>6.9849855006104758E-2</v>
      </c>
      <c r="P54" s="13"/>
      <c r="R54" s="16"/>
      <c r="S54" s="16"/>
      <c r="U54" s="36"/>
      <c r="V54" s="17"/>
      <c r="W54" s="14"/>
      <c r="X54" s="16"/>
      <c r="Y54" s="37"/>
      <c r="Z54" s="16"/>
      <c r="AA54" s="16"/>
      <c r="AB54" s="16"/>
      <c r="AC54" s="16"/>
      <c r="AD54" s="16"/>
      <c r="AE54" s="16"/>
      <c r="AF54" s="16"/>
      <c r="AH54" s="18"/>
      <c r="AI54" s="18"/>
      <c r="AK54" s="16"/>
      <c r="AL54" s="16"/>
      <c r="AM54" s="16"/>
      <c r="AN54" s="16"/>
      <c r="AO54" s="16"/>
      <c r="AP54" s="16"/>
      <c r="AQ54" s="16"/>
      <c r="AR54" s="19"/>
      <c r="AS54" s="18"/>
      <c r="AT54" s="16"/>
      <c r="AU54" s="16"/>
      <c r="AV54" s="16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3"/>
      <c r="CQ54" s="3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3"/>
      <c r="DZ54" s="3"/>
      <c r="EA54" s="2"/>
      <c r="EB54" s="2"/>
      <c r="EC54" s="2"/>
      <c r="ED54" s="2"/>
      <c r="EE54" s="2"/>
      <c r="EF54" s="2"/>
      <c r="EG54" s="2"/>
      <c r="EH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3"/>
      <c r="IX54" s="3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3"/>
      <c r="JZ54" s="3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3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</row>
    <row r="55" spans="1:345" ht="15.5" x14ac:dyDescent="0.35">
      <c r="A55" s="54" t="s">
        <v>17</v>
      </c>
      <c r="B55" s="56">
        <v>40009</v>
      </c>
      <c r="C55" s="74"/>
      <c r="D55" s="68"/>
      <c r="E55" s="73"/>
      <c r="F55" s="66">
        <v>-6.5</v>
      </c>
      <c r="G55" s="68">
        <v>0.1</v>
      </c>
      <c r="H55" s="69">
        <v>74.965000000000003</v>
      </c>
      <c r="I55" s="67">
        <v>79.6666666666666</v>
      </c>
      <c r="J55" s="3">
        <v>40008.461111111108</v>
      </c>
      <c r="K55" s="3">
        <v>40009.481944444444</v>
      </c>
      <c r="L55" s="2"/>
      <c r="M55" s="76">
        <v>5.36734693877551E-2</v>
      </c>
      <c r="N55" s="71">
        <f t="shared" si="0"/>
        <v>7.1266439909296986E-2</v>
      </c>
      <c r="P55" s="13"/>
      <c r="R55" s="16"/>
      <c r="S55" s="16"/>
      <c r="U55" s="36"/>
      <c r="V55" s="17"/>
      <c r="W55" s="14"/>
      <c r="X55" s="16"/>
      <c r="Y55" s="37"/>
      <c r="Z55" s="16"/>
      <c r="AA55" s="16"/>
      <c r="AB55" s="16"/>
      <c r="AC55" s="16"/>
      <c r="AD55" s="16"/>
      <c r="AE55" s="16"/>
      <c r="AF55" s="16"/>
      <c r="AH55" s="18"/>
      <c r="AI55" s="18"/>
      <c r="AK55" s="16"/>
      <c r="AL55" s="16"/>
      <c r="AM55" s="16"/>
      <c r="AN55" s="16"/>
      <c r="AO55" s="16"/>
      <c r="AP55" s="16"/>
      <c r="AQ55" s="16"/>
      <c r="AR55" s="19"/>
      <c r="AS55" s="18"/>
      <c r="AT55" s="16"/>
      <c r="AU55" s="16"/>
      <c r="AV55" s="16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3"/>
      <c r="CQ55" s="3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3"/>
      <c r="DZ55" s="3"/>
      <c r="EA55" s="2"/>
      <c r="EB55" s="2"/>
      <c r="EC55" s="2"/>
      <c r="ED55" s="2"/>
      <c r="EE55" s="2"/>
      <c r="EF55" s="2"/>
      <c r="EG55" s="2"/>
      <c r="EH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3"/>
      <c r="IX55" s="3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3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</row>
    <row r="56" spans="1:345" ht="15.5" x14ac:dyDescent="0.35">
      <c r="A56" s="54" t="s">
        <v>18</v>
      </c>
      <c r="B56" s="56">
        <v>40009</v>
      </c>
      <c r="C56" s="74"/>
      <c r="D56" s="68"/>
      <c r="E56" s="73"/>
      <c r="F56" s="66">
        <v>-6.3</v>
      </c>
      <c r="G56" s="68">
        <v>0.1</v>
      </c>
      <c r="H56" s="69">
        <v>68.995000000000005</v>
      </c>
      <c r="I56" s="67"/>
      <c r="J56" s="3">
        <v>40008.478472222225</v>
      </c>
      <c r="K56" s="3">
        <v>40009.486111111109</v>
      </c>
      <c r="L56" s="2"/>
      <c r="M56" s="76">
        <v>1.45416953824948E-2</v>
      </c>
      <c r="N56" s="71" t="str">
        <f t="shared" si="0"/>
        <v/>
      </c>
      <c r="P56" s="13"/>
      <c r="R56" s="16"/>
      <c r="S56" s="16"/>
      <c r="U56" s="36"/>
      <c r="V56" s="17"/>
      <c r="W56" s="14"/>
      <c r="X56" s="16"/>
      <c r="Y56" s="37"/>
      <c r="Z56" s="16"/>
      <c r="AA56" s="16"/>
      <c r="AB56" s="16"/>
      <c r="AC56" s="16"/>
      <c r="AD56" s="16"/>
      <c r="AE56" s="16"/>
      <c r="AF56" s="16"/>
      <c r="AH56" s="18"/>
      <c r="AI56" s="18"/>
      <c r="AK56" s="16"/>
      <c r="AL56" s="16"/>
      <c r="AM56" s="16"/>
      <c r="AN56" s="16"/>
      <c r="AO56" s="16"/>
      <c r="AP56" s="16"/>
      <c r="AQ56" s="16"/>
      <c r="AR56" s="19"/>
      <c r="AS56" s="18"/>
      <c r="AT56" s="16"/>
      <c r="AU56" s="16"/>
      <c r="AV56" s="16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3"/>
      <c r="CQ56" s="3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3"/>
      <c r="DZ56" s="3"/>
      <c r="EA56" s="2"/>
      <c r="EB56" s="2"/>
      <c r="EC56" s="2"/>
      <c r="ED56" s="2"/>
      <c r="EE56" s="2"/>
      <c r="EF56" s="2"/>
      <c r="EG56" s="2"/>
      <c r="EH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3"/>
      <c r="IX56" s="3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3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</row>
    <row r="57" spans="1:345" ht="15.5" x14ac:dyDescent="0.35">
      <c r="A57" s="54" t="s">
        <v>15</v>
      </c>
      <c r="B57" s="56">
        <v>40047</v>
      </c>
      <c r="C57" s="74">
        <v>632</v>
      </c>
      <c r="D57" s="68">
        <v>7.89</v>
      </c>
      <c r="E57" s="73">
        <v>26.8</v>
      </c>
      <c r="F57" s="66">
        <v>-5.9</v>
      </c>
      <c r="G57" s="68">
        <v>0.1</v>
      </c>
      <c r="H57" s="69">
        <v>80.644999999999996</v>
      </c>
      <c r="I57" s="67">
        <v>9.8333333333333304</v>
      </c>
      <c r="J57" s="3">
        <v>40046.556250000001</v>
      </c>
      <c r="K57" s="3">
        <v>40047.466666666667</v>
      </c>
      <c r="L57" s="2"/>
      <c r="M57" s="76">
        <v>0.36987032799389702</v>
      </c>
      <c r="N57" s="71">
        <f t="shared" si="0"/>
        <v>6.0617637087888657E-2</v>
      </c>
      <c r="P57" s="13"/>
      <c r="R57" s="16"/>
      <c r="S57" s="16"/>
      <c r="U57" s="36"/>
      <c r="V57" s="17"/>
      <c r="W57" s="14"/>
      <c r="X57" s="16"/>
      <c r="Y57" s="37"/>
      <c r="Z57" s="16"/>
      <c r="AA57" s="16"/>
      <c r="AB57" s="16"/>
      <c r="AC57" s="16"/>
      <c r="AD57" s="16"/>
      <c r="AE57" s="16"/>
      <c r="AF57" s="16"/>
      <c r="AH57" s="18"/>
      <c r="AI57" s="18"/>
      <c r="AK57" s="16"/>
      <c r="AL57" s="16"/>
      <c r="AM57" s="16"/>
      <c r="AN57" s="16"/>
      <c r="AO57" s="16"/>
      <c r="AP57" s="16"/>
      <c r="AQ57" s="16"/>
      <c r="AR57" s="19"/>
      <c r="AS57" s="18"/>
      <c r="AT57" s="16"/>
      <c r="AU57" s="16"/>
      <c r="AV57" s="16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3"/>
      <c r="CQ57" s="3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3"/>
      <c r="DZ57" s="3"/>
      <c r="EA57" s="2"/>
      <c r="EB57" s="2"/>
      <c r="EC57" s="2"/>
      <c r="ED57" s="2"/>
      <c r="EE57" s="2"/>
      <c r="EF57" s="2"/>
      <c r="EG57" s="2"/>
      <c r="EH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3"/>
      <c r="IX57" s="3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3"/>
      <c r="JZ57" s="3"/>
      <c r="KA57" s="2"/>
      <c r="KB57" s="2"/>
      <c r="KC57" s="2"/>
      <c r="KD57" s="2"/>
      <c r="KE57" s="2"/>
      <c r="KF57" s="2"/>
      <c r="KG57" s="2"/>
      <c r="KH57" s="2"/>
      <c r="KI57" s="3"/>
      <c r="KJ57" s="3"/>
      <c r="KK57" s="2"/>
      <c r="KL57" s="3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3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3"/>
      <c r="LX57" s="3"/>
      <c r="LY57" s="3"/>
      <c r="LZ57" s="2"/>
      <c r="MA57" s="2"/>
      <c r="MB57" s="2"/>
      <c r="MC57" s="2"/>
      <c r="MD57" s="2"/>
      <c r="ME57" s="2"/>
      <c r="MF57" s="2"/>
      <c r="MG57" s="2"/>
    </row>
    <row r="58" spans="1:345" ht="15.5" x14ac:dyDescent="0.35">
      <c r="A58" s="54" t="s">
        <v>16</v>
      </c>
      <c r="B58" s="56">
        <v>40047</v>
      </c>
      <c r="C58" s="74"/>
      <c r="D58" s="68"/>
      <c r="E58" s="73"/>
      <c r="F58" s="66">
        <v>-6.3</v>
      </c>
      <c r="G58" s="68">
        <v>0.1</v>
      </c>
      <c r="H58" s="69">
        <v>67.194999999999993</v>
      </c>
      <c r="I58" s="67">
        <v>61.6666666666666</v>
      </c>
      <c r="J58" s="3">
        <v>40046.512499999997</v>
      </c>
      <c r="K58" s="3">
        <v>40047.444444444445</v>
      </c>
      <c r="L58" s="2"/>
      <c r="M58" s="76">
        <v>8.2414307004470902E-2</v>
      </c>
      <c r="N58" s="71">
        <f t="shared" si="0"/>
        <v>8.4703593310150552E-2</v>
      </c>
      <c r="P58" s="13"/>
      <c r="R58" s="16"/>
      <c r="S58" s="16"/>
      <c r="U58" s="36"/>
      <c r="V58" s="17"/>
      <c r="W58" s="14"/>
      <c r="X58" s="16"/>
      <c r="Y58" s="37"/>
      <c r="Z58" s="16"/>
      <c r="AA58" s="16"/>
      <c r="AB58" s="16"/>
      <c r="AC58" s="16"/>
      <c r="AD58" s="16"/>
      <c r="AE58" s="16"/>
      <c r="AF58" s="16"/>
      <c r="AH58" s="18"/>
      <c r="AI58" s="18"/>
      <c r="AK58" s="16"/>
      <c r="AL58" s="16"/>
      <c r="AM58" s="16"/>
      <c r="AN58" s="16"/>
      <c r="AO58" s="16"/>
      <c r="AP58" s="16"/>
      <c r="AQ58" s="16"/>
      <c r="AR58" s="19"/>
      <c r="AS58" s="18"/>
      <c r="AT58" s="16"/>
      <c r="AU58" s="16"/>
      <c r="AV58" s="16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3"/>
      <c r="CQ58" s="3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3"/>
      <c r="DZ58" s="3"/>
      <c r="EA58" s="2"/>
      <c r="EB58" s="2"/>
      <c r="EC58" s="2"/>
      <c r="ED58" s="2"/>
      <c r="EE58" s="2"/>
      <c r="EF58" s="2"/>
      <c r="EG58" s="2"/>
      <c r="EH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3"/>
      <c r="IX58" s="3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3"/>
      <c r="KJ58" s="3"/>
      <c r="KK58" s="2"/>
      <c r="KL58" s="3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3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3"/>
      <c r="LX58" s="3"/>
      <c r="LY58" s="3"/>
      <c r="LZ58" s="2"/>
      <c r="MA58" s="2"/>
      <c r="MB58" s="2"/>
      <c r="MC58" s="2"/>
      <c r="MD58" s="2"/>
      <c r="ME58" s="2"/>
      <c r="MF58" s="2"/>
      <c r="MG58" s="2"/>
    </row>
    <row r="59" spans="1:345" ht="15.5" x14ac:dyDescent="0.35">
      <c r="A59" s="54" t="s">
        <v>17</v>
      </c>
      <c r="B59" s="56">
        <v>40047</v>
      </c>
      <c r="C59" s="74"/>
      <c r="D59" s="68"/>
      <c r="E59" s="73"/>
      <c r="F59" s="66">
        <v>-6.5</v>
      </c>
      <c r="G59" s="68">
        <v>0.1</v>
      </c>
      <c r="H59" s="69">
        <v>78.203333333333305</v>
      </c>
      <c r="I59" s="67">
        <v>62</v>
      </c>
      <c r="J59" s="3">
        <v>40046.513194444444</v>
      </c>
      <c r="K59" s="3">
        <v>40047.444444444445</v>
      </c>
      <c r="L59" s="2"/>
      <c r="M59" s="76">
        <v>5.4735272184936602E-2</v>
      </c>
      <c r="N59" s="71">
        <f t="shared" si="0"/>
        <v>5.6559781257767831E-2</v>
      </c>
      <c r="P59" s="13"/>
      <c r="R59" s="16"/>
      <c r="S59" s="16"/>
      <c r="U59" s="36"/>
      <c r="V59" s="17"/>
      <c r="W59" s="14"/>
      <c r="X59" s="16"/>
      <c r="Y59" s="37"/>
      <c r="Z59" s="16"/>
      <c r="AA59" s="16"/>
      <c r="AB59" s="16"/>
      <c r="AC59" s="16"/>
      <c r="AD59" s="16"/>
      <c r="AE59" s="16"/>
      <c r="AF59" s="16"/>
      <c r="AH59" s="18"/>
      <c r="AI59" s="18"/>
      <c r="AK59" s="16"/>
      <c r="AL59" s="16"/>
      <c r="AM59" s="16"/>
      <c r="AN59" s="16"/>
      <c r="AO59" s="16"/>
      <c r="AP59" s="16"/>
      <c r="AQ59" s="16"/>
      <c r="AR59" s="19"/>
      <c r="AS59" s="18"/>
      <c r="AT59" s="16"/>
      <c r="AU59" s="16"/>
      <c r="AV59" s="16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3"/>
      <c r="CQ59" s="3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3"/>
      <c r="DZ59" s="3"/>
      <c r="EA59" s="2"/>
      <c r="EB59" s="2"/>
      <c r="EC59" s="2"/>
      <c r="ED59" s="2"/>
      <c r="EE59" s="2"/>
      <c r="EF59" s="2"/>
      <c r="EG59" s="2"/>
      <c r="EH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3"/>
      <c r="IX59" s="3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3"/>
      <c r="KJ59" s="3"/>
      <c r="KK59" s="2"/>
      <c r="KL59" s="3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3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3"/>
      <c r="LX59" s="3"/>
      <c r="LY59" s="3"/>
      <c r="LZ59" s="2"/>
      <c r="MA59" s="2"/>
      <c r="MB59" s="2"/>
      <c r="MC59" s="2"/>
      <c r="MD59" s="2"/>
      <c r="ME59" s="2"/>
      <c r="MF59" s="2"/>
      <c r="MG59" s="2"/>
    </row>
    <row r="60" spans="1:345" ht="15.5" x14ac:dyDescent="0.35">
      <c r="A60" s="54" t="s">
        <v>18</v>
      </c>
      <c r="B60" s="56">
        <v>40047</v>
      </c>
      <c r="C60" s="74"/>
      <c r="D60" s="68"/>
      <c r="E60" s="73"/>
      <c r="F60" s="66">
        <v>-6.4</v>
      </c>
      <c r="G60" s="68">
        <v>0.1</v>
      </c>
      <c r="H60" s="69" t="s">
        <v>501</v>
      </c>
      <c r="I60" s="67"/>
      <c r="J60" s="2"/>
      <c r="K60" s="2"/>
      <c r="L60" s="2"/>
      <c r="M60" s="76"/>
      <c r="N60" s="71" t="str">
        <f t="shared" si="0"/>
        <v/>
      </c>
      <c r="P60" s="13"/>
      <c r="R60" s="16"/>
      <c r="S60" s="16"/>
      <c r="U60" s="36"/>
      <c r="V60" s="17"/>
      <c r="W60" s="14"/>
      <c r="X60" s="16"/>
      <c r="Y60" s="37"/>
      <c r="Z60" s="16"/>
      <c r="AA60" s="16"/>
      <c r="AB60" s="16"/>
      <c r="AC60" s="16"/>
      <c r="AD60" s="16"/>
      <c r="AE60" s="16"/>
      <c r="AF60" s="16"/>
      <c r="AH60" s="18"/>
      <c r="AI60" s="18"/>
      <c r="AK60" s="16"/>
      <c r="AL60" s="16"/>
      <c r="AM60" s="16"/>
      <c r="AN60" s="16"/>
      <c r="AO60" s="16"/>
      <c r="AP60" s="16"/>
      <c r="AQ60" s="16"/>
      <c r="AR60" s="19"/>
      <c r="AS60" s="18"/>
      <c r="AT60" s="16"/>
      <c r="AU60" s="16"/>
      <c r="AV60" s="16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3"/>
      <c r="CQ60" s="3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3"/>
      <c r="DZ60" s="3"/>
      <c r="EA60" s="2"/>
      <c r="EB60" s="2"/>
      <c r="EC60" s="2"/>
      <c r="ED60" s="2"/>
      <c r="EE60" s="2"/>
      <c r="EF60" s="2"/>
      <c r="EG60" s="2"/>
      <c r="EH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3"/>
      <c r="IX60" s="3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3"/>
      <c r="KJ60" s="3"/>
      <c r="KK60" s="2"/>
      <c r="KL60" s="3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3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3"/>
      <c r="LX60" s="3"/>
      <c r="LY60" s="3"/>
      <c r="LZ60" s="2"/>
      <c r="MA60" s="2"/>
      <c r="MB60" s="2"/>
      <c r="MC60" s="2"/>
      <c r="MD60" s="2"/>
      <c r="ME60" s="2"/>
      <c r="MF60" s="2"/>
      <c r="MG60" s="2"/>
    </row>
    <row r="61" spans="1:345" ht="15.5" x14ac:dyDescent="0.35">
      <c r="A61" s="54" t="s">
        <v>15</v>
      </c>
      <c r="B61" s="56">
        <v>40078</v>
      </c>
      <c r="C61" s="74"/>
      <c r="D61" s="68"/>
      <c r="E61" s="73"/>
      <c r="F61" s="66"/>
      <c r="G61" s="68"/>
      <c r="H61" s="69">
        <v>77.3</v>
      </c>
      <c r="I61" s="67">
        <v>11</v>
      </c>
      <c r="J61" s="3">
        <v>40077.504166666666</v>
      </c>
      <c r="K61" s="3">
        <v>40078.534722222219</v>
      </c>
      <c r="L61" s="2"/>
      <c r="M61" s="76">
        <v>0.25411051212938002</v>
      </c>
      <c r="N61" s="71">
        <f t="shared" si="0"/>
        <v>4.6586927223719668E-2</v>
      </c>
      <c r="P61" s="13"/>
      <c r="R61" s="16"/>
      <c r="S61" s="16"/>
      <c r="U61" s="36"/>
      <c r="V61" s="17"/>
      <c r="W61" s="14"/>
      <c r="X61" s="16"/>
      <c r="Y61" s="37"/>
      <c r="Z61" s="16"/>
      <c r="AA61" s="16"/>
      <c r="AB61" s="16"/>
      <c r="AC61" s="16"/>
      <c r="AD61" s="16"/>
      <c r="AE61" s="16"/>
      <c r="AF61" s="16"/>
      <c r="AH61" s="18"/>
      <c r="AI61" s="18"/>
      <c r="AK61" s="16"/>
      <c r="AL61" s="16"/>
      <c r="AM61" s="16"/>
      <c r="AN61" s="16"/>
      <c r="AO61" s="16"/>
      <c r="AP61" s="16"/>
      <c r="AQ61" s="16"/>
      <c r="AR61" s="19"/>
      <c r="AS61" s="18"/>
      <c r="AT61" s="16"/>
      <c r="AU61" s="16"/>
      <c r="AV61" s="16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3"/>
      <c r="CQ61" s="3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3"/>
      <c r="DZ61" s="3"/>
      <c r="EA61" s="2"/>
      <c r="EB61" s="2"/>
      <c r="EC61" s="2"/>
      <c r="ED61" s="2"/>
      <c r="EE61" s="2"/>
      <c r="EF61" s="2"/>
      <c r="EG61" s="2"/>
      <c r="EH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3"/>
      <c r="IX61" s="3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3"/>
      <c r="JZ61" s="3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3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</row>
    <row r="62" spans="1:345" ht="15.5" x14ac:dyDescent="0.35">
      <c r="A62" s="54" t="s">
        <v>16</v>
      </c>
      <c r="B62" s="56">
        <v>40078</v>
      </c>
      <c r="C62" s="74">
        <v>524</v>
      </c>
      <c r="D62" s="68">
        <v>7.84</v>
      </c>
      <c r="E62" s="73">
        <v>26.2</v>
      </c>
      <c r="F62" s="66">
        <v>-6.5</v>
      </c>
      <c r="G62" s="68">
        <v>0.1</v>
      </c>
      <c r="H62" s="69">
        <v>70.709999999999994</v>
      </c>
      <c r="I62" s="67">
        <v>32.2222222222222</v>
      </c>
      <c r="J62" s="3">
        <v>40077.479861111111</v>
      </c>
      <c r="K62" s="3">
        <v>40078.52847222222</v>
      </c>
      <c r="L62" s="2"/>
      <c r="M62" s="76">
        <v>0.15046357615893999</v>
      </c>
      <c r="N62" s="71">
        <f t="shared" si="0"/>
        <v>8.0804513122393645E-2</v>
      </c>
      <c r="P62" s="13"/>
      <c r="R62" s="16"/>
      <c r="S62" s="16"/>
      <c r="U62" s="36"/>
      <c r="V62" s="17"/>
      <c r="W62" s="14"/>
      <c r="X62" s="16"/>
      <c r="Y62" s="37"/>
      <c r="Z62" s="16"/>
      <c r="AA62" s="16"/>
      <c r="AB62" s="16"/>
      <c r="AC62" s="16"/>
      <c r="AD62" s="16"/>
      <c r="AE62" s="16"/>
      <c r="AF62" s="16"/>
      <c r="AH62" s="18"/>
      <c r="AI62" s="18"/>
      <c r="AK62" s="16"/>
      <c r="AL62" s="16"/>
      <c r="AM62" s="16"/>
      <c r="AN62" s="16"/>
      <c r="AO62" s="16"/>
      <c r="AP62" s="16"/>
      <c r="AQ62" s="16"/>
      <c r="AR62" s="19"/>
      <c r="AS62" s="18"/>
      <c r="AT62" s="16"/>
      <c r="AU62" s="16"/>
      <c r="AV62" s="16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3"/>
      <c r="CQ62" s="3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3"/>
      <c r="DZ62" s="3"/>
      <c r="EA62" s="2"/>
      <c r="EB62" s="2"/>
      <c r="EC62" s="2"/>
      <c r="ED62" s="2"/>
      <c r="EE62" s="2"/>
      <c r="EF62" s="2"/>
      <c r="EG62" s="2"/>
      <c r="EH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</row>
    <row r="63" spans="1:345" ht="15.5" x14ac:dyDescent="0.35">
      <c r="A63" s="54" t="s">
        <v>17</v>
      </c>
      <c r="B63" s="56">
        <v>40078</v>
      </c>
      <c r="C63" s="74">
        <v>659</v>
      </c>
      <c r="D63" s="68">
        <v>7.81</v>
      </c>
      <c r="E63" s="73">
        <v>26.3</v>
      </c>
      <c r="F63" s="66">
        <v>-6.5</v>
      </c>
      <c r="G63" s="68">
        <v>0.1</v>
      </c>
      <c r="H63" s="69">
        <v>77.239999999999995</v>
      </c>
      <c r="I63" s="67">
        <v>46.4444444444444</v>
      </c>
      <c r="J63" s="3">
        <v>40077.474999999999</v>
      </c>
      <c r="K63" s="3">
        <v>40078.527777777781</v>
      </c>
      <c r="L63" s="2"/>
      <c r="M63" s="76">
        <v>9.4063324538258497E-2</v>
      </c>
      <c r="N63" s="71">
        <f t="shared" si="0"/>
        <v>7.2811980846281515E-2</v>
      </c>
      <c r="P63" s="13"/>
      <c r="R63" s="16"/>
      <c r="S63" s="16"/>
      <c r="U63" s="36"/>
      <c r="V63" s="17"/>
      <c r="W63" s="14"/>
      <c r="X63" s="16"/>
      <c r="Y63" s="37"/>
      <c r="Z63" s="16"/>
      <c r="AA63" s="16"/>
      <c r="AB63" s="16"/>
      <c r="AC63" s="16"/>
      <c r="AD63" s="16"/>
      <c r="AE63" s="16"/>
      <c r="AF63" s="16"/>
      <c r="AH63" s="18"/>
      <c r="AI63" s="18"/>
      <c r="AK63" s="16"/>
      <c r="AL63" s="16"/>
      <c r="AM63" s="16"/>
      <c r="AN63" s="16"/>
      <c r="AO63" s="16"/>
      <c r="AP63" s="16"/>
      <c r="AQ63" s="16"/>
      <c r="AR63" s="19"/>
      <c r="AS63" s="18"/>
      <c r="AT63" s="16"/>
      <c r="AU63" s="16"/>
      <c r="AV63" s="16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3"/>
      <c r="CQ63" s="3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3"/>
      <c r="DZ63" s="3"/>
      <c r="EA63" s="2"/>
      <c r="EB63" s="2"/>
      <c r="EC63" s="2"/>
      <c r="ED63" s="2"/>
      <c r="EE63" s="2"/>
      <c r="EF63" s="2"/>
      <c r="EG63" s="2"/>
      <c r="EH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3"/>
      <c r="IX63" s="3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3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</row>
    <row r="64" spans="1:345" ht="15.5" x14ac:dyDescent="0.35">
      <c r="A64" s="54" t="s">
        <v>18</v>
      </c>
      <c r="B64" s="56">
        <v>40078</v>
      </c>
      <c r="C64" s="74"/>
      <c r="D64" s="68"/>
      <c r="E64" s="73"/>
      <c r="F64" s="66">
        <v>-6.4</v>
      </c>
      <c r="G64" s="68">
        <v>0.1</v>
      </c>
      <c r="H64" s="69" t="s">
        <v>501</v>
      </c>
      <c r="I64" s="67"/>
      <c r="J64" s="2"/>
      <c r="K64" s="2"/>
      <c r="L64" s="2"/>
      <c r="M64" s="76"/>
      <c r="N64" s="71" t="str">
        <f t="shared" si="0"/>
        <v/>
      </c>
      <c r="P64" s="13"/>
      <c r="R64" s="16"/>
      <c r="S64" s="16"/>
      <c r="U64" s="36"/>
      <c r="V64" s="17"/>
      <c r="W64" s="14"/>
      <c r="X64" s="16"/>
      <c r="Y64" s="37"/>
      <c r="Z64" s="16"/>
      <c r="AA64" s="16"/>
      <c r="AB64" s="16"/>
      <c r="AC64" s="16"/>
      <c r="AD64" s="16"/>
      <c r="AE64" s="16"/>
      <c r="AF64" s="16"/>
      <c r="AH64" s="18"/>
      <c r="AI64" s="18"/>
      <c r="AK64" s="16"/>
      <c r="AL64" s="16"/>
      <c r="AM64" s="16"/>
      <c r="AN64" s="16"/>
      <c r="AO64" s="16"/>
      <c r="AP64" s="16"/>
      <c r="AQ64" s="16"/>
      <c r="AR64" s="19"/>
      <c r="AS64" s="18"/>
      <c r="AT64" s="16"/>
      <c r="AU64" s="16"/>
      <c r="AV64" s="16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3"/>
      <c r="CQ64" s="3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3"/>
      <c r="DZ64" s="3"/>
      <c r="EA64" s="2"/>
      <c r="EB64" s="2"/>
      <c r="EC64" s="2"/>
      <c r="ED64" s="2"/>
      <c r="EE64" s="2"/>
      <c r="EF64" s="2"/>
      <c r="EG64" s="2"/>
      <c r="EH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3"/>
      <c r="IX64" s="3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3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</row>
    <row r="65" spans="1:345" ht="15.5" x14ac:dyDescent="0.35">
      <c r="A65" s="54" t="s">
        <v>15</v>
      </c>
      <c r="B65" s="56">
        <v>40107</v>
      </c>
      <c r="C65" s="74">
        <v>595</v>
      </c>
      <c r="D65" s="68">
        <v>8.44</v>
      </c>
      <c r="E65" s="73">
        <v>26.2</v>
      </c>
      <c r="F65" s="66">
        <v>-5.5</v>
      </c>
      <c r="G65" s="68">
        <v>0.1</v>
      </c>
      <c r="H65" s="69">
        <v>79.495000000000005</v>
      </c>
      <c r="I65" s="67">
        <v>11</v>
      </c>
      <c r="J65" s="3">
        <v>40105.502083333333</v>
      </c>
      <c r="K65" s="3">
        <v>40107.491666666669</v>
      </c>
      <c r="L65" s="2"/>
      <c r="M65" s="76">
        <v>0.27773123909249497</v>
      </c>
      <c r="N65" s="71">
        <f t="shared" si="0"/>
        <v>5.0917393833624078E-2</v>
      </c>
      <c r="P65" s="13"/>
      <c r="R65" s="16"/>
      <c r="S65" s="16"/>
      <c r="U65" s="36"/>
      <c r="V65" s="17"/>
      <c r="W65" s="14"/>
      <c r="X65" s="16"/>
      <c r="Y65" s="37"/>
      <c r="Z65" s="16"/>
      <c r="AA65" s="16"/>
      <c r="AB65" s="16"/>
      <c r="AC65" s="16"/>
      <c r="AD65" s="16"/>
      <c r="AE65" s="16"/>
      <c r="AF65" s="16"/>
      <c r="AH65" s="18"/>
      <c r="AI65" s="18"/>
      <c r="AK65" s="16"/>
      <c r="AL65" s="16"/>
      <c r="AM65" s="16"/>
      <c r="AN65" s="16"/>
      <c r="AO65" s="16"/>
      <c r="AP65" s="16"/>
      <c r="AQ65" s="16"/>
      <c r="AR65" s="19"/>
      <c r="AS65" s="18"/>
      <c r="AT65" s="16"/>
      <c r="AU65" s="16"/>
      <c r="AV65" s="16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3"/>
      <c r="CQ65" s="3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3"/>
      <c r="DZ65" s="3"/>
      <c r="EA65" s="2"/>
      <c r="EB65" s="2"/>
      <c r="EC65" s="2"/>
      <c r="ED65" s="2"/>
      <c r="EE65" s="2"/>
      <c r="EF65" s="2"/>
      <c r="EG65" s="2"/>
      <c r="EH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3"/>
      <c r="IX65" s="3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3"/>
      <c r="JZ65" s="3"/>
      <c r="KA65" s="2"/>
      <c r="KB65" s="2"/>
      <c r="KC65" s="2"/>
      <c r="KD65" s="2"/>
      <c r="KE65" s="2"/>
      <c r="KF65" s="2"/>
      <c r="KG65" s="2"/>
      <c r="KH65" s="2"/>
      <c r="KI65" s="3"/>
      <c r="KJ65" s="3"/>
      <c r="KK65" s="2"/>
      <c r="KL65" s="3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3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3"/>
      <c r="LX65" s="3"/>
      <c r="LY65" s="3"/>
      <c r="LZ65" s="2"/>
      <c r="MA65" s="2"/>
      <c r="MB65" s="2"/>
      <c r="MC65" s="2"/>
      <c r="MD65" s="2"/>
      <c r="ME65" s="2"/>
      <c r="MF65" s="2"/>
      <c r="MG65" s="2"/>
    </row>
    <row r="66" spans="1:345" ht="15.5" x14ac:dyDescent="0.35">
      <c r="A66" s="54" t="s">
        <v>16</v>
      </c>
      <c r="B66" s="56">
        <v>40107</v>
      </c>
      <c r="C66" s="74">
        <v>500</v>
      </c>
      <c r="D66" s="68">
        <v>8.24</v>
      </c>
      <c r="E66" s="73">
        <v>26.5</v>
      </c>
      <c r="F66" s="66">
        <v>-6.4</v>
      </c>
      <c r="G66" s="68">
        <v>0.1</v>
      </c>
      <c r="H66" s="69">
        <v>58.234999999999999</v>
      </c>
      <c r="I66" s="67">
        <v>37.3333333333333</v>
      </c>
      <c r="J66" s="3">
        <v>40105.480555555558</v>
      </c>
      <c r="K66" s="3">
        <v>40107.486805555556</v>
      </c>
      <c r="L66" s="2" t="s">
        <v>465</v>
      </c>
      <c r="M66" s="76"/>
      <c r="N66" s="71" t="str">
        <f t="shared" si="0"/>
        <v/>
      </c>
      <c r="P66" s="13"/>
      <c r="R66" s="16"/>
      <c r="S66" s="16"/>
      <c r="U66" s="36"/>
      <c r="V66" s="17"/>
      <c r="W66" s="14"/>
      <c r="X66" s="16"/>
      <c r="Y66" s="37"/>
      <c r="Z66" s="16"/>
      <c r="AA66" s="16"/>
      <c r="AB66" s="16"/>
      <c r="AC66" s="16"/>
      <c r="AD66" s="16"/>
      <c r="AE66" s="16"/>
      <c r="AF66" s="16"/>
      <c r="AH66" s="18"/>
      <c r="AI66" s="18"/>
      <c r="AK66" s="16"/>
      <c r="AL66" s="16"/>
      <c r="AM66" s="16"/>
      <c r="AN66" s="16"/>
      <c r="AO66" s="16"/>
      <c r="AP66" s="16"/>
      <c r="AQ66" s="16"/>
      <c r="AR66" s="19"/>
      <c r="AS66" s="18"/>
      <c r="AT66" s="16"/>
      <c r="AU66" s="16"/>
      <c r="AV66" s="16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3"/>
      <c r="CQ66" s="3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3"/>
      <c r="DZ66" s="3"/>
      <c r="EA66" s="2"/>
      <c r="EB66" s="2"/>
      <c r="EC66" s="2"/>
      <c r="ED66" s="2"/>
      <c r="EE66" s="2"/>
      <c r="EF66" s="2"/>
      <c r="EG66" s="2"/>
      <c r="EH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3"/>
      <c r="IX66" s="3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3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</row>
    <row r="67" spans="1:345" ht="15.5" x14ac:dyDescent="0.35">
      <c r="A67" s="54" t="s">
        <v>17</v>
      </c>
      <c r="B67" s="56">
        <v>40107</v>
      </c>
      <c r="C67" s="74">
        <v>525</v>
      </c>
      <c r="D67" s="68">
        <v>8.23</v>
      </c>
      <c r="E67" s="73">
        <v>26.4</v>
      </c>
      <c r="F67" s="66">
        <v>-6.5</v>
      </c>
      <c r="G67" s="68">
        <v>0.2</v>
      </c>
      <c r="H67" s="69">
        <v>78.023333333333298</v>
      </c>
      <c r="I67" s="67">
        <v>50.6666666666666</v>
      </c>
      <c r="J67" s="3">
        <v>40105.473611111112</v>
      </c>
      <c r="K67" s="3">
        <v>40107.48541666667</v>
      </c>
      <c r="L67" s="2"/>
      <c r="M67" s="76">
        <v>8.5881946841560197E-2</v>
      </c>
      <c r="N67" s="71">
        <f t="shared" si="0"/>
        <v>7.2522532888428512E-2</v>
      </c>
      <c r="P67" s="13"/>
      <c r="R67" s="16"/>
      <c r="S67" s="16"/>
      <c r="U67" s="36"/>
      <c r="V67" s="17"/>
      <c r="W67" s="14"/>
      <c r="X67" s="16"/>
      <c r="Y67" s="37"/>
      <c r="Z67" s="16"/>
      <c r="AA67" s="16"/>
      <c r="AB67" s="16"/>
      <c r="AC67" s="16"/>
      <c r="AD67" s="16"/>
      <c r="AE67" s="16"/>
      <c r="AF67" s="16"/>
      <c r="AH67" s="18"/>
      <c r="AI67" s="18"/>
      <c r="AK67" s="16"/>
      <c r="AL67" s="16"/>
      <c r="AM67" s="16"/>
      <c r="AN67" s="16"/>
      <c r="AO67" s="16"/>
      <c r="AP67" s="16"/>
      <c r="AQ67" s="16"/>
      <c r="AR67" s="19"/>
      <c r="AS67" s="18"/>
      <c r="AT67" s="16"/>
      <c r="AU67" s="16"/>
      <c r="AV67" s="16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3"/>
      <c r="CQ67" s="3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3"/>
      <c r="DZ67" s="3"/>
      <c r="EA67" s="2"/>
      <c r="EB67" s="2"/>
      <c r="EC67" s="2"/>
      <c r="ED67" s="2"/>
      <c r="EE67" s="2"/>
      <c r="EF67" s="2"/>
      <c r="EG67" s="2"/>
      <c r="EH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3"/>
      <c r="IX67" s="3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3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</row>
    <row r="68" spans="1:345" ht="15.5" x14ac:dyDescent="0.35">
      <c r="A68" s="54" t="s">
        <v>18</v>
      </c>
      <c r="B68" s="56">
        <v>40107</v>
      </c>
      <c r="C68" s="74"/>
      <c r="D68" s="68"/>
      <c r="E68" s="73"/>
      <c r="F68" s="66">
        <v>-6.4</v>
      </c>
      <c r="G68" s="68">
        <v>0.1</v>
      </c>
      <c r="H68" s="69">
        <v>75.8</v>
      </c>
      <c r="I68" s="67"/>
      <c r="J68" s="3">
        <v>40105.463194444441</v>
      </c>
      <c r="K68" s="3">
        <v>40107.481944444444</v>
      </c>
      <c r="L68" s="2"/>
      <c r="M68" s="76">
        <v>8.7031303749569994E-3</v>
      </c>
      <c r="N68" s="71" t="str">
        <f t="shared" si="0"/>
        <v/>
      </c>
      <c r="P68" s="13"/>
      <c r="R68" s="16"/>
      <c r="S68" s="16"/>
      <c r="U68" s="36"/>
      <c r="V68" s="17"/>
      <c r="W68" s="14"/>
      <c r="X68" s="16"/>
      <c r="Y68" s="37"/>
      <c r="Z68" s="16"/>
      <c r="AA68" s="16"/>
      <c r="AB68" s="16"/>
      <c r="AC68" s="16"/>
      <c r="AD68" s="16"/>
      <c r="AE68" s="16"/>
      <c r="AF68" s="16"/>
      <c r="AH68" s="18"/>
      <c r="AI68" s="18"/>
      <c r="AK68" s="16"/>
      <c r="AL68" s="16"/>
      <c r="AM68" s="16"/>
      <c r="AN68" s="16"/>
      <c r="AO68" s="16"/>
      <c r="AP68" s="16"/>
      <c r="AQ68" s="16"/>
      <c r="AR68" s="19"/>
      <c r="AS68" s="18"/>
      <c r="AT68" s="16"/>
      <c r="AU68" s="16"/>
      <c r="AV68" s="16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3"/>
      <c r="CQ68" s="3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3"/>
      <c r="DZ68" s="3"/>
      <c r="EA68" s="2"/>
      <c r="EB68" s="2"/>
      <c r="EC68" s="2"/>
      <c r="ED68" s="2"/>
      <c r="EE68" s="2"/>
      <c r="EF68" s="2"/>
      <c r="EG68" s="2"/>
      <c r="EH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3"/>
      <c r="IX68" s="3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3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</row>
    <row r="69" spans="1:345" ht="15.5" x14ac:dyDescent="0.35">
      <c r="A69" s="54" t="s">
        <v>15</v>
      </c>
      <c r="B69" s="56">
        <v>40141</v>
      </c>
      <c r="C69" s="74">
        <v>610</v>
      </c>
      <c r="D69" s="68">
        <v>8.5299999999999994</v>
      </c>
      <c r="E69" s="73">
        <v>26.3</v>
      </c>
      <c r="F69" s="66">
        <v>-5.5</v>
      </c>
      <c r="G69" s="68">
        <v>0.1</v>
      </c>
      <c r="H69" s="69">
        <v>80.099999999999994</v>
      </c>
      <c r="I69" s="67">
        <v>11.3333333333333</v>
      </c>
      <c r="J69" s="3">
        <v>40140.469444444447</v>
      </c>
      <c r="K69" s="3">
        <v>40141.477777777778</v>
      </c>
      <c r="L69" s="2"/>
      <c r="M69" s="76">
        <v>0.18326446280991701</v>
      </c>
      <c r="N69" s="71">
        <f t="shared" si="0"/>
        <v>3.4616620752984224E-2</v>
      </c>
      <c r="P69" s="13"/>
      <c r="R69" s="16"/>
      <c r="S69" s="16"/>
      <c r="U69" s="36"/>
      <c r="V69" s="17"/>
      <c r="W69" s="14"/>
      <c r="X69" s="16"/>
      <c r="Y69" s="37"/>
      <c r="Z69" s="16"/>
      <c r="AA69" s="16"/>
      <c r="AB69" s="16"/>
      <c r="AC69" s="16"/>
      <c r="AD69" s="16"/>
      <c r="AE69" s="16"/>
      <c r="AF69" s="16"/>
      <c r="AH69" s="18"/>
      <c r="AI69" s="18"/>
      <c r="AK69" s="16"/>
      <c r="AL69" s="16"/>
      <c r="AM69" s="16"/>
      <c r="AN69" s="16"/>
      <c r="AO69" s="16"/>
      <c r="AP69" s="16"/>
      <c r="AQ69" s="16"/>
      <c r="AR69" s="19"/>
      <c r="AS69" s="18"/>
      <c r="AT69" s="16"/>
      <c r="AU69" s="16"/>
      <c r="AV69" s="16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3"/>
      <c r="CQ69" s="3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3"/>
      <c r="DZ69" s="3"/>
      <c r="EA69" s="2"/>
      <c r="EB69" s="2"/>
      <c r="EC69" s="2"/>
      <c r="ED69" s="2"/>
      <c r="EE69" s="2"/>
      <c r="EF69" s="2"/>
      <c r="EG69" s="2"/>
      <c r="EH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3"/>
      <c r="IX69" s="3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3"/>
      <c r="KJ69" s="3"/>
      <c r="KK69" s="2"/>
      <c r="KL69" s="3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3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3"/>
      <c r="LX69" s="3"/>
      <c r="LY69" s="3"/>
      <c r="LZ69" s="2"/>
      <c r="MA69" s="2"/>
      <c r="MB69" s="2"/>
      <c r="MC69" s="2"/>
      <c r="MD69" s="2"/>
      <c r="ME69" s="2"/>
      <c r="MF69" s="2"/>
      <c r="MG69" s="2"/>
    </row>
    <row r="70" spans="1:345" ht="15.5" x14ac:dyDescent="0.35">
      <c r="A70" s="54" t="s">
        <v>16</v>
      </c>
      <c r="B70" s="56">
        <v>40141</v>
      </c>
      <c r="C70" s="74">
        <v>494</v>
      </c>
      <c r="D70" s="68">
        <v>8.39</v>
      </c>
      <c r="E70" s="73">
        <v>26.1</v>
      </c>
      <c r="F70" s="66">
        <v>-6</v>
      </c>
      <c r="G70" s="68">
        <v>0.2</v>
      </c>
      <c r="H70" s="69">
        <v>56.9</v>
      </c>
      <c r="I70" s="67">
        <v>37.1666666666666</v>
      </c>
      <c r="J70" s="3">
        <v>40140.438194444447</v>
      </c>
      <c r="K70" s="3">
        <v>40141.474999999999</v>
      </c>
      <c r="L70" s="2"/>
      <c r="M70" s="76">
        <v>0.114467515070328</v>
      </c>
      <c r="N70" s="71">
        <f t="shared" si="0"/>
        <v>7.0906266279675279E-2</v>
      </c>
      <c r="P70" s="13"/>
      <c r="R70" s="16"/>
      <c r="S70" s="16"/>
      <c r="U70" s="36"/>
      <c r="V70" s="17"/>
      <c r="W70" s="14"/>
      <c r="X70" s="16"/>
      <c r="Y70" s="37"/>
      <c r="Z70" s="16"/>
      <c r="AA70" s="16"/>
      <c r="AB70" s="16"/>
      <c r="AC70" s="16"/>
      <c r="AD70" s="16"/>
      <c r="AE70" s="16"/>
      <c r="AF70" s="16"/>
      <c r="AH70" s="18"/>
      <c r="AI70" s="18"/>
      <c r="AK70" s="16"/>
      <c r="AL70" s="16"/>
      <c r="AM70" s="16"/>
      <c r="AN70" s="16"/>
      <c r="AO70" s="16"/>
      <c r="AP70" s="16"/>
      <c r="AQ70" s="16"/>
      <c r="AR70" s="19"/>
      <c r="AS70" s="18"/>
      <c r="AT70" s="16"/>
      <c r="AU70" s="16"/>
      <c r="AV70" s="16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3"/>
      <c r="CQ70" s="3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3"/>
      <c r="DZ70" s="3"/>
      <c r="EA70" s="2"/>
      <c r="EB70" s="2"/>
      <c r="EC70" s="2"/>
      <c r="ED70" s="2"/>
      <c r="EE70" s="2"/>
      <c r="EF70" s="2"/>
      <c r="EG70" s="2"/>
      <c r="EH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3"/>
      <c r="IX70" s="3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3"/>
      <c r="KJ70" s="3"/>
      <c r="KK70" s="2"/>
      <c r="KL70" s="3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3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3"/>
      <c r="LX70" s="3"/>
      <c r="LY70" s="3"/>
      <c r="LZ70" s="2"/>
      <c r="MA70" s="2"/>
      <c r="MB70" s="38"/>
      <c r="MC70" s="2"/>
      <c r="MD70" s="2"/>
      <c r="ME70" s="2"/>
      <c r="MF70" s="2"/>
      <c r="MG70" s="2"/>
    </row>
    <row r="71" spans="1:345" ht="15.5" x14ac:dyDescent="0.35">
      <c r="A71" s="54" t="s">
        <v>17</v>
      </c>
      <c r="B71" s="56">
        <v>40141</v>
      </c>
      <c r="C71" s="74"/>
      <c r="D71" s="68"/>
      <c r="E71" s="73"/>
      <c r="F71" s="66">
        <v>-6.5</v>
      </c>
      <c r="G71" s="68">
        <v>0.2</v>
      </c>
      <c r="H71" s="69">
        <v>78.099999999999994</v>
      </c>
      <c r="I71" s="67">
        <v>57.3333333333333</v>
      </c>
      <c r="J71" s="3">
        <v>40140.441666666666</v>
      </c>
      <c r="K71" s="3">
        <v>40141.474305555559</v>
      </c>
      <c r="L71" s="2"/>
      <c r="M71" s="76">
        <v>7.53866845998655E-2</v>
      </c>
      <c r="N71" s="71">
        <f t="shared" si="0"/>
        <v>7.203616528431589E-2</v>
      </c>
      <c r="P71" s="13"/>
      <c r="R71" s="16"/>
      <c r="S71" s="16"/>
      <c r="U71" s="36"/>
      <c r="V71" s="17"/>
      <c r="W71" s="14"/>
      <c r="X71" s="16"/>
      <c r="Y71" s="37"/>
      <c r="Z71" s="16"/>
      <c r="AA71" s="16"/>
      <c r="AB71" s="16"/>
      <c r="AC71" s="16"/>
      <c r="AD71" s="16"/>
      <c r="AE71" s="16"/>
      <c r="AF71" s="16"/>
      <c r="AH71" s="18"/>
      <c r="AI71" s="18"/>
      <c r="AK71" s="16"/>
      <c r="AL71" s="16"/>
      <c r="AM71" s="16"/>
      <c r="AN71" s="16"/>
      <c r="AO71" s="16"/>
      <c r="AP71" s="16"/>
      <c r="AQ71" s="16"/>
      <c r="AR71" s="19"/>
      <c r="AS71" s="18"/>
      <c r="AT71" s="16"/>
      <c r="AU71" s="16"/>
      <c r="AV71" s="16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3"/>
      <c r="CQ71" s="3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3"/>
      <c r="DZ71" s="3"/>
      <c r="EA71" s="2"/>
      <c r="EB71" s="2"/>
      <c r="EC71" s="2"/>
      <c r="ED71" s="2"/>
      <c r="EE71" s="2"/>
      <c r="EF71" s="2"/>
      <c r="EG71" s="2"/>
      <c r="EH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3"/>
      <c r="IX71" s="3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3"/>
      <c r="KJ71" s="3"/>
      <c r="KK71" s="2"/>
      <c r="KL71" s="3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3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3"/>
      <c r="LX71" s="3"/>
      <c r="LY71" s="3"/>
      <c r="LZ71" s="2"/>
      <c r="MA71" s="2"/>
      <c r="MB71" s="2"/>
      <c r="MC71" s="2"/>
      <c r="MD71" s="2"/>
      <c r="ME71" s="2"/>
      <c r="MF71" s="2"/>
      <c r="MG71" s="2"/>
    </row>
    <row r="72" spans="1:345" ht="15.5" x14ac:dyDescent="0.35">
      <c r="A72" s="54" t="s">
        <v>18</v>
      </c>
      <c r="B72" s="56">
        <v>40141</v>
      </c>
      <c r="C72" s="74"/>
      <c r="D72" s="68"/>
      <c r="E72" s="73"/>
      <c r="F72" s="66">
        <v>-6</v>
      </c>
      <c r="G72" s="68">
        <v>0.2</v>
      </c>
      <c r="H72" s="69">
        <v>69.3</v>
      </c>
      <c r="I72" s="67"/>
      <c r="J72" s="3">
        <v>40140.425694444442</v>
      </c>
      <c r="K72" s="3">
        <v>40141.47152777778</v>
      </c>
      <c r="L72" s="2"/>
      <c r="M72" s="76">
        <v>1.42762284196547E-2</v>
      </c>
      <c r="N72" s="71" t="str">
        <f t="shared" si="0"/>
        <v/>
      </c>
      <c r="P72" s="13"/>
      <c r="R72" s="16"/>
      <c r="S72" s="16"/>
      <c r="U72" s="36"/>
      <c r="V72" s="17"/>
      <c r="W72" s="14"/>
      <c r="X72" s="16"/>
      <c r="Y72" s="37"/>
      <c r="Z72" s="16"/>
      <c r="AA72" s="16"/>
      <c r="AB72" s="16"/>
      <c r="AC72" s="16"/>
      <c r="AD72" s="16"/>
      <c r="AE72" s="16"/>
      <c r="AF72" s="16"/>
      <c r="AH72" s="18"/>
      <c r="AI72" s="18"/>
      <c r="AK72" s="16"/>
      <c r="AL72" s="16"/>
      <c r="AM72" s="16"/>
      <c r="AN72" s="16"/>
      <c r="AO72" s="16"/>
      <c r="AP72" s="16"/>
      <c r="AQ72" s="16"/>
      <c r="AR72" s="19"/>
      <c r="AS72" s="18"/>
      <c r="AT72" s="16"/>
      <c r="AU72" s="16"/>
      <c r="AV72" s="16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3"/>
      <c r="CQ72" s="3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3"/>
      <c r="DZ72" s="3"/>
      <c r="EA72" s="2"/>
      <c r="EB72" s="2"/>
      <c r="EC72" s="2"/>
      <c r="ED72" s="2"/>
      <c r="EE72" s="2"/>
      <c r="EF72" s="2"/>
      <c r="EG72" s="2"/>
      <c r="EH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3"/>
      <c r="IX72" s="3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3"/>
      <c r="KJ72" s="3"/>
      <c r="KK72" s="2"/>
      <c r="KL72" s="3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3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3"/>
      <c r="LX72" s="3"/>
      <c r="LY72" s="3"/>
      <c r="LZ72" s="2"/>
      <c r="MA72" s="2"/>
      <c r="MB72" s="2"/>
      <c r="MC72" s="2"/>
      <c r="MD72" s="2"/>
      <c r="ME72" s="2"/>
      <c r="MF72" s="2"/>
      <c r="MG72" s="2"/>
    </row>
    <row r="73" spans="1:345" ht="15.5" x14ac:dyDescent="0.35">
      <c r="A73" s="54" t="s">
        <v>15</v>
      </c>
      <c r="B73" s="56">
        <v>40169</v>
      </c>
      <c r="C73" s="74">
        <v>607</v>
      </c>
      <c r="D73" s="68">
        <v>8.4700000000000006</v>
      </c>
      <c r="E73" s="73">
        <v>26.2</v>
      </c>
      <c r="F73" s="66">
        <v>-5.7</v>
      </c>
      <c r="G73" s="68">
        <v>0.1</v>
      </c>
      <c r="H73" s="69">
        <v>80.099999999999994</v>
      </c>
      <c r="I73" s="67">
        <v>11.3333333333333</v>
      </c>
      <c r="J73" s="3">
        <v>40168.545138888891</v>
      </c>
      <c r="K73" s="3">
        <v>40169.449305555558</v>
      </c>
      <c r="L73" s="2"/>
      <c r="M73" s="76">
        <v>0.16129032258064499</v>
      </c>
      <c r="N73" s="71">
        <f t="shared" si="0"/>
        <v>3.0465949820788409E-2</v>
      </c>
      <c r="P73" s="13"/>
      <c r="R73" s="16"/>
      <c r="S73" s="16"/>
      <c r="U73" s="36"/>
      <c r="V73" s="17"/>
      <c r="W73" s="14"/>
      <c r="X73" s="16"/>
      <c r="Y73" s="37"/>
      <c r="Z73" s="16"/>
      <c r="AA73" s="16"/>
      <c r="AB73" s="16"/>
      <c r="AC73" s="16"/>
      <c r="AD73" s="16"/>
      <c r="AE73" s="16"/>
      <c r="AF73" s="16"/>
      <c r="AH73" s="18"/>
      <c r="AI73" s="18"/>
      <c r="AK73" s="16"/>
      <c r="AL73" s="16"/>
      <c r="AM73" s="16"/>
      <c r="AN73" s="16"/>
      <c r="AO73" s="16"/>
      <c r="AP73" s="16"/>
      <c r="AQ73" s="16"/>
      <c r="AR73" s="19"/>
      <c r="AS73" s="18"/>
      <c r="AT73" s="16"/>
      <c r="AU73" s="16"/>
      <c r="AV73" s="16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3"/>
      <c r="CQ73" s="3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3"/>
      <c r="DZ73" s="3"/>
      <c r="EA73" s="2"/>
      <c r="EB73" s="2"/>
      <c r="EC73" s="2"/>
      <c r="ED73" s="2"/>
      <c r="EE73" s="2"/>
      <c r="EF73" s="2"/>
      <c r="EG73" s="2"/>
      <c r="EH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3"/>
      <c r="IX73" s="3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3"/>
      <c r="JZ73" s="3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3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</row>
    <row r="74" spans="1:345" ht="15.5" x14ac:dyDescent="0.35">
      <c r="A74" s="54" t="s">
        <v>16</v>
      </c>
      <c r="B74" s="56">
        <v>40169</v>
      </c>
      <c r="C74" s="74">
        <v>487</v>
      </c>
      <c r="D74" s="68">
        <v>8.36</v>
      </c>
      <c r="E74" s="73">
        <v>26.2</v>
      </c>
      <c r="F74" s="66">
        <v>-6</v>
      </c>
      <c r="G74" s="68">
        <v>0.2</v>
      </c>
      <c r="H74" s="69">
        <v>54.8</v>
      </c>
      <c r="I74" s="67">
        <v>31.6666666666666</v>
      </c>
      <c r="J74" s="3">
        <v>40168.523611111108</v>
      </c>
      <c r="K74" s="3">
        <v>40169.444444444445</v>
      </c>
      <c r="L74" s="2"/>
      <c r="M74" s="76">
        <v>0.13853695324283499</v>
      </c>
      <c r="N74" s="71">
        <f t="shared" si="0"/>
        <v>7.3116725322607198E-2</v>
      </c>
      <c r="P74" s="13"/>
      <c r="R74" s="16"/>
      <c r="S74" s="16"/>
      <c r="U74" s="36"/>
      <c r="V74" s="17"/>
      <c r="W74" s="14"/>
      <c r="X74" s="16"/>
      <c r="Y74" s="37"/>
      <c r="Z74" s="16"/>
      <c r="AA74" s="16"/>
      <c r="AB74" s="16"/>
      <c r="AC74" s="16"/>
      <c r="AD74" s="16"/>
      <c r="AE74" s="16"/>
      <c r="AF74" s="16"/>
      <c r="AH74" s="18"/>
      <c r="AI74" s="18"/>
      <c r="AK74" s="16"/>
      <c r="AL74" s="16"/>
      <c r="AM74" s="16"/>
      <c r="AN74" s="16"/>
      <c r="AO74" s="16"/>
      <c r="AP74" s="16"/>
      <c r="AQ74" s="16"/>
      <c r="AR74" s="19"/>
      <c r="AS74" s="18"/>
      <c r="AT74" s="16"/>
      <c r="AU74" s="16"/>
      <c r="AV74" s="16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3"/>
      <c r="CQ74" s="3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3"/>
      <c r="DZ74" s="3"/>
      <c r="EA74" s="2"/>
      <c r="EB74" s="2"/>
      <c r="EC74" s="2"/>
      <c r="ED74" s="2"/>
      <c r="EE74" s="2"/>
      <c r="EF74" s="2"/>
      <c r="EG74" s="2"/>
      <c r="EH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3"/>
      <c r="IX74" s="3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3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</row>
    <row r="75" spans="1:345" ht="15.5" x14ac:dyDescent="0.35">
      <c r="A75" s="54" t="s">
        <v>17</v>
      </c>
      <c r="B75" s="56">
        <v>40169</v>
      </c>
      <c r="C75" s="74"/>
      <c r="D75" s="68"/>
      <c r="E75" s="73"/>
      <c r="F75" s="66">
        <v>-6.5</v>
      </c>
      <c r="G75" s="68">
        <v>0.2</v>
      </c>
      <c r="H75" s="69">
        <v>76.599999999999994</v>
      </c>
      <c r="I75" s="67">
        <v>59.1666666666666</v>
      </c>
      <c r="J75" s="3">
        <v>40168.523611111108</v>
      </c>
      <c r="K75" s="3">
        <v>40169.444444444445</v>
      </c>
      <c r="L75" s="2"/>
      <c r="M75" s="76">
        <v>7.2549019607843102E-2</v>
      </c>
      <c r="N75" s="71">
        <f t="shared" si="0"/>
        <v>7.1541394335511876E-2</v>
      </c>
      <c r="P75" s="13"/>
      <c r="R75" s="16"/>
      <c r="S75" s="16"/>
      <c r="U75" s="36"/>
      <c r="V75" s="17"/>
      <c r="W75" s="14"/>
      <c r="X75" s="16"/>
      <c r="Y75" s="37"/>
      <c r="Z75" s="16"/>
      <c r="AA75" s="16"/>
      <c r="AB75" s="16"/>
      <c r="AC75" s="16"/>
      <c r="AD75" s="16"/>
      <c r="AE75" s="16"/>
      <c r="AF75" s="16"/>
      <c r="AH75" s="18"/>
      <c r="AI75" s="18"/>
      <c r="AK75" s="16"/>
      <c r="AL75" s="16"/>
      <c r="AM75" s="16"/>
      <c r="AN75" s="16"/>
      <c r="AO75" s="16"/>
      <c r="AP75" s="16"/>
      <c r="AQ75" s="16"/>
      <c r="AR75" s="19"/>
      <c r="AS75" s="18"/>
      <c r="AT75" s="16"/>
      <c r="AU75" s="16"/>
      <c r="AV75" s="16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3"/>
      <c r="CQ75" s="3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3"/>
      <c r="DZ75" s="3"/>
      <c r="EA75" s="2"/>
      <c r="EB75" s="2"/>
      <c r="EC75" s="2"/>
      <c r="ED75" s="2"/>
      <c r="EE75" s="2"/>
      <c r="EF75" s="2"/>
      <c r="EG75" s="2"/>
      <c r="EH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3"/>
      <c r="IX75" s="3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3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</row>
    <row r="76" spans="1:345" ht="15.5" x14ac:dyDescent="0.35">
      <c r="A76" s="54" t="s">
        <v>18</v>
      </c>
      <c r="B76" s="56">
        <v>40169</v>
      </c>
      <c r="C76" s="74"/>
      <c r="D76" s="68"/>
      <c r="E76" s="73"/>
      <c r="F76" s="66">
        <v>-6.4</v>
      </c>
      <c r="G76" s="68">
        <v>0.2</v>
      </c>
      <c r="H76" s="69">
        <v>44.872239999999998</v>
      </c>
      <c r="I76" s="67"/>
      <c r="J76" s="3">
        <v>40168.509722222225</v>
      </c>
      <c r="K76" s="3">
        <v>40169.445833333331</v>
      </c>
      <c r="L76" s="2"/>
      <c r="M76" s="76">
        <v>7.4183976261127599E-3</v>
      </c>
      <c r="N76" s="71" t="str">
        <f t="shared" si="0"/>
        <v/>
      </c>
      <c r="P76" s="13"/>
      <c r="R76" s="16"/>
      <c r="S76" s="16"/>
      <c r="U76" s="36"/>
      <c r="V76" s="17"/>
      <c r="W76" s="14"/>
      <c r="X76" s="16"/>
      <c r="Y76" s="37"/>
      <c r="Z76" s="16"/>
      <c r="AA76" s="16"/>
      <c r="AB76" s="16"/>
      <c r="AC76" s="16"/>
      <c r="AD76" s="16"/>
      <c r="AE76" s="16"/>
      <c r="AF76" s="16"/>
      <c r="AH76" s="18"/>
      <c r="AI76" s="18"/>
      <c r="AK76" s="16"/>
      <c r="AL76" s="16"/>
      <c r="AM76" s="16"/>
      <c r="AN76" s="16"/>
      <c r="AO76" s="16"/>
      <c r="AP76" s="16"/>
      <c r="AQ76" s="16"/>
      <c r="AR76" s="19"/>
      <c r="AS76" s="18"/>
      <c r="AT76" s="16"/>
      <c r="AU76" s="16"/>
      <c r="AV76" s="16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3"/>
      <c r="CQ76" s="3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3"/>
      <c r="DZ76" s="3"/>
      <c r="EA76" s="2"/>
      <c r="EB76" s="2"/>
      <c r="EC76" s="2"/>
      <c r="ED76" s="2"/>
      <c r="EE76" s="2"/>
      <c r="EF76" s="2"/>
      <c r="EG76" s="2"/>
      <c r="EH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</row>
    <row r="77" spans="1:345" ht="15.5" x14ac:dyDescent="0.35">
      <c r="A77" s="54" t="s">
        <v>15</v>
      </c>
      <c r="B77" s="56">
        <v>40204</v>
      </c>
      <c r="C77" s="74">
        <v>563</v>
      </c>
      <c r="D77" s="68">
        <v>8.48</v>
      </c>
      <c r="E77" s="73">
        <v>26.3</v>
      </c>
      <c r="F77" s="66">
        <v>-5.8</v>
      </c>
      <c r="G77" s="68">
        <v>0.1</v>
      </c>
      <c r="H77" s="69">
        <v>73.2</v>
      </c>
      <c r="I77" s="67">
        <v>11.6666666666666</v>
      </c>
      <c r="J77" s="3">
        <v>40203.552777777775</v>
      </c>
      <c r="K77" s="3">
        <v>40204.493750000001</v>
      </c>
      <c r="L77" s="2"/>
      <c r="M77" s="76">
        <v>0.155129151291512</v>
      </c>
      <c r="N77" s="71">
        <f t="shared" si="0"/>
        <v>3.016400164001605E-2</v>
      </c>
      <c r="P77" s="13"/>
      <c r="R77" s="16"/>
      <c r="S77" s="16"/>
      <c r="U77" s="36"/>
      <c r="V77" s="17"/>
      <c r="W77" s="14"/>
      <c r="X77" s="16"/>
      <c r="Y77" s="37"/>
      <c r="Z77" s="16"/>
      <c r="AA77" s="16"/>
      <c r="AB77" s="16"/>
      <c r="AC77" s="16"/>
      <c r="AD77" s="16"/>
      <c r="AE77" s="16"/>
      <c r="AF77" s="16"/>
      <c r="AH77" s="18"/>
      <c r="AI77" s="18"/>
      <c r="AK77" s="16"/>
      <c r="AL77" s="16"/>
      <c r="AM77" s="16"/>
      <c r="AN77" s="16"/>
      <c r="AO77" s="16"/>
      <c r="AP77" s="16"/>
      <c r="AQ77" s="16"/>
      <c r="AR77" s="19"/>
      <c r="AS77" s="18"/>
      <c r="AT77" s="16"/>
      <c r="AU77" s="16"/>
      <c r="AV77" s="16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3"/>
      <c r="CQ77" s="3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3"/>
      <c r="DZ77" s="3"/>
      <c r="EA77" s="2"/>
      <c r="EB77" s="2"/>
      <c r="EC77" s="2"/>
      <c r="ED77" s="2"/>
      <c r="EE77" s="2"/>
      <c r="EF77" s="2"/>
      <c r="EG77" s="2"/>
      <c r="EH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3"/>
      <c r="IX77" s="3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3"/>
      <c r="JZ77" s="3"/>
      <c r="KA77" s="2"/>
      <c r="KB77" s="2"/>
      <c r="KC77" s="2"/>
      <c r="KD77" s="2"/>
      <c r="KE77" s="2"/>
      <c r="KF77" s="2"/>
      <c r="KG77" s="2"/>
      <c r="KH77" s="2"/>
      <c r="KI77" s="3"/>
      <c r="KJ77" s="3"/>
      <c r="KK77" s="2"/>
      <c r="KL77" s="3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3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3"/>
      <c r="LX77" s="3"/>
      <c r="LY77" s="3"/>
      <c r="LZ77" s="2"/>
      <c r="MA77" s="2"/>
      <c r="MB77" s="2"/>
      <c r="MC77" s="2"/>
      <c r="MD77" s="2"/>
      <c r="ME77" s="2"/>
      <c r="MF77" s="2"/>
      <c r="MG77" s="2"/>
    </row>
    <row r="78" spans="1:345" ht="15.5" x14ac:dyDescent="0.35">
      <c r="A78" s="54" t="s">
        <v>16</v>
      </c>
      <c r="B78" s="56">
        <v>40204</v>
      </c>
      <c r="C78" s="74">
        <v>474</v>
      </c>
      <c r="D78" s="68">
        <v>8.49</v>
      </c>
      <c r="E78" s="73">
        <v>26.3</v>
      </c>
      <c r="F78" s="66">
        <v>-5.8</v>
      </c>
      <c r="G78" s="68">
        <v>0.1</v>
      </c>
      <c r="H78" s="69">
        <v>55.3</v>
      </c>
      <c r="I78" s="67">
        <v>37</v>
      </c>
      <c r="J78" s="3">
        <v>40203.517361111109</v>
      </c>
      <c r="K78" s="3">
        <v>40204.486111111109</v>
      </c>
      <c r="L78" s="2"/>
      <c r="M78" s="76">
        <v>0.11892473118279499</v>
      </c>
      <c r="N78" s="71">
        <f t="shared" ref="N78:N141" si="1">IF(AND(I78&lt;&gt;"",M78&lt;&gt;""),M78*(I78/60),"")</f>
        <v>7.3336917562723578E-2</v>
      </c>
      <c r="P78" s="13"/>
      <c r="R78" s="16"/>
      <c r="S78" s="16"/>
      <c r="U78" s="36"/>
      <c r="V78" s="17"/>
      <c r="W78" s="14"/>
      <c r="X78" s="16"/>
      <c r="Y78" s="37"/>
      <c r="Z78" s="16"/>
      <c r="AA78" s="16"/>
      <c r="AB78" s="16"/>
      <c r="AC78" s="16"/>
      <c r="AD78" s="16"/>
      <c r="AE78" s="16"/>
      <c r="AF78" s="16"/>
      <c r="AH78" s="18"/>
      <c r="AI78" s="18"/>
      <c r="AK78" s="16"/>
      <c r="AL78" s="16"/>
      <c r="AM78" s="16"/>
      <c r="AN78" s="16"/>
      <c r="AO78" s="16"/>
      <c r="AP78" s="16"/>
      <c r="AQ78" s="16"/>
      <c r="AR78" s="19"/>
      <c r="AS78" s="18"/>
      <c r="AT78" s="16"/>
      <c r="AU78" s="16"/>
      <c r="AV78" s="16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3"/>
      <c r="CQ78" s="3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3"/>
      <c r="DZ78" s="3"/>
      <c r="EA78" s="2"/>
      <c r="EB78" s="2"/>
      <c r="EC78" s="2"/>
      <c r="ED78" s="2"/>
      <c r="EE78" s="2"/>
      <c r="EF78" s="2"/>
      <c r="EG78" s="2"/>
      <c r="EH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3"/>
      <c r="IX78" s="3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3"/>
      <c r="KJ78" s="3"/>
      <c r="KK78" s="38"/>
      <c r="KL78" s="3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38"/>
      <c r="KY78" s="2"/>
      <c r="KZ78" s="2"/>
      <c r="LA78" s="2"/>
      <c r="LB78" s="2"/>
      <c r="LC78" s="2"/>
      <c r="LD78" s="3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3"/>
      <c r="LX78" s="3"/>
      <c r="LY78" s="3"/>
      <c r="LZ78" s="2"/>
      <c r="MA78" s="38"/>
      <c r="MB78" s="38"/>
      <c r="MC78" s="2"/>
      <c r="MD78" s="2"/>
      <c r="ME78" s="2"/>
      <c r="MF78" s="2"/>
      <c r="MG78" s="2"/>
    </row>
    <row r="79" spans="1:345" ht="15.5" x14ac:dyDescent="0.35">
      <c r="A79" s="54" t="s">
        <v>17</v>
      </c>
      <c r="B79" s="56">
        <v>40204</v>
      </c>
      <c r="C79" s="74"/>
      <c r="D79" s="68"/>
      <c r="E79" s="73"/>
      <c r="F79" s="66">
        <v>-6.3</v>
      </c>
      <c r="G79" s="68">
        <v>0.2</v>
      </c>
      <c r="H79" s="69">
        <v>74.2</v>
      </c>
      <c r="I79" s="67">
        <v>62</v>
      </c>
      <c r="J79" s="3">
        <v>40203.537499999999</v>
      </c>
      <c r="K79" s="3">
        <v>40204.478472222225</v>
      </c>
      <c r="L79" s="2"/>
      <c r="M79" s="76">
        <v>1.9040590405904001E-2</v>
      </c>
      <c r="N79" s="71">
        <f t="shared" si="1"/>
        <v>1.9675276752767468E-2</v>
      </c>
      <c r="P79" s="13"/>
      <c r="R79" s="16"/>
      <c r="S79" s="16"/>
      <c r="U79" s="36"/>
      <c r="V79" s="17"/>
      <c r="W79" s="14"/>
      <c r="X79" s="16"/>
      <c r="Y79" s="37"/>
      <c r="Z79" s="16"/>
      <c r="AA79" s="16"/>
      <c r="AB79" s="16"/>
      <c r="AC79" s="16"/>
      <c r="AD79" s="16"/>
      <c r="AE79" s="16"/>
      <c r="AF79" s="16"/>
      <c r="AH79" s="18"/>
      <c r="AI79" s="18"/>
      <c r="AK79" s="16"/>
      <c r="AL79" s="16"/>
      <c r="AM79" s="16"/>
      <c r="AN79" s="16"/>
      <c r="AO79" s="16"/>
      <c r="AP79" s="16"/>
      <c r="AQ79" s="16"/>
      <c r="AR79" s="19"/>
      <c r="AS79" s="18"/>
      <c r="AT79" s="16"/>
      <c r="AU79" s="16"/>
      <c r="AV79" s="16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3"/>
      <c r="CQ79" s="3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3"/>
      <c r="DZ79" s="3"/>
      <c r="EA79" s="2"/>
      <c r="EB79" s="2"/>
      <c r="EC79" s="2"/>
      <c r="ED79" s="2"/>
      <c r="EE79" s="2"/>
      <c r="EF79" s="2"/>
      <c r="EG79" s="2"/>
      <c r="EH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3"/>
      <c r="IX79" s="3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3"/>
      <c r="KJ79" s="3"/>
      <c r="KK79" s="2"/>
      <c r="KL79" s="3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3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3"/>
      <c r="LX79" s="3"/>
      <c r="LY79" s="3"/>
      <c r="LZ79" s="2"/>
      <c r="MA79" s="2"/>
      <c r="MB79" s="2"/>
      <c r="MC79" s="2"/>
      <c r="MD79" s="2"/>
      <c r="ME79" s="2"/>
      <c r="MF79" s="2"/>
      <c r="MG79" s="2"/>
    </row>
    <row r="80" spans="1:345" ht="15.5" x14ac:dyDescent="0.35">
      <c r="A80" s="54" t="s">
        <v>18</v>
      </c>
      <c r="B80" s="56">
        <v>40204</v>
      </c>
      <c r="C80" s="74"/>
      <c r="D80" s="68"/>
      <c r="E80" s="73"/>
      <c r="F80" s="66">
        <v>-5.9</v>
      </c>
      <c r="G80" s="68">
        <v>0.2</v>
      </c>
      <c r="H80" s="69">
        <v>65.3</v>
      </c>
      <c r="I80" s="67"/>
      <c r="J80" s="3">
        <v>40203.507638888892</v>
      </c>
      <c r="K80" s="3">
        <v>40204.486805555556</v>
      </c>
      <c r="L80" s="2"/>
      <c r="M80" s="76">
        <v>1.34042553191489E-2</v>
      </c>
      <c r="N80" s="71" t="str">
        <f t="shared" si="1"/>
        <v/>
      </c>
      <c r="P80" s="13"/>
      <c r="R80" s="16"/>
      <c r="S80" s="16"/>
      <c r="U80" s="36"/>
      <c r="V80" s="17"/>
      <c r="W80" s="14"/>
      <c r="X80" s="16"/>
      <c r="Y80" s="37"/>
      <c r="Z80" s="16"/>
      <c r="AA80" s="16"/>
      <c r="AB80" s="16"/>
      <c r="AC80" s="16"/>
      <c r="AD80" s="16"/>
      <c r="AE80" s="16"/>
      <c r="AF80" s="16"/>
      <c r="AH80" s="18"/>
      <c r="AI80" s="18"/>
      <c r="AK80" s="16"/>
      <c r="AL80" s="16"/>
      <c r="AM80" s="16"/>
      <c r="AN80" s="16"/>
      <c r="AO80" s="16"/>
      <c r="AP80" s="16"/>
      <c r="AQ80" s="16"/>
      <c r="AR80" s="19"/>
      <c r="AS80" s="18"/>
      <c r="AT80" s="16"/>
      <c r="AU80" s="16"/>
      <c r="AV80" s="16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3"/>
      <c r="CQ80" s="3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3"/>
      <c r="DZ80" s="3"/>
      <c r="EA80" s="2"/>
      <c r="EB80" s="2"/>
      <c r="EC80" s="2"/>
      <c r="ED80" s="2"/>
      <c r="EE80" s="2"/>
      <c r="EF80" s="2"/>
      <c r="EG80" s="2"/>
      <c r="EH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3"/>
      <c r="IX80" s="3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3"/>
      <c r="KJ80" s="3"/>
      <c r="KK80" s="38"/>
      <c r="KL80" s="3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3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3"/>
      <c r="LX80" s="3"/>
      <c r="LY80" s="3"/>
      <c r="LZ80" s="2"/>
      <c r="MA80" s="38"/>
      <c r="MB80" s="2"/>
      <c r="MC80" s="2"/>
      <c r="MD80" s="2"/>
      <c r="ME80" s="2"/>
      <c r="MF80" s="2"/>
      <c r="MG80" s="2"/>
    </row>
    <row r="81" spans="1:345" ht="15.5" x14ac:dyDescent="0.35">
      <c r="A81" s="54" t="s">
        <v>15</v>
      </c>
      <c r="B81" s="56">
        <v>40239</v>
      </c>
      <c r="C81" s="74"/>
      <c r="D81" s="68"/>
      <c r="E81" s="73"/>
      <c r="F81" s="66"/>
      <c r="G81" s="68"/>
      <c r="H81" s="69">
        <v>78.099999999999994</v>
      </c>
      <c r="I81" s="67">
        <v>11.6666666666666</v>
      </c>
      <c r="J81" s="3">
        <v>40238.541666666664</v>
      </c>
      <c r="K81" s="3">
        <v>40239.503472222219</v>
      </c>
      <c r="L81" s="2"/>
      <c r="M81" s="76">
        <v>0.32050541516245401</v>
      </c>
      <c r="N81" s="71">
        <f t="shared" si="1"/>
        <v>6.2320497392699035E-2</v>
      </c>
      <c r="P81" s="13"/>
      <c r="R81" s="16"/>
      <c r="S81" s="16"/>
      <c r="U81" s="36"/>
      <c r="V81" s="17"/>
      <c r="W81" s="14"/>
      <c r="X81" s="16"/>
      <c r="Y81" s="37"/>
      <c r="Z81" s="16"/>
      <c r="AA81" s="16"/>
      <c r="AB81" s="16"/>
      <c r="AC81" s="16"/>
      <c r="AD81" s="16"/>
      <c r="AE81" s="16"/>
      <c r="AF81" s="16"/>
      <c r="AH81" s="18"/>
      <c r="AI81" s="18"/>
      <c r="AK81" s="16"/>
      <c r="AL81" s="16"/>
      <c r="AM81" s="16"/>
      <c r="AN81" s="16"/>
      <c r="AO81" s="16"/>
      <c r="AP81" s="16"/>
      <c r="AQ81" s="16"/>
      <c r="AR81" s="19"/>
      <c r="AS81" s="18"/>
      <c r="AT81" s="16"/>
      <c r="AU81" s="16"/>
      <c r="AV81" s="16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3"/>
      <c r="CQ81" s="3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3"/>
      <c r="DZ81" s="3"/>
      <c r="EA81" s="2"/>
      <c r="EB81" s="2"/>
      <c r="EC81" s="2"/>
      <c r="ED81" s="2"/>
      <c r="EE81" s="2"/>
      <c r="EF81" s="2"/>
      <c r="EG81" s="2"/>
      <c r="EH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3"/>
      <c r="IX81" s="3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3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</row>
    <row r="82" spans="1:345" ht="15.5" x14ac:dyDescent="0.35">
      <c r="A82" s="54" t="s">
        <v>16</v>
      </c>
      <c r="B82" s="56">
        <v>40239</v>
      </c>
      <c r="C82" s="74"/>
      <c r="D82" s="68"/>
      <c r="E82" s="73"/>
      <c r="F82" s="66"/>
      <c r="G82" s="68"/>
      <c r="H82" s="69">
        <v>48.7</v>
      </c>
      <c r="I82" s="67">
        <v>47.3333333333333</v>
      </c>
      <c r="J82" s="3">
        <v>40238.48333333333</v>
      </c>
      <c r="K82" s="3">
        <v>40239.45416666667</v>
      </c>
      <c r="L82" s="2"/>
      <c r="M82" s="76">
        <v>8.5979971387696696E-2</v>
      </c>
      <c r="N82" s="71">
        <f t="shared" si="1"/>
        <v>6.7828644094738461E-2</v>
      </c>
      <c r="P82" s="13"/>
      <c r="R82" s="16"/>
      <c r="S82" s="16"/>
      <c r="U82" s="36"/>
      <c r="V82" s="17"/>
      <c r="W82" s="14"/>
      <c r="X82" s="16"/>
      <c r="Y82" s="37"/>
      <c r="Z82" s="16"/>
      <c r="AA82" s="16"/>
      <c r="AB82" s="16"/>
      <c r="AC82" s="16"/>
      <c r="AD82" s="16"/>
      <c r="AE82" s="16"/>
      <c r="AF82" s="16"/>
      <c r="AH82" s="18"/>
      <c r="AI82" s="18"/>
      <c r="AK82" s="16"/>
      <c r="AL82" s="16"/>
      <c r="AM82" s="16"/>
      <c r="AN82" s="16"/>
      <c r="AO82" s="16"/>
      <c r="AP82" s="16"/>
      <c r="AQ82" s="16"/>
      <c r="AR82" s="19"/>
      <c r="AS82" s="18"/>
      <c r="AT82" s="16"/>
      <c r="AU82" s="16"/>
      <c r="AV82" s="16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3"/>
      <c r="CQ82" s="3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3"/>
      <c r="DZ82" s="3"/>
      <c r="EA82" s="2"/>
      <c r="EB82" s="2"/>
      <c r="EC82" s="2"/>
      <c r="ED82" s="2"/>
      <c r="EE82" s="2"/>
      <c r="EF82" s="2"/>
      <c r="EG82" s="2"/>
      <c r="EH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3"/>
      <c r="IX82" s="3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3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</row>
    <row r="83" spans="1:345" ht="15.5" x14ac:dyDescent="0.35">
      <c r="A83" s="54" t="s">
        <v>17</v>
      </c>
      <c r="B83" s="56">
        <v>40239</v>
      </c>
      <c r="C83" s="74"/>
      <c r="D83" s="68"/>
      <c r="E83" s="73"/>
      <c r="F83" s="66"/>
      <c r="G83" s="68"/>
      <c r="H83" s="69">
        <v>75.900000000000006</v>
      </c>
      <c r="I83" s="67">
        <v>71.1666666666666</v>
      </c>
      <c r="J83" s="3">
        <v>40238.481944444444</v>
      </c>
      <c r="K83" s="3">
        <v>40239.45416666667</v>
      </c>
      <c r="L83" s="2"/>
      <c r="M83" s="76">
        <v>6.07857142857142E-2</v>
      </c>
      <c r="N83" s="71">
        <f t="shared" si="1"/>
        <v>7.2098611111110947E-2</v>
      </c>
      <c r="P83" s="13"/>
      <c r="R83" s="16"/>
      <c r="S83" s="16"/>
      <c r="U83" s="36"/>
      <c r="V83" s="17"/>
      <c r="W83" s="14"/>
      <c r="X83" s="16"/>
      <c r="Y83" s="37"/>
      <c r="Z83" s="16"/>
      <c r="AA83" s="16"/>
      <c r="AB83" s="16"/>
      <c r="AC83" s="16"/>
      <c r="AD83" s="16"/>
      <c r="AE83" s="16"/>
      <c r="AF83" s="16"/>
      <c r="AH83" s="18"/>
      <c r="AI83" s="18"/>
      <c r="AK83" s="16"/>
      <c r="AL83" s="16"/>
      <c r="AM83" s="16"/>
      <c r="AN83" s="16"/>
      <c r="AO83" s="16"/>
      <c r="AP83" s="16"/>
      <c r="AQ83" s="16"/>
      <c r="AR83" s="19"/>
      <c r="AS83" s="18"/>
      <c r="AT83" s="16"/>
      <c r="AU83" s="16"/>
      <c r="AV83" s="16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3"/>
      <c r="CQ83" s="3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3"/>
      <c r="DZ83" s="3"/>
      <c r="EA83" s="2"/>
      <c r="EB83" s="2"/>
      <c r="EC83" s="2"/>
      <c r="ED83" s="2"/>
      <c r="EE83" s="2"/>
      <c r="EF83" s="2"/>
      <c r="EG83" s="2"/>
      <c r="EH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</row>
    <row r="84" spans="1:345" ht="15.5" x14ac:dyDescent="0.35">
      <c r="A84" s="54" t="s">
        <v>18</v>
      </c>
      <c r="B84" s="56">
        <v>40239</v>
      </c>
      <c r="C84" s="74"/>
      <c r="D84" s="68"/>
      <c r="E84" s="73"/>
      <c r="F84" s="66"/>
      <c r="G84" s="68"/>
      <c r="H84" s="69">
        <v>46.450749999999999</v>
      </c>
      <c r="I84" s="67"/>
      <c r="J84" s="3">
        <v>40238.468055555553</v>
      </c>
      <c r="K84" s="3">
        <v>40239.457638888889</v>
      </c>
      <c r="L84" s="2"/>
      <c r="M84" s="76">
        <v>6.3859649122806903E-3</v>
      </c>
      <c r="N84" s="71" t="str">
        <f t="shared" si="1"/>
        <v/>
      </c>
      <c r="P84" s="13"/>
      <c r="R84" s="16"/>
      <c r="S84" s="16"/>
      <c r="U84" s="36"/>
      <c r="V84" s="17"/>
      <c r="W84" s="14"/>
      <c r="X84" s="16"/>
      <c r="Y84" s="37"/>
      <c r="Z84" s="16"/>
      <c r="AA84" s="16"/>
      <c r="AB84" s="16"/>
      <c r="AC84" s="16"/>
      <c r="AD84" s="16"/>
      <c r="AE84" s="16"/>
      <c r="AF84" s="16"/>
      <c r="AH84" s="18"/>
      <c r="AI84" s="18"/>
      <c r="AK84" s="16"/>
      <c r="AL84" s="16"/>
      <c r="AM84" s="16"/>
      <c r="AN84" s="16"/>
      <c r="AO84" s="16"/>
      <c r="AP84" s="16"/>
      <c r="AQ84" s="16"/>
      <c r="AR84" s="19"/>
      <c r="AS84" s="18"/>
      <c r="AT84" s="16"/>
      <c r="AU84" s="16"/>
      <c r="AV84" s="16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3"/>
      <c r="CQ84" s="3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3"/>
      <c r="DZ84" s="3"/>
      <c r="EA84" s="2"/>
      <c r="EB84" s="2"/>
      <c r="EC84" s="2"/>
      <c r="ED84" s="2"/>
      <c r="EE84" s="2"/>
      <c r="EF84" s="2"/>
      <c r="EG84" s="2"/>
      <c r="EH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3"/>
      <c r="IX84" s="3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3"/>
      <c r="KJ84" s="3"/>
      <c r="KK84" s="2"/>
      <c r="KL84" s="3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3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3"/>
      <c r="LX84" s="3"/>
      <c r="LY84" s="3"/>
      <c r="LZ84" s="2"/>
      <c r="MA84" s="2"/>
      <c r="MB84" s="2"/>
      <c r="MC84" s="2"/>
      <c r="MD84" s="2"/>
      <c r="ME84" s="2"/>
      <c r="MF84" s="2"/>
      <c r="MG84" s="2"/>
    </row>
    <row r="85" spans="1:345" ht="15.5" x14ac:dyDescent="0.35">
      <c r="A85" s="54" t="s">
        <v>15</v>
      </c>
      <c r="B85" s="56">
        <v>40274</v>
      </c>
      <c r="C85" s="74">
        <v>620</v>
      </c>
      <c r="D85" s="68">
        <v>8.59</v>
      </c>
      <c r="E85" s="73">
        <v>27.3</v>
      </c>
      <c r="F85" s="66">
        <v>-5.8</v>
      </c>
      <c r="G85" s="68">
        <v>0.1</v>
      </c>
      <c r="H85" s="69">
        <v>80.599999999999994</v>
      </c>
      <c r="I85" s="67">
        <v>13.6666666666666</v>
      </c>
      <c r="J85" s="3">
        <v>40273.486111111109</v>
      </c>
      <c r="K85" s="3">
        <v>40274.474999999999</v>
      </c>
      <c r="L85" s="2"/>
      <c r="M85" s="76">
        <v>0.279845505617977</v>
      </c>
      <c r="N85" s="71">
        <f t="shared" si="1"/>
        <v>6.3742587390761121E-2</v>
      </c>
      <c r="P85" s="13"/>
      <c r="R85" s="16"/>
      <c r="S85" s="16"/>
      <c r="U85" s="36"/>
      <c r="V85" s="17"/>
      <c r="W85" s="14"/>
      <c r="X85" s="16"/>
      <c r="Y85" s="37"/>
      <c r="Z85" s="16"/>
      <c r="AA85" s="16"/>
      <c r="AB85" s="16"/>
      <c r="AC85" s="16"/>
      <c r="AD85" s="16"/>
      <c r="AE85" s="16"/>
      <c r="AF85" s="16"/>
      <c r="AH85" s="18"/>
      <c r="AI85" s="18"/>
      <c r="AK85" s="16"/>
      <c r="AL85" s="16"/>
      <c r="AM85" s="16"/>
      <c r="AN85" s="16"/>
      <c r="AO85" s="16"/>
      <c r="AP85" s="16"/>
      <c r="AQ85" s="16"/>
      <c r="AR85" s="19"/>
      <c r="AS85" s="18"/>
      <c r="AT85" s="16"/>
      <c r="AU85" s="16"/>
      <c r="AV85" s="16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3"/>
      <c r="CQ85" s="3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3"/>
      <c r="DZ85" s="3"/>
      <c r="EA85" s="2"/>
      <c r="EB85" s="2"/>
      <c r="EC85" s="2"/>
      <c r="ED85" s="2"/>
      <c r="EE85" s="2"/>
      <c r="EF85" s="2"/>
      <c r="EG85" s="2"/>
      <c r="EH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3"/>
      <c r="IX85" s="3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3"/>
      <c r="JZ85" s="3"/>
      <c r="KA85" s="2"/>
      <c r="KB85" s="2"/>
      <c r="KC85" s="2"/>
      <c r="KD85" s="2"/>
      <c r="KE85" s="2"/>
      <c r="KF85" s="2"/>
      <c r="KG85" s="2"/>
      <c r="KH85" s="2"/>
      <c r="KI85" s="3"/>
      <c r="KJ85" s="3"/>
      <c r="KK85" s="2"/>
      <c r="KL85" s="3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3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3"/>
      <c r="LX85" s="3"/>
      <c r="LY85" s="3"/>
      <c r="LZ85" s="2"/>
      <c r="MA85" s="2"/>
      <c r="MB85" s="2"/>
      <c r="MC85" s="2"/>
      <c r="MD85" s="2"/>
      <c r="ME85" s="2"/>
      <c r="MF85" s="2"/>
      <c r="MG85" s="2"/>
    </row>
    <row r="86" spans="1:345" ht="15.5" x14ac:dyDescent="0.35">
      <c r="A86" s="54" t="s">
        <v>16</v>
      </c>
      <c r="B86" s="56">
        <v>40274</v>
      </c>
      <c r="C86" s="74"/>
      <c r="D86" s="68"/>
      <c r="E86" s="73"/>
      <c r="F86" s="66">
        <v>-4.9000000000000004</v>
      </c>
      <c r="G86" s="68">
        <v>0.1</v>
      </c>
      <c r="H86" s="69" t="s">
        <v>501</v>
      </c>
      <c r="I86" s="67"/>
      <c r="J86" s="3">
        <v>40273.440972222219</v>
      </c>
      <c r="K86" s="3">
        <v>40274.458333333336</v>
      </c>
      <c r="L86" s="2" t="s">
        <v>466</v>
      </c>
      <c r="M86" s="76">
        <v>3.41296928327645E-4</v>
      </c>
      <c r="N86" s="71" t="str">
        <f t="shared" si="1"/>
        <v/>
      </c>
      <c r="P86" s="13"/>
      <c r="R86" s="16"/>
      <c r="S86" s="16"/>
      <c r="U86" s="36"/>
      <c r="V86" s="17"/>
      <c r="W86" s="14"/>
      <c r="X86" s="16"/>
      <c r="Y86" s="37"/>
      <c r="Z86" s="16"/>
      <c r="AA86" s="16"/>
      <c r="AB86" s="16"/>
      <c r="AC86" s="16"/>
      <c r="AD86" s="16"/>
      <c r="AE86" s="16"/>
      <c r="AF86" s="16"/>
      <c r="AH86" s="18"/>
      <c r="AI86" s="18"/>
      <c r="AK86" s="16"/>
      <c r="AL86" s="16"/>
      <c r="AM86" s="16"/>
      <c r="AN86" s="16"/>
      <c r="AO86" s="16"/>
      <c r="AP86" s="16"/>
      <c r="AQ86" s="16"/>
      <c r="AR86" s="19"/>
      <c r="AS86" s="18"/>
      <c r="AT86" s="16"/>
      <c r="AU86" s="16"/>
      <c r="AV86" s="16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3"/>
      <c r="CQ86" s="3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3"/>
      <c r="DZ86" s="3"/>
      <c r="EA86" s="2"/>
      <c r="EB86" s="2"/>
      <c r="EC86" s="2"/>
      <c r="ED86" s="2"/>
      <c r="EE86" s="2"/>
      <c r="EF86" s="2"/>
      <c r="EG86" s="2"/>
      <c r="EH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3"/>
      <c r="IX86" s="3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3"/>
      <c r="KJ86" s="3"/>
      <c r="KK86" s="2"/>
      <c r="KL86" s="3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3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3"/>
      <c r="LX86" s="3"/>
      <c r="LY86" s="3"/>
      <c r="LZ86" s="2"/>
      <c r="MA86" s="2"/>
      <c r="MB86" s="2"/>
      <c r="MC86" s="2"/>
      <c r="MD86" s="2"/>
      <c r="ME86" s="2"/>
      <c r="MF86" s="2"/>
      <c r="MG86" s="2"/>
    </row>
    <row r="87" spans="1:345" ht="15.5" x14ac:dyDescent="0.35">
      <c r="A87" s="54" t="s">
        <v>17</v>
      </c>
      <c r="B87" s="56">
        <v>40274</v>
      </c>
      <c r="C87" s="74"/>
      <c r="D87" s="68"/>
      <c r="E87" s="73"/>
      <c r="F87" s="66">
        <v>-6.4</v>
      </c>
      <c r="G87" s="68">
        <v>0.2</v>
      </c>
      <c r="H87" s="69">
        <v>77.599999999999994</v>
      </c>
      <c r="I87" s="67">
        <v>80.1666666666666</v>
      </c>
      <c r="J87" s="3">
        <v>40273.488194444442</v>
      </c>
      <c r="K87" s="3">
        <v>40274.457638888889</v>
      </c>
      <c r="L87" s="2"/>
      <c r="M87" s="76">
        <v>5.36532951289398E-2</v>
      </c>
      <c r="N87" s="71">
        <f t="shared" si="1"/>
        <v>7.1686763769500061E-2</v>
      </c>
      <c r="P87" s="13"/>
      <c r="R87" s="16"/>
      <c r="S87" s="16"/>
      <c r="U87" s="36"/>
      <c r="V87" s="17"/>
      <c r="W87" s="14"/>
      <c r="X87" s="16"/>
      <c r="Y87" s="37"/>
      <c r="Z87" s="16"/>
      <c r="AA87" s="16"/>
      <c r="AB87" s="16"/>
      <c r="AC87" s="16"/>
      <c r="AD87" s="16"/>
      <c r="AE87" s="16"/>
      <c r="AF87" s="16"/>
      <c r="AH87" s="18"/>
      <c r="AI87" s="18"/>
      <c r="AK87" s="16"/>
      <c r="AL87" s="16"/>
      <c r="AM87" s="16"/>
      <c r="AN87" s="16"/>
      <c r="AO87" s="16"/>
      <c r="AP87" s="16"/>
      <c r="AQ87" s="16"/>
      <c r="AR87" s="19"/>
      <c r="AS87" s="18"/>
      <c r="AT87" s="16"/>
      <c r="AU87" s="16"/>
      <c r="AV87" s="16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3"/>
      <c r="CQ87" s="3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3"/>
      <c r="DZ87" s="3"/>
      <c r="EA87" s="2"/>
      <c r="EB87" s="2"/>
      <c r="EC87" s="2"/>
      <c r="ED87" s="2"/>
      <c r="EE87" s="2"/>
      <c r="EF87" s="2"/>
      <c r="EG87" s="2"/>
      <c r="EH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3"/>
      <c r="IX87" s="3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3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</row>
    <row r="88" spans="1:345" ht="15.5" x14ac:dyDescent="0.35">
      <c r="A88" s="54" t="s">
        <v>18</v>
      </c>
      <c r="B88" s="56">
        <v>40274</v>
      </c>
      <c r="C88" s="74"/>
      <c r="D88" s="68"/>
      <c r="E88" s="73"/>
      <c r="F88" s="66">
        <v>-5.8</v>
      </c>
      <c r="G88" s="68">
        <v>0.2</v>
      </c>
      <c r="H88" s="69">
        <v>42.537860000000002</v>
      </c>
      <c r="I88" s="67"/>
      <c r="J88" s="3">
        <v>40273.434027777781</v>
      </c>
      <c r="K88" s="3">
        <v>40274.443749999999</v>
      </c>
      <c r="L88" s="2"/>
      <c r="M88" s="76">
        <v>1.10729023383768E-2</v>
      </c>
      <c r="N88" s="71" t="str">
        <f t="shared" si="1"/>
        <v/>
      </c>
      <c r="P88" s="13"/>
      <c r="R88" s="16"/>
      <c r="S88" s="16"/>
      <c r="U88" s="36"/>
      <c r="V88" s="17"/>
      <c r="W88" s="14"/>
      <c r="X88" s="16"/>
      <c r="Y88" s="37"/>
      <c r="Z88" s="16"/>
      <c r="AA88" s="16"/>
      <c r="AB88" s="16"/>
      <c r="AC88" s="16"/>
      <c r="AD88" s="16"/>
      <c r="AE88" s="16"/>
      <c r="AF88" s="16"/>
      <c r="AH88" s="18"/>
      <c r="AI88" s="18"/>
      <c r="AK88" s="16"/>
      <c r="AL88" s="16"/>
      <c r="AM88" s="16"/>
      <c r="AN88" s="16"/>
      <c r="AO88" s="16"/>
      <c r="AP88" s="16"/>
      <c r="AQ88" s="16"/>
      <c r="AR88" s="19"/>
      <c r="AS88" s="18"/>
      <c r="AT88" s="16"/>
      <c r="AU88" s="16"/>
      <c r="AV88" s="16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3"/>
      <c r="CQ88" s="3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3"/>
      <c r="DZ88" s="3"/>
      <c r="EA88" s="2"/>
      <c r="EB88" s="2"/>
      <c r="EC88" s="2"/>
      <c r="ED88" s="2"/>
      <c r="EE88" s="2"/>
      <c r="EF88" s="2"/>
      <c r="EG88" s="2"/>
      <c r="EH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3"/>
      <c r="JZ88" s="3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</row>
    <row r="89" spans="1:345" ht="15.5" x14ac:dyDescent="0.35">
      <c r="A89" s="54" t="s">
        <v>15</v>
      </c>
      <c r="B89" s="56">
        <v>40302</v>
      </c>
      <c r="C89" s="74">
        <v>602</v>
      </c>
      <c r="D89" s="68">
        <v>8.5399999999999991</v>
      </c>
      <c r="E89" s="73">
        <v>26.2</v>
      </c>
      <c r="F89" s="66">
        <v>-5.7</v>
      </c>
      <c r="G89" s="68">
        <v>0.1</v>
      </c>
      <c r="H89" s="69">
        <v>77.400000000000006</v>
      </c>
      <c r="I89" s="67">
        <v>17.1666666666666</v>
      </c>
      <c r="J89" s="3">
        <v>40301.493055555555</v>
      </c>
      <c r="K89" s="3">
        <v>40302.402777777781</v>
      </c>
      <c r="L89" s="2"/>
      <c r="M89" s="76">
        <v>0.20809160305343499</v>
      </c>
      <c r="N89" s="71">
        <f t="shared" si="1"/>
        <v>5.9537319762510331E-2</v>
      </c>
      <c r="P89" s="13"/>
      <c r="R89" s="16"/>
      <c r="S89" s="16"/>
      <c r="U89" s="36"/>
      <c r="V89" s="17"/>
      <c r="W89" s="14"/>
      <c r="X89" s="16"/>
      <c r="Y89" s="37"/>
      <c r="Z89" s="16"/>
      <c r="AA89" s="16"/>
      <c r="AB89" s="16"/>
      <c r="AC89" s="16"/>
      <c r="AD89" s="16"/>
      <c r="AE89" s="16"/>
      <c r="AF89" s="16"/>
      <c r="AH89" s="18"/>
      <c r="AI89" s="18"/>
      <c r="AK89" s="16"/>
      <c r="AL89" s="16"/>
      <c r="AM89" s="16"/>
      <c r="AN89" s="16"/>
      <c r="AO89" s="16"/>
      <c r="AP89" s="16"/>
      <c r="AQ89" s="16"/>
      <c r="AR89" s="19"/>
      <c r="AS89" s="18"/>
      <c r="AT89" s="16"/>
      <c r="AU89" s="16"/>
      <c r="AV89" s="16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3"/>
      <c r="CQ89" s="3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3"/>
      <c r="DZ89" s="3"/>
      <c r="EA89" s="2"/>
      <c r="EB89" s="2"/>
      <c r="EC89" s="2"/>
      <c r="ED89" s="2"/>
      <c r="EE89" s="2"/>
      <c r="EF89" s="2"/>
      <c r="EG89" s="2"/>
      <c r="EH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3"/>
      <c r="IX89" s="3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3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</row>
    <row r="90" spans="1:345" ht="15.5" x14ac:dyDescent="0.35">
      <c r="A90" s="54" t="s">
        <v>16</v>
      </c>
      <c r="B90" s="56">
        <v>40302</v>
      </c>
      <c r="C90" s="74"/>
      <c r="D90" s="68"/>
      <c r="E90" s="73"/>
      <c r="F90" s="66">
        <v>-5.5</v>
      </c>
      <c r="G90" s="68">
        <v>0.1</v>
      </c>
      <c r="H90" s="69">
        <v>36.299999999999997</v>
      </c>
      <c r="I90" s="67">
        <v>127</v>
      </c>
      <c r="J90" s="3">
        <v>40301.434027777781</v>
      </c>
      <c r="K90" s="3">
        <v>40302.396527777775</v>
      </c>
      <c r="L90" s="2"/>
      <c r="M90" s="76">
        <v>3.56421356421356E-2</v>
      </c>
      <c r="N90" s="71">
        <f t="shared" si="1"/>
        <v>7.5442520442520353E-2</v>
      </c>
      <c r="P90" s="13"/>
      <c r="R90" s="16"/>
      <c r="S90" s="16"/>
      <c r="U90" s="36"/>
      <c r="V90" s="17"/>
      <c r="W90" s="14"/>
      <c r="X90" s="16"/>
      <c r="Y90" s="37"/>
      <c r="Z90" s="16"/>
      <c r="AA90" s="16"/>
      <c r="AB90" s="16"/>
      <c r="AC90" s="16"/>
      <c r="AD90" s="16"/>
      <c r="AE90" s="16"/>
      <c r="AF90" s="16"/>
      <c r="AH90" s="18"/>
      <c r="AI90" s="18"/>
      <c r="AK90" s="16"/>
      <c r="AL90" s="16"/>
      <c r="AM90" s="16"/>
      <c r="AN90" s="16"/>
      <c r="AO90" s="16"/>
      <c r="AP90" s="16"/>
      <c r="AQ90" s="16"/>
      <c r="AR90" s="19"/>
      <c r="AS90" s="18"/>
      <c r="AT90" s="16"/>
      <c r="AU90" s="16"/>
      <c r="AV90" s="16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3"/>
      <c r="CQ90" s="3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3"/>
      <c r="DZ90" s="3"/>
      <c r="EA90" s="2"/>
      <c r="EB90" s="2"/>
      <c r="EC90" s="2"/>
      <c r="ED90" s="2"/>
      <c r="EE90" s="2"/>
      <c r="EF90" s="2"/>
      <c r="EG90" s="2"/>
      <c r="EH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3"/>
      <c r="IX90" s="3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3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</row>
    <row r="91" spans="1:345" ht="15.5" x14ac:dyDescent="0.35">
      <c r="A91" s="54" t="s">
        <v>17</v>
      </c>
      <c r="B91" s="56">
        <v>40302</v>
      </c>
      <c r="C91" s="74"/>
      <c r="D91" s="68"/>
      <c r="E91" s="73"/>
      <c r="F91" s="66">
        <v>-6.4</v>
      </c>
      <c r="G91" s="68">
        <v>0.2</v>
      </c>
      <c r="H91" s="69">
        <v>77.900000000000006</v>
      </c>
      <c r="I91" s="67">
        <v>80.8333333333333</v>
      </c>
      <c r="J91" s="3">
        <v>40301.431250000001</v>
      </c>
      <c r="K91" s="3">
        <v>40302.395833333336</v>
      </c>
      <c r="L91" s="2"/>
      <c r="M91" s="76">
        <v>5.4355651547876097E-2</v>
      </c>
      <c r="N91" s="71">
        <f t="shared" si="1"/>
        <v>7.3229141668666384E-2</v>
      </c>
      <c r="P91" s="13"/>
      <c r="R91" s="16"/>
      <c r="S91" s="16"/>
      <c r="U91" s="36"/>
      <c r="V91" s="17"/>
      <c r="W91" s="14"/>
      <c r="X91" s="16"/>
      <c r="Y91" s="37"/>
      <c r="Z91" s="16"/>
      <c r="AA91" s="16"/>
      <c r="AB91" s="16"/>
      <c r="AC91" s="16"/>
      <c r="AD91" s="16"/>
      <c r="AE91" s="16"/>
      <c r="AF91" s="16"/>
      <c r="AH91" s="18"/>
      <c r="AI91" s="18"/>
      <c r="AK91" s="16"/>
      <c r="AL91" s="16"/>
      <c r="AM91" s="16"/>
      <c r="AN91" s="16"/>
      <c r="AO91" s="16"/>
      <c r="AP91" s="16"/>
      <c r="AQ91" s="16"/>
      <c r="AR91" s="19"/>
      <c r="AS91" s="18"/>
      <c r="AT91" s="16"/>
      <c r="AU91" s="16"/>
      <c r="AV91" s="16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3"/>
      <c r="CQ91" s="3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3"/>
      <c r="DZ91" s="3"/>
      <c r="EA91" s="2"/>
      <c r="EB91" s="2"/>
      <c r="EC91" s="2"/>
      <c r="ED91" s="2"/>
      <c r="EE91" s="2"/>
      <c r="EF91" s="2"/>
      <c r="EG91" s="2"/>
      <c r="EH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3"/>
      <c r="KJ91" s="3"/>
      <c r="KK91" s="38"/>
      <c r="KL91" s="3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3"/>
      <c r="LX91" s="3"/>
      <c r="LY91" s="3"/>
      <c r="LZ91" s="2"/>
      <c r="MA91" s="38"/>
      <c r="MB91" s="2"/>
      <c r="MC91" s="2"/>
      <c r="MD91" s="2"/>
      <c r="ME91" s="2"/>
      <c r="MF91" s="2"/>
      <c r="MG91" s="2"/>
    </row>
    <row r="92" spans="1:345" ht="15.5" x14ac:dyDescent="0.35">
      <c r="A92" s="54" t="s">
        <v>18</v>
      </c>
      <c r="B92" s="56">
        <v>40302</v>
      </c>
      <c r="C92" s="74"/>
      <c r="D92" s="68"/>
      <c r="E92" s="73"/>
      <c r="F92" s="66">
        <v>-5.7</v>
      </c>
      <c r="G92" s="68">
        <v>0.2</v>
      </c>
      <c r="H92" s="69">
        <v>52.736069999999998</v>
      </c>
      <c r="I92" s="67"/>
      <c r="J92" s="3">
        <v>40301.44027777778</v>
      </c>
      <c r="K92" s="3">
        <v>40302.398611111108</v>
      </c>
      <c r="L92" s="2"/>
      <c r="M92" s="76">
        <v>3.04347826086956E-3</v>
      </c>
      <c r="N92" s="71" t="str">
        <f t="shared" si="1"/>
        <v/>
      </c>
      <c r="P92" s="13"/>
      <c r="R92" s="16"/>
      <c r="S92" s="16"/>
      <c r="U92" s="36"/>
      <c r="V92" s="17"/>
      <c r="W92" s="14"/>
      <c r="X92" s="16"/>
      <c r="Y92" s="37"/>
      <c r="Z92" s="16"/>
      <c r="AA92" s="16"/>
      <c r="AB92" s="16"/>
      <c r="AC92" s="16"/>
      <c r="AD92" s="16"/>
      <c r="AE92" s="16"/>
      <c r="AF92" s="16"/>
      <c r="AH92" s="18"/>
      <c r="AI92" s="18"/>
      <c r="AK92" s="16"/>
      <c r="AL92" s="16"/>
      <c r="AM92" s="16"/>
      <c r="AN92" s="16"/>
      <c r="AO92" s="16"/>
      <c r="AP92" s="16"/>
      <c r="AQ92" s="16"/>
      <c r="AR92" s="19"/>
      <c r="AS92" s="18"/>
      <c r="AT92" s="16"/>
      <c r="AU92" s="16"/>
      <c r="AV92" s="16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3"/>
      <c r="CQ92" s="3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3"/>
      <c r="DZ92" s="3"/>
      <c r="EA92" s="2"/>
      <c r="EB92" s="2"/>
      <c r="EC92" s="2"/>
      <c r="ED92" s="2"/>
      <c r="EE92" s="2"/>
      <c r="EF92" s="2"/>
      <c r="EG92" s="2"/>
      <c r="EH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3"/>
      <c r="IX92" s="3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3"/>
      <c r="JZ92" s="3"/>
      <c r="KA92" s="2"/>
      <c r="KB92" s="2"/>
      <c r="KC92" s="2"/>
      <c r="KD92" s="2"/>
      <c r="KE92" s="2"/>
      <c r="KF92" s="2"/>
      <c r="KG92" s="2"/>
      <c r="KH92" s="2"/>
      <c r="KI92" s="3"/>
      <c r="KJ92" s="3"/>
      <c r="KK92" s="2"/>
      <c r="KL92" s="3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3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3"/>
      <c r="LX92" s="3"/>
      <c r="LY92" s="3"/>
      <c r="LZ92" s="2"/>
      <c r="MA92" s="2"/>
      <c r="MB92" s="2"/>
      <c r="MC92" s="2"/>
      <c r="MD92" s="2"/>
      <c r="ME92" s="2"/>
      <c r="MF92" s="2"/>
      <c r="MG92" s="2"/>
    </row>
    <row r="93" spans="1:345" ht="15.5" x14ac:dyDescent="0.35">
      <c r="A93" s="54" t="s">
        <v>15</v>
      </c>
      <c r="B93" s="56">
        <v>40337</v>
      </c>
      <c r="C93" s="74"/>
      <c r="D93" s="68"/>
      <c r="E93" s="73"/>
      <c r="F93" s="66">
        <v>-5.7</v>
      </c>
      <c r="G93" s="68">
        <v>0.1</v>
      </c>
      <c r="H93" s="69">
        <v>79.400000000000006</v>
      </c>
      <c r="I93" s="67">
        <v>21.6666666666666</v>
      </c>
      <c r="J93" s="3">
        <v>40336.451388888891</v>
      </c>
      <c r="K93" s="3">
        <v>40337.388194444444</v>
      </c>
      <c r="L93" s="2"/>
      <c r="M93" s="76">
        <v>9.6960711638250499E-2</v>
      </c>
      <c r="N93" s="71">
        <f t="shared" si="1"/>
        <v>3.501359031381257E-2</v>
      </c>
      <c r="P93" s="13"/>
      <c r="R93" s="16"/>
      <c r="S93" s="16"/>
      <c r="U93" s="36"/>
      <c r="V93" s="17"/>
      <c r="W93" s="14"/>
      <c r="X93" s="16"/>
      <c r="Y93" s="37"/>
      <c r="Z93" s="16"/>
      <c r="AA93" s="16"/>
      <c r="AB93" s="16"/>
      <c r="AC93" s="16"/>
      <c r="AD93" s="16"/>
      <c r="AE93" s="16"/>
      <c r="AF93" s="16"/>
      <c r="AH93" s="18"/>
      <c r="AI93" s="18"/>
      <c r="AK93" s="16"/>
      <c r="AL93" s="16"/>
      <c r="AM93" s="16"/>
      <c r="AN93" s="16"/>
      <c r="AO93" s="16"/>
      <c r="AP93" s="16"/>
      <c r="AQ93" s="16"/>
      <c r="AR93" s="19"/>
      <c r="AS93" s="18"/>
      <c r="AT93" s="16"/>
      <c r="AU93" s="16"/>
      <c r="AV93" s="16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3"/>
      <c r="CQ93" s="3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3"/>
      <c r="DZ93" s="3"/>
      <c r="EA93" s="2"/>
      <c r="EB93" s="2"/>
      <c r="EC93" s="2"/>
      <c r="ED93" s="2"/>
      <c r="EE93" s="2"/>
      <c r="EF93" s="2"/>
      <c r="EG93" s="2"/>
      <c r="EH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3"/>
      <c r="IX93" s="3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3"/>
      <c r="KJ93" s="3"/>
      <c r="KK93" s="2"/>
      <c r="KL93" s="3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3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3"/>
      <c r="LX93" s="3"/>
      <c r="LY93" s="3"/>
      <c r="LZ93" s="2"/>
      <c r="MA93" s="2"/>
      <c r="MB93" s="2"/>
      <c r="MC93" s="2"/>
      <c r="MD93" s="2"/>
      <c r="ME93" s="2"/>
      <c r="MF93" s="2"/>
      <c r="MG93" s="2"/>
    </row>
    <row r="94" spans="1:345" ht="15.5" x14ac:dyDescent="0.35">
      <c r="A94" s="54" t="s">
        <v>16</v>
      </c>
      <c r="B94" s="56">
        <v>40337</v>
      </c>
      <c r="C94" s="74"/>
      <c r="D94" s="68"/>
      <c r="E94" s="73"/>
      <c r="F94" s="66">
        <v>-6.1</v>
      </c>
      <c r="G94" s="68">
        <v>0.1</v>
      </c>
      <c r="H94" s="69">
        <v>42</v>
      </c>
      <c r="I94" s="67">
        <v>155.833333333333</v>
      </c>
      <c r="J94" s="3">
        <v>40336.423611111109</v>
      </c>
      <c r="K94" s="3">
        <v>40337.378472222219</v>
      </c>
      <c r="L94" s="2"/>
      <c r="M94" s="76">
        <v>4.4356363636363597E-2</v>
      </c>
      <c r="N94" s="71">
        <f t="shared" si="1"/>
        <v>0.11520333333333298</v>
      </c>
      <c r="P94" s="13"/>
      <c r="R94" s="16"/>
      <c r="S94" s="16"/>
      <c r="U94" s="36"/>
      <c r="V94" s="17"/>
      <c r="W94" s="14"/>
      <c r="X94" s="16"/>
      <c r="Y94" s="37"/>
      <c r="Z94" s="16"/>
      <c r="AA94" s="16"/>
      <c r="AB94" s="16"/>
      <c r="AC94" s="16"/>
      <c r="AD94" s="16"/>
      <c r="AE94" s="16"/>
      <c r="AF94" s="16"/>
      <c r="AH94" s="18"/>
      <c r="AI94" s="18"/>
      <c r="AK94" s="16"/>
      <c r="AL94" s="16"/>
      <c r="AM94" s="16"/>
      <c r="AN94" s="16"/>
      <c r="AO94" s="16"/>
      <c r="AP94" s="16"/>
      <c r="AQ94" s="16"/>
      <c r="AR94" s="19"/>
      <c r="AS94" s="18"/>
      <c r="AT94" s="16"/>
      <c r="AU94" s="16"/>
      <c r="AV94" s="16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3"/>
      <c r="CQ94" s="3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3"/>
      <c r="DZ94" s="3"/>
      <c r="EA94" s="2"/>
      <c r="EB94" s="2"/>
      <c r="EC94" s="2"/>
      <c r="ED94" s="2"/>
      <c r="EE94" s="2"/>
      <c r="EF94" s="2"/>
      <c r="EG94" s="2"/>
      <c r="EH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3"/>
      <c r="IX94" s="3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3"/>
      <c r="KJ94" s="3"/>
      <c r="KK94" s="2"/>
      <c r="KL94" s="3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3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3"/>
      <c r="LX94" s="3"/>
      <c r="LY94" s="3"/>
      <c r="LZ94" s="2"/>
      <c r="MA94" s="2"/>
      <c r="MB94" s="2"/>
      <c r="MC94" s="2"/>
      <c r="MD94" s="2"/>
      <c r="ME94" s="2"/>
      <c r="MF94" s="2"/>
      <c r="MG94" s="2"/>
    </row>
    <row r="95" spans="1:345" ht="15.5" x14ac:dyDescent="0.35">
      <c r="A95" s="54" t="s">
        <v>17</v>
      </c>
      <c r="B95" s="56">
        <v>40337</v>
      </c>
      <c r="C95" s="74"/>
      <c r="D95" s="68"/>
      <c r="E95" s="73"/>
      <c r="F95" s="66">
        <v>-6.5</v>
      </c>
      <c r="G95" s="68">
        <v>0.2</v>
      </c>
      <c r="H95" s="69">
        <v>76</v>
      </c>
      <c r="I95" s="67">
        <v>84.1666666666666</v>
      </c>
      <c r="J95" s="3">
        <v>40336.425000000003</v>
      </c>
      <c r="K95" s="3">
        <v>40337.379166666666</v>
      </c>
      <c r="L95" s="2"/>
      <c r="M95" s="76">
        <v>5.3420669577874801E-2</v>
      </c>
      <c r="N95" s="71">
        <f t="shared" si="1"/>
        <v>7.493732815785209E-2</v>
      </c>
      <c r="P95" s="13"/>
      <c r="R95" s="16"/>
      <c r="S95" s="16"/>
      <c r="U95" s="36"/>
      <c r="V95" s="17"/>
      <c r="W95" s="14"/>
      <c r="X95" s="16"/>
      <c r="Y95" s="37"/>
      <c r="Z95" s="16"/>
      <c r="AA95" s="16"/>
      <c r="AB95" s="16"/>
      <c r="AC95" s="16"/>
      <c r="AD95" s="16"/>
      <c r="AE95" s="16"/>
      <c r="AF95" s="16"/>
      <c r="AH95" s="18"/>
      <c r="AI95" s="18"/>
      <c r="AK95" s="16"/>
      <c r="AL95" s="16"/>
      <c r="AM95" s="16"/>
      <c r="AN95" s="16"/>
      <c r="AO95" s="16"/>
      <c r="AP95" s="16"/>
      <c r="AQ95" s="16"/>
      <c r="AR95" s="19"/>
      <c r="AS95" s="18"/>
      <c r="AT95" s="16"/>
      <c r="AU95" s="16"/>
      <c r="AV95" s="16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3"/>
      <c r="CQ95" s="3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3"/>
      <c r="DZ95" s="3"/>
      <c r="EA95" s="2"/>
      <c r="EB95" s="2"/>
      <c r="EC95" s="2"/>
      <c r="ED95" s="2"/>
      <c r="EE95" s="2"/>
      <c r="EF95" s="2"/>
      <c r="EG95" s="2"/>
      <c r="EH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3"/>
      <c r="KJ95" s="3"/>
      <c r="KK95" s="2"/>
      <c r="KL95" s="3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3"/>
      <c r="LX95" s="3"/>
      <c r="LY95" s="3"/>
      <c r="LZ95" s="2"/>
      <c r="MA95" s="2"/>
      <c r="MB95" s="2"/>
      <c r="MC95" s="2"/>
      <c r="MD95" s="2"/>
      <c r="ME95" s="2"/>
      <c r="MF95" s="2"/>
      <c r="MG95" s="2"/>
    </row>
    <row r="96" spans="1:345" ht="15.5" x14ac:dyDescent="0.35">
      <c r="A96" s="54" t="s">
        <v>18</v>
      </c>
      <c r="B96" s="56">
        <v>40337</v>
      </c>
      <c r="C96" s="74"/>
      <c r="D96" s="68"/>
      <c r="E96" s="73"/>
      <c r="F96" s="66">
        <v>-6.2</v>
      </c>
      <c r="G96" s="68">
        <v>0.2</v>
      </c>
      <c r="H96" s="69">
        <v>56.288550000000001</v>
      </c>
      <c r="I96" s="67"/>
      <c r="J96" s="3">
        <v>40336.40347222222</v>
      </c>
      <c r="K96" s="3">
        <v>40337.381944444445</v>
      </c>
      <c r="L96" s="2"/>
      <c r="M96" s="76">
        <v>4.5422285308729599E-3</v>
      </c>
      <c r="N96" s="71" t="str">
        <f t="shared" si="1"/>
        <v/>
      </c>
      <c r="P96" s="13"/>
      <c r="R96" s="16"/>
      <c r="S96" s="16"/>
      <c r="U96" s="36"/>
      <c r="V96" s="17"/>
      <c r="W96" s="14"/>
      <c r="X96" s="16"/>
      <c r="Y96" s="37"/>
      <c r="Z96" s="16"/>
      <c r="AA96" s="16"/>
      <c r="AB96" s="16"/>
      <c r="AC96" s="16"/>
      <c r="AD96" s="16"/>
      <c r="AE96" s="16"/>
      <c r="AF96" s="16"/>
      <c r="AH96" s="18"/>
      <c r="AI96" s="18"/>
      <c r="AK96" s="16"/>
      <c r="AL96" s="16"/>
      <c r="AM96" s="16"/>
      <c r="AN96" s="16"/>
      <c r="AO96" s="16"/>
      <c r="AP96" s="16"/>
      <c r="AQ96" s="16"/>
      <c r="AR96" s="19"/>
      <c r="AS96" s="18"/>
      <c r="AT96" s="16"/>
      <c r="AU96" s="16"/>
      <c r="AV96" s="16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3"/>
      <c r="CQ96" s="3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3"/>
      <c r="DZ96" s="3"/>
      <c r="EA96" s="2"/>
      <c r="EB96" s="2"/>
      <c r="EC96" s="2"/>
      <c r="ED96" s="2"/>
      <c r="EE96" s="2"/>
      <c r="EF96" s="2"/>
      <c r="EG96" s="2"/>
      <c r="EH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3"/>
      <c r="IX96" s="3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3"/>
      <c r="JZ96" s="3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3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</row>
    <row r="97" spans="1:345" ht="15.5" x14ac:dyDescent="0.35">
      <c r="A97" s="54" t="s">
        <v>15</v>
      </c>
      <c r="B97" s="56">
        <v>40372</v>
      </c>
      <c r="C97" s="74">
        <v>596</v>
      </c>
      <c r="D97" s="68">
        <v>8.2100000000000009</v>
      </c>
      <c r="E97" s="73">
        <v>26.2</v>
      </c>
      <c r="F97" s="66">
        <v>-5.8</v>
      </c>
      <c r="G97" s="68">
        <v>0.2</v>
      </c>
      <c r="H97" s="69">
        <v>73.099999999999994</v>
      </c>
      <c r="I97" s="67">
        <v>23.6666666666666</v>
      </c>
      <c r="J97" s="3">
        <v>40371.524305555555</v>
      </c>
      <c r="K97" s="3">
        <v>40372.417361111111</v>
      </c>
      <c r="L97" s="2"/>
      <c r="M97" s="76">
        <v>0.12426127527216101</v>
      </c>
      <c r="N97" s="71">
        <f t="shared" si="1"/>
        <v>4.9014169690685588E-2</v>
      </c>
      <c r="P97" s="13"/>
      <c r="R97" s="16"/>
      <c r="S97" s="16"/>
      <c r="U97" s="36"/>
      <c r="V97" s="17"/>
      <c r="W97" s="14"/>
      <c r="X97" s="16"/>
      <c r="Y97" s="37"/>
      <c r="Z97" s="16"/>
      <c r="AA97" s="16"/>
      <c r="AB97" s="16"/>
      <c r="AC97" s="16"/>
      <c r="AD97" s="16"/>
      <c r="AE97" s="16"/>
      <c r="AF97" s="16"/>
      <c r="AH97" s="18"/>
      <c r="AI97" s="18"/>
      <c r="AK97" s="16"/>
      <c r="AL97" s="16"/>
      <c r="AM97" s="16"/>
      <c r="AN97" s="16"/>
      <c r="AO97" s="16"/>
      <c r="AP97" s="16"/>
      <c r="AQ97" s="16"/>
      <c r="AR97" s="19"/>
      <c r="AS97" s="18"/>
      <c r="AT97" s="16"/>
      <c r="AU97" s="16"/>
      <c r="AV97" s="16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3"/>
      <c r="CQ97" s="3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3"/>
      <c r="DZ97" s="3"/>
      <c r="EA97" s="2"/>
      <c r="EB97" s="2"/>
      <c r="EC97" s="2"/>
      <c r="ED97" s="2"/>
      <c r="EE97" s="2"/>
      <c r="EF97" s="2"/>
      <c r="EG97" s="2"/>
      <c r="EH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3"/>
      <c r="IX97" s="3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3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</row>
    <row r="98" spans="1:345" ht="15.5" x14ac:dyDescent="0.35">
      <c r="A98" s="54" t="s">
        <v>16</v>
      </c>
      <c r="B98" s="56">
        <v>40372</v>
      </c>
      <c r="C98" s="74"/>
      <c r="D98" s="68"/>
      <c r="E98" s="73"/>
      <c r="F98" s="66">
        <v>-6.2</v>
      </c>
      <c r="G98" s="68">
        <v>0.1</v>
      </c>
      <c r="H98" s="69">
        <v>39.4</v>
      </c>
      <c r="I98" s="67">
        <v>110.333333333333</v>
      </c>
      <c r="J98" s="3">
        <v>40371.493055555555</v>
      </c>
      <c r="K98" s="3">
        <v>40372.40902777778</v>
      </c>
      <c r="L98" s="2"/>
      <c r="M98" s="76">
        <v>3.9802880970432102E-2</v>
      </c>
      <c r="N98" s="71">
        <f t="shared" si="1"/>
        <v>7.3193075562294374E-2</v>
      </c>
      <c r="P98" s="13"/>
      <c r="R98" s="16"/>
      <c r="S98" s="16"/>
      <c r="U98" s="36"/>
      <c r="V98" s="17"/>
      <c r="W98" s="14"/>
      <c r="X98" s="16"/>
      <c r="Y98" s="37"/>
      <c r="Z98" s="16"/>
      <c r="AA98" s="16"/>
      <c r="AB98" s="16"/>
      <c r="AC98" s="16"/>
      <c r="AD98" s="16"/>
      <c r="AE98" s="16"/>
      <c r="AF98" s="16"/>
      <c r="AH98" s="18"/>
      <c r="AI98" s="18"/>
      <c r="AK98" s="16"/>
      <c r="AL98" s="16"/>
      <c r="AM98" s="16"/>
      <c r="AN98" s="16"/>
      <c r="AO98" s="16"/>
      <c r="AP98" s="16"/>
      <c r="AQ98" s="16"/>
      <c r="AR98" s="19"/>
      <c r="AS98" s="18"/>
      <c r="AT98" s="16"/>
      <c r="AU98" s="16"/>
      <c r="AV98" s="16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3"/>
      <c r="CQ98" s="3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3"/>
      <c r="DZ98" s="3"/>
      <c r="EA98" s="2"/>
      <c r="EB98" s="2"/>
      <c r="EC98" s="2"/>
      <c r="ED98" s="2"/>
      <c r="EE98" s="2"/>
      <c r="EF98" s="2"/>
      <c r="EG98" s="2"/>
      <c r="EH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3"/>
      <c r="IX98" s="3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3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</row>
    <row r="99" spans="1:345" ht="15.5" x14ac:dyDescent="0.35">
      <c r="A99" s="54" t="s">
        <v>17</v>
      </c>
      <c r="B99" s="56">
        <v>40372</v>
      </c>
      <c r="C99" s="74"/>
      <c r="D99" s="68"/>
      <c r="E99" s="73"/>
      <c r="F99" s="66">
        <v>-6.4</v>
      </c>
      <c r="G99" s="68">
        <v>0.2</v>
      </c>
      <c r="H99" s="69">
        <v>75.3</v>
      </c>
      <c r="I99" s="67">
        <v>83.3333333333333</v>
      </c>
      <c r="J99" s="3">
        <v>40371.493055555555</v>
      </c>
      <c r="K99" s="3">
        <v>40372.40902777778</v>
      </c>
      <c r="L99" s="2"/>
      <c r="M99" s="76">
        <v>5.14783927217589E-2</v>
      </c>
      <c r="N99" s="71">
        <f t="shared" si="1"/>
        <v>7.1497767669109563E-2</v>
      </c>
      <c r="P99" s="13"/>
      <c r="R99" s="16"/>
      <c r="S99" s="16"/>
      <c r="U99" s="36"/>
      <c r="V99" s="17"/>
      <c r="W99" s="14"/>
      <c r="X99" s="16"/>
      <c r="Y99" s="37"/>
      <c r="Z99" s="16"/>
      <c r="AA99" s="16"/>
      <c r="AB99" s="16"/>
      <c r="AC99" s="16"/>
      <c r="AD99" s="16"/>
      <c r="AE99" s="16"/>
      <c r="AF99" s="16"/>
      <c r="AH99" s="18"/>
      <c r="AI99" s="18"/>
      <c r="AK99" s="16"/>
      <c r="AL99" s="16"/>
      <c r="AM99" s="16"/>
      <c r="AN99" s="16"/>
      <c r="AO99" s="16"/>
      <c r="AP99" s="16"/>
      <c r="AQ99" s="16"/>
      <c r="AR99" s="19"/>
      <c r="AS99" s="18"/>
      <c r="AT99" s="16"/>
      <c r="AU99" s="16"/>
      <c r="AV99" s="16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3"/>
      <c r="CQ99" s="3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3"/>
      <c r="DZ99" s="3"/>
      <c r="EA99" s="2"/>
      <c r="EB99" s="2"/>
      <c r="EC99" s="2"/>
      <c r="ED99" s="2"/>
      <c r="EE99" s="2"/>
      <c r="EF99" s="2"/>
      <c r="EG99" s="2"/>
      <c r="EH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</row>
    <row r="100" spans="1:345" ht="15.5" x14ac:dyDescent="0.35">
      <c r="A100" s="54" t="s">
        <v>18</v>
      </c>
      <c r="B100" s="56">
        <v>40372</v>
      </c>
      <c r="C100" s="74"/>
      <c r="D100" s="68"/>
      <c r="E100" s="73"/>
      <c r="F100" s="66">
        <v>-6</v>
      </c>
      <c r="G100" s="68">
        <v>0.2</v>
      </c>
      <c r="H100" s="69" t="s">
        <v>501</v>
      </c>
      <c r="I100" s="67"/>
      <c r="J100" s="3">
        <v>40371.476388888892</v>
      </c>
      <c r="K100" s="3">
        <v>40372.409722222219</v>
      </c>
      <c r="L100" s="2"/>
      <c r="M100" s="76">
        <v>1.4136904761904801E-3</v>
      </c>
      <c r="N100" s="71" t="str">
        <f t="shared" si="1"/>
        <v/>
      </c>
      <c r="P100" s="13"/>
      <c r="R100" s="16"/>
      <c r="S100" s="16"/>
      <c r="U100" s="36"/>
      <c r="V100" s="17"/>
      <c r="W100" s="14"/>
      <c r="X100" s="16"/>
      <c r="Y100" s="37"/>
      <c r="Z100" s="16"/>
      <c r="AA100" s="16"/>
      <c r="AB100" s="16"/>
      <c r="AC100" s="16"/>
      <c r="AD100" s="16"/>
      <c r="AE100" s="16"/>
      <c r="AF100" s="16"/>
      <c r="AH100" s="18"/>
      <c r="AI100" s="18"/>
      <c r="AK100" s="16"/>
      <c r="AL100" s="16"/>
      <c r="AM100" s="16"/>
      <c r="AN100" s="16"/>
      <c r="AO100" s="16"/>
      <c r="AP100" s="16"/>
      <c r="AQ100" s="16"/>
      <c r="AR100" s="19"/>
      <c r="AS100" s="18"/>
      <c r="AT100" s="16"/>
      <c r="AU100" s="16"/>
      <c r="AV100" s="16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3"/>
      <c r="CQ100" s="3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3"/>
      <c r="DZ100" s="3"/>
      <c r="EA100" s="2"/>
      <c r="EB100" s="2"/>
      <c r="EC100" s="2"/>
      <c r="ED100" s="2"/>
      <c r="EE100" s="2"/>
      <c r="EF100" s="2"/>
      <c r="EG100" s="2"/>
      <c r="EH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3"/>
      <c r="IX100" s="3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3"/>
      <c r="JZ100" s="3"/>
      <c r="KA100" s="2"/>
      <c r="KB100" s="2"/>
      <c r="KC100" s="2"/>
      <c r="KD100" s="2"/>
      <c r="KE100" s="2"/>
      <c r="KF100" s="2"/>
      <c r="KG100" s="2"/>
      <c r="KH100" s="2"/>
      <c r="KI100" s="3"/>
      <c r="KJ100" s="3"/>
      <c r="KK100" s="2"/>
      <c r="KL100" s="3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3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3"/>
      <c r="LX100" s="3"/>
      <c r="LY100" s="3"/>
      <c r="LZ100" s="2"/>
      <c r="MA100" s="2"/>
      <c r="MB100" s="2"/>
      <c r="MC100" s="2"/>
      <c r="MD100" s="2"/>
      <c r="ME100" s="2"/>
      <c r="MF100" s="2"/>
      <c r="MG100" s="2"/>
    </row>
    <row r="101" spans="1:345" ht="15.5" x14ac:dyDescent="0.35">
      <c r="A101" s="54" t="s">
        <v>15</v>
      </c>
      <c r="B101" s="56">
        <v>40407</v>
      </c>
      <c r="C101" s="74">
        <v>617</v>
      </c>
      <c r="D101" s="68">
        <v>8.1999999999999993</v>
      </c>
      <c r="E101" s="73">
        <v>26.2</v>
      </c>
      <c r="F101" s="66">
        <v>-5.8</v>
      </c>
      <c r="G101" s="68">
        <v>0.2</v>
      </c>
      <c r="H101" s="69">
        <v>79.5</v>
      </c>
      <c r="I101" s="67">
        <v>24.3333333333333</v>
      </c>
      <c r="J101" s="3">
        <v>40406.498611111114</v>
      </c>
      <c r="K101" s="3">
        <v>40407.416666666664</v>
      </c>
      <c r="L101" s="2"/>
      <c r="M101" s="76">
        <v>0.15847201210287401</v>
      </c>
      <c r="N101" s="71">
        <f t="shared" si="1"/>
        <v>6.4269204908387709E-2</v>
      </c>
      <c r="P101" s="13"/>
      <c r="R101" s="16"/>
      <c r="S101" s="16"/>
      <c r="U101" s="36"/>
      <c r="V101" s="17"/>
      <c r="W101" s="14"/>
      <c r="X101" s="16"/>
      <c r="Y101" s="37"/>
      <c r="Z101" s="16"/>
      <c r="AA101" s="16"/>
      <c r="AB101" s="16"/>
      <c r="AC101" s="16"/>
      <c r="AD101" s="16"/>
      <c r="AE101" s="16"/>
      <c r="AF101" s="16"/>
      <c r="AH101" s="18"/>
      <c r="AI101" s="18"/>
      <c r="AK101" s="16"/>
      <c r="AL101" s="16"/>
      <c r="AM101" s="16"/>
      <c r="AN101" s="16"/>
      <c r="AO101" s="16"/>
      <c r="AP101" s="16"/>
      <c r="AQ101" s="16"/>
      <c r="AR101" s="19"/>
      <c r="AS101" s="18"/>
      <c r="AT101" s="16"/>
      <c r="AU101" s="16"/>
      <c r="AV101" s="16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3"/>
      <c r="CQ101" s="3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3"/>
      <c r="DZ101" s="3"/>
      <c r="EA101" s="2"/>
      <c r="EB101" s="2"/>
      <c r="EC101" s="2"/>
      <c r="ED101" s="2"/>
      <c r="EE101" s="2"/>
      <c r="EF101" s="2"/>
      <c r="EG101" s="2"/>
      <c r="EH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3"/>
      <c r="IX101" s="3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3"/>
      <c r="KJ101" s="3"/>
      <c r="KK101" s="2"/>
      <c r="KL101" s="3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3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3"/>
      <c r="LX101" s="3"/>
      <c r="LY101" s="3"/>
      <c r="LZ101" s="2"/>
      <c r="MA101" s="2"/>
      <c r="MB101" s="2"/>
      <c r="MC101" s="2"/>
      <c r="MD101" s="2"/>
      <c r="ME101" s="2"/>
      <c r="MF101" s="2"/>
      <c r="MG101" s="2"/>
    </row>
    <row r="102" spans="1:345" ht="15.5" x14ac:dyDescent="0.35">
      <c r="A102" s="54" t="s">
        <v>16</v>
      </c>
      <c r="B102" s="56">
        <v>40407</v>
      </c>
      <c r="C102" s="74"/>
      <c r="D102" s="68"/>
      <c r="E102" s="73"/>
      <c r="F102" s="66">
        <v>-6.1</v>
      </c>
      <c r="G102" s="68">
        <v>0.1</v>
      </c>
      <c r="H102" s="69">
        <v>41.9</v>
      </c>
      <c r="I102" s="67">
        <v>106.166666666666</v>
      </c>
      <c r="J102" s="3">
        <v>40406.466666666667</v>
      </c>
      <c r="K102" s="3">
        <v>40407.407638888886</v>
      </c>
      <c r="L102" s="2"/>
      <c r="M102" s="76">
        <v>4.2361623616236098E-2</v>
      </c>
      <c r="N102" s="71">
        <f t="shared" si="1"/>
        <v>7.4956539565395081E-2</v>
      </c>
      <c r="P102" s="13"/>
      <c r="R102" s="16"/>
      <c r="S102" s="16"/>
      <c r="U102" s="36"/>
      <c r="V102" s="17"/>
      <c r="W102" s="14"/>
      <c r="X102" s="16"/>
      <c r="Y102" s="37"/>
      <c r="Z102" s="16"/>
      <c r="AA102" s="16"/>
      <c r="AB102" s="16"/>
      <c r="AC102" s="16"/>
      <c r="AD102" s="16"/>
      <c r="AE102" s="16"/>
      <c r="AF102" s="16"/>
      <c r="AH102" s="18"/>
      <c r="AI102" s="18"/>
      <c r="AK102" s="16"/>
      <c r="AL102" s="16"/>
      <c r="AM102" s="16"/>
      <c r="AN102" s="16"/>
      <c r="AO102" s="16"/>
      <c r="AP102" s="16"/>
      <c r="AQ102" s="16"/>
      <c r="AR102" s="19"/>
      <c r="AS102" s="18"/>
      <c r="AT102" s="16"/>
      <c r="AU102" s="16"/>
      <c r="AV102" s="16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3"/>
      <c r="CQ102" s="3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3"/>
      <c r="DZ102" s="3"/>
      <c r="EA102" s="2"/>
      <c r="EB102" s="2"/>
      <c r="EC102" s="2"/>
      <c r="ED102" s="2"/>
      <c r="EE102" s="2"/>
      <c r="EF102" s="2"/>
      <c r="EG102" s="2"/>
      <c r="EH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3"/>
      <c r="IX102" s="3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3"/>
      <c r="KJ102" s="3"/>
      <c r="KK102" s="2"/>
      <c r="KL102" s="3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3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3"/>
      <c r="LX102" s="3"/>
      <c r="LY102" s="3"/>
      <c r="LZ102" s="2"/>
      <c r="MA102" s="2"/>
      <c r="MB102" s="2"/>
      <c r="MC102" s="2"/>
      <c r="MD102" s="2"/>
      <c r="ME102" s="2"/>
      <c r="MF102" s="2"/>
      <c r="MG102" s="2"/>
    </row>
    <row r="103" spans="1:345" ht="15.5" x14ac:dyDescent="0.35">
      <c r="A103" s="54" t="s">
        <v>17</v>
      </c>
      <c r="B103" s="56">
        <v>40407</v>
      </c>
      <c r="C103" s="74"/>
      <c r="D103" s="68"/>
      <c r="E103" s="73"/>
      <c r="F103" s="66">
        <v>-6.5</v>
      </c>
      <c r="G103" s="68">
        <v>0.2</v>
      </c>
      <c r="H103" s="69">
        <v>79.5</v>
      </c>
      <c r="I103" s="67">
        <v>86.1666666666666</v>
      </c>
      <c r="J103" s="3">
        <v>40406.468055555553</v>
      </c>
      <c r="K103" s="3">
        <v>40407.407638888886</v>
      </c>
      <c r="L103" s="2"/>
      <c r="M103" s="76">
        <v>5.0997782705099699E-2</v>
      </c>
      <c r="N103" s="71">
        <f t="shared" si="1"/>
        <v>7.323848238482368E-2</v>
      </c>
      <c r="P103" s="13"/>
      <c r="R103" s="16"/>
      <c r="S103" s="16"/>
      <c r="U103" s="36"/>
      <c r="V103" s="17"/>
      <c r="W103" s="14"/>
      <c r="X103" s="16"/>
      <c r="Y103" s="37"/>
      <c r="Z103" s="16"/>
      <c r="AA103" s="16"/>
      <c r="AB103" s="16"/>
      <c r="AC103" s="16"/>
      <c r="AD103" s="16"/>
      <c r="AE103" s="16"/>
      <c r="AF103" s="16"/>
      <c r="AH103" s="18"/>
      <c r="AI103" s="18"/>
      <c r="AK103" s="16"/>
      <c r="AL103" s="16"/>
      <c r="AM103" s="16"/>
      <c r="AN103" s="16"/>
      <c r="AO103" s="16"/>
      <c r="AP103" s="16"/>
      <c r="AQ103" s="16"/>
      <c r="AR103" s="19"/>
      <c r="AS103" s="18"/>
      <c r="AT103" s="16"/>
      <c r="AU103" s="16"/>
      <c r="AV103" s="16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3"/>
      <c r="CQ103" s="3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3"/>
      <c r="DZ103" s="3"/>
      <c r="EA103" s="2"/>
      <c r="EB103" s="2"/>
      <c r="EC103" s="2"/>
      <c r="ED103" s="2"/>
      <c r="EE103" s="2"/>
      <c r="EF103" s="2"/>
      <c r="EG103" s="2"/>
      <c r="EH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3"/>
      <c r="KJ103" s="3"/>
      <c r="KK103" s="2"/>
      <c r="KL103" s="3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3"/>
      <c r="LX103" s="3"/>
      <c r="LY103" s="3"/>
      <c r="LZ103" s="2"/>
      <c r="MA103" s="2"/>
      <c r="MB103" s="2"/>
      <c r="MC103" s="2"/>
      <c r="MD103" s="2"/>
      <c r="ME103" s="2"/>
      <c r="MF103" s="2"/>
      <c r="MG103" s="2"/>
    </row>
    <row r="104" spans="1:345" ht="15.5" x14ac:dyDescent="0.35">
      <c r="A104" s="54" t="s">
        <v>18</v>
      </c>
      <c r="B104" s="56">
        <v>40407</v>
      </c>
      <c r="C104" s="74"/>
      <c r="D104" s="68"/>
      <c r="E104" s="73"/>
      <c r="F104" s="66">
        <v>-6.3</v>
      </c>
      <c r="G104" s="68">
        <v>0.2</v>
      </c>
      <c r="H104" s="69">
        <v>64.8</v>
      </c>
      <c r="I104" s="67"/>
      <c r="J104" s="3">
        <v>40406.443749999999</v>
      </c>
      <c r="K104" s="3">
        <v>40407.409722222219</v>
      </c>
      <c r="L104" s="2"/>
      <c r="M104" s="76">
        <v>8.9144500359453604E-3</v>
      </c>
      <c r="N104" s="71" t="str">
        <f t="shared" si="1"/>
        <v/>
      </c>
      <c r="P104" s="13"/>
      <c r="R104" s="16"/>
      <c r="S104" s="16"/>
      <c r="U104" s="36"/>
      <c r="V104" s="17"/>
      <c r="W104" s="14"/>
      <c r="X104" s="16"/>
      <c r="Y104" s="37"/>
      <c r="Z104" s="16"/>
      <c r="AA104" s="16"/>
      <c r="AB104" s="16"/>
      <c r="AC104" s="16"/>
      <c r="AD104" s="16"/>
      <c r="AE104" s="16"/>
      <c r="AF104" s="16"/>
      <c r="AH104" s="18"/>
      <c r="AI104" s="18"/>
      <c r="AK104" s="16"/>
      <c r="AL104" s="16"/>
      <c r="AM104" s="16"/>
      <c r="AN104" s="16"/>
      <c r="AO104" s="16"/>
      <c r="AP104" s="16"/>
      <c r="AQ104" s="16"/>
      <c r="AR104" s="19"/>
      <c r="AS104" s="18"/>
      <c r="AT104" s="16"/>
      <c r="AU104" s="16"/>
      <c r="AV104" s="16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3"/>
      <c r="CQ104" s="3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3"/>
      <c r="DZ104" s="3"/>
      <c r="EA104" s="2"/>
      <c r="EB104" s="2"/>
      <c r="EC104" s="2"/>
      <c r="ED104" s="2"/>
      <c r="EE104" s="2"/>
      <c r="EF104" s="2"/>
      <c r="EG104" s="2"/>
      <c r="EH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3"/>
      <c r="IX104" s="3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3"/>
      <c r="JZ104" s="3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3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</row>
    <row r="105" spans="1:345" ht="15.5" x14ac:dyDescent="0.35">
      <c r="A105" s="54" t="s">
        <v>15</v>
      </c>
      <c r="B105" s="56">
        <v>40449</v>
      </c>
      <c r="C105" s="74"/>
      <c r="D105" s="68"/>
      <c r="E105" s="73"/>
      <c r="F105" s="66">
        <v>-5.8</v>
      </c>
      <c r="G105" s="68">
        <v>0.2</v>
      </c>
      <c r="H105" s="69">
        <v>84.435000000000002</v>
      </c>
      <c r="I105" s="67">
        <v>26.6666666666666</v>
      </c>
      <c r="J105" s="3">
        <v>40448.588888888888</v>
      </c>
      <c r="K105" s="3">
        <v>40449.404861111114</v>
      </c>
      <c r="L105" s="2"/>
      <c r="M105" s="76">
        <v>0.112425531914893</v>
      </c>
      <c r="N105" s="71">
        <f t="shared" si="1"/>
        <v>4.9966903073285655E-2</v>
      </c>
      <c r="P105" s="13"/>
      <c r="AM105" s="39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3"/>
      <c r="CQ105" s="3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3"/>
      <c r="DZ105" s="3"/>
      <c r="EA105" s="2"/>
      <c r="EB105" s="2"/>
      <c r="EC105" s="2"/>
      <c r="ED105" s="2"/>
      <c r="EE105" s="2"/>
      <c r="EF105" s="2"/>
      <c r="EG105" s="2"/>
      <c r="EH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3"/>
      <c r="IX105" s="3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3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</row>
    <row r="106" spans="1:345" ht="15.5" x14ac:dyDescent="0.35">
      <c r="A106" s="54" t="s">
        <v>16</v>
      </c>
      <c r="B106" s="56">
        <v>40449</v>
      </c>
      <c r="C106" s="74"/>
      <c r="D106" s="68"/>
      <c r="E106" s="73"/>
      <c r="F106" s="66">
        <v>-5.7</v>
      </c>
      <c r="G106" s="68">
        <v>0.1</v>
      </c>
      <c r="H106" s="69">
        <v>34.5</v>
      </c>
      <c r="I106" s="67">
        <v>156.166666666666</v>
      </c>
      <c r="J106" s="3">
        <v>40448.530555555553</v>
      </c>
      <c r="K106" s="3">
        <v>40449.4</v>
      </c>
      <c r="L106" s="2"/>
      <c r="M106" s="76">
        <v>2.3881789137380101E-2</v>
      </c>
      <c r="N106" s="71">
        <f t="shared" si="1"/>
        <v>6.2158990060347391E-2</v>
      </c>
      <c r="P106" s="13"/>
      <c r="AM106" s="39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3"/>
      <c r="CQ106" s="3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3"/>
      <c r="DZ106" s="3"/>
      <c r="EA106" s="2"/>
      <c r="EB106" s="2"/>
      <c r="EC106" s="2"/>
      <c r="ED106" s="2"/>
      <c r="EE106" s="2"/>
      <c r="EF106" s="2"/>
      <c r="EG106" s="2"/>
      <c r="EH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3"/>
      <c r="IX106" s="3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3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</row>
    <row r="107" spans="1:345" ht="15.5" x14ac:dyDescent="0.35">
      <c r="A107" s="54" t="s">
        <v>17</v>
      </c>
      <c r="B107" s="56">
        <v>40449</v>
      </c>
      <c r="C107" s="74"/>
      <c r="D107" s="68"/>
      <c r="E107" s="73"/>
      <c r="F107" s="66">
        <v>-6.4</v>
      </c>
      <c r="G107" s="68">
        <v>0.2</v>
      </c>
      <c r="H107" s="69" t="s">
        <v>501</v>
      </c>
      <c r="I107" s="67">
        <v>89.3333333333333</v>
      </c>
      <c r="J107" s="2"/>
      <c r="K107" s="2"/>
      <c r="L107" s="2"/>
      <c r="M107" s="76"/>
      <c r="N107" s="71" t="str">
        <f t="shared" si="1"/>
        <v/>
      </c>
      <c r="P107" s="13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3"/>
      <c r="CQ107" s="3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3"/>
      <c r="DZ107" s="3"/>
      <c r="EA107" s="2"/>
      <c r="EB107" s="2"/>
      <c r="EC107" s="2"/>
      <c r="ED107" s="2"/>
      <c r="EE107" s="2"/>
      <c r="EF107" s="2"/>
      <c r="EG107" s="2"/>
      <c r="EH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</row>
    <row r="108" spans="1:345" ht="15.5" x14ac:dyDescent="0.35">
      <c r="A108" s="54" t="s">
        <v>18</v>
      </c>
      <c r="B108" s="56">
        <v>40449</v>
      </c>
      <c r="C108" s="74"/>
      <c r="D108" s="68"/>
      <c r="E108" s="73"/>
      <c r="F108" s="66">
        <v>-6.2</v>
      </c>
      <c r="G108" s="68">
        <v>0.2</v>
      </c>
      <c r="H108" s="69">
        <v>41.067529999999998</v>
      </c>
      <c r="I108" s="67"/>
      <c r="J108" s="3">
        <v>40448.543749999997</v>
      </c>
      <c r="K108" s="3">
        <v>40449.401388888888</v>
      </c>
      <c r="L108" s="2"/>
      <c r="M108" s="76">
        <v>1.70040485829959E-3</v>
      </c>
      <c r="N108" s="71" t="str">
        <f t="shared" si="1"/>
        <v/>
      </c>
      <c r="P108" s="13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3"/>
      <c r="CQ108" s="3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3"/>
      <c r="DZ108" s="3"/>
      <c r="EA108" s="2"/>
      <c r="EB108" s="2"/>
      <c r="EC108" s="2"/>
      <c r="ED108" s="2"/>
      <c r="EE108" s="2"/>
      <c r="EF108" s="2"/>
      <c r="EG108" s="2"/>
      <c r="EH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3"/>
      <c r="IX108" s="3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3"/>
      <c r="JZ108" s="3"/>
      <c r="KA108" s="2"/>
      <c r="KB108" s="2"/>
      <c r="KC108" s="2"/>
      <c r="KD108" s="2"/>
      <c r="KE108" s="2"/>
      <c r="KF108" s="2"/>
      <c r="KG108" s="2"/>
      <c r="KH108" s="2"/>
      <c r="KI108" s="3"/>
      <c r="KJ108" s="3"/>
      <c r="KK108" s="2"/>
      <c r="KL108" s="3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3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3"/>
      <c r="LX108" s="3"/>
      <c r="LY108" s="3"/>
      <c r="LZ108" s="2"/>
      <c r="MA108" s="2"/>
      <c r="MB108" s="2"/>
      <c r="MC108" s="2"/>
      <c r="MD108" s="2"/>
      <c r="ME108" s="2"/>
      <c r="MF108" s="2"/>
      <c r="MG108" s="2"/>
    </row>
    <row r="109" spans="1:345" ht="15.5" x14ac:dyDescent="0.35">
      <c r="A109" s="54" t="s">
        <v>15</v>
      </c>
      <c r="B109" s="56">
        <v>40477</v>
      </c>
      <c r="C109" s="74">
        <v>629</v>
      </c>
      <c r="D109" s="68">
        <v>8.1300000000000008</v>
      </c>
      <c r="E109" s="73">
        <v>26.3</v>
      </c>
      <c r="F109" s="66">
        <v>-5.9</v>
      </c>
      <c r="G109" s="68">
        <v>0.2</v>
      </c>
      <c r="H109" s="69">
        <v>80.2</v>
      </c>
      <c r="I109" s="67">
        <v>28.5</v>
      </c>
      <c r="J109" s="3">
        <v>40476.563194444447</v>
      </c>
      <c r="K109" s="3">
        <v>40477.445833333331</v>
      </c>
      <c r="L109" s="2"/>
      <c r="M109" s="76">
        <v>0.12029897718332</v>
      </c>
      <c r="N109" s="71">
        <f t="shared" si="1"/>
        <v>5.7142014162076996E-2</v>
      </c>
      <c r="P109" s="13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3"/>
      <c r="CQ109" s="3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3"/>
      <c r="DZ109" s="3"/>
      <c r="EA109" s="2"/>
      <c r="EB109" s="2"/>
      <c r="EC109" s="2"/>
      <c r="ED109" s="2"/>
      <c r="EE109" s="2"/>
      <c r="EF109" s="2"/>
      <c r="EG109" s="2"/>
      <c r="EH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3"/>
      <c r="IX109" s="3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3"/>
      <c r="KJ109" s="3"/>
      <c r="KK109" s="2"/>
      <c r="KL109" s="3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3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3"/>
      <c r="LX109" s="3"/>
      <c r="LY109" s="3"/>
      <c r="LZ109" s="2"/>
      <c r="MA109" s="2"/>
      <c r="MB109" s="2"/>
      <c r="MC109" s="2"/>
      <c r="MD109" s="2"/>
      <c r="ME109" s="2"/>
      <c r="MF109" s="2"/>
      <c r="MG109" s="2"/>
    </row>
    <row r="110" spans="1:345" ht="15.5" x14ac:dyDescent="0.35">
      <c r="A110" s="54" t="s">
        <v>16</v>
      </c>
      <c r="B110" s="56">
        <v>40477</v>
      </c>
      <c r="C110" s="74"/>
      <c r="D110" s="68"/>
      <c r="E110" s="73"/>
      <c r="F110" s="66">
        <v>-5.9</v>
      </c>
      <c r="G110" s="68">
        <v>0.1</v>
      </c>
      <c r="H110" s="69">
        <v>60.2</v>
      </c>
      <c r="I110" s="67">
        <v>46.8333333333333</v>
      </c>
      <c r="J110" s="3">
        <v>40476.550694444442</v>
      </c>
      <c r="K110" s="3">
        <v>40477.394444444442</v>
      </c>
      <c r="L110" s="2"/>
      <c r="M110" s="76">
        <v>9.5473251028806494E-2</v>
      </c>
      <c r="N110" s="71">
        <f t="shared" si="1"/>
        <v>7.4522176497485021E-2</v>
      </c>
      <c r="P110" s="13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3"/>
      <c r="CQ110" s="3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3"/>
      <c r="DZ110" s="3"/>
      <c r="EA110" s="2"/>
      <c r="EB110" s="2"/>
      <c r="EC110" s="2"/>
      <c r="ED110" s="2"/>
      <c r="EE110" s="2"/>
      <c r="EF110" s="2"/>
      <c r="EG110" s="2"/>
      <c r="EH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3"/>
      <c r="IX110" s="3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3"/>
      <c r="KJ110" s="3"/>
      <c r="KK110" s="2"/>
      <c r="KL110" s="3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3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3"/>
      <c r="LX110" s="3"/>
      <c r="LY110" s="3"/>
      <c r="LZ110" s="2"/>
      <c r="MA110" s="2"/>
      <c r="MB110" s="2"/>
      <c r="MC110" s="2"/>
      <c r="MD110" s="2"/>
      <c r="ME110" s="2"/>
      <c r="MF110" s="2"/>
      <c r="MG110" s="2"/>
    </row>
    <row r="111" spans="1:345" ht="15.5" x14ac:dyDescent="0.35">
      <c r="A111" s="54" t="s">
        <v>17</v>
      </c>
      <c r="B111" s="56">
        <v>40477</v>
      </c>
      <c r="C111" s="74"/>
      <c r="D111" s="68"/>
      <c r="E111" s="73"/>
      <c r="F111" s="66">
        <v>-6.5</v>
      </c>
      <c r="G111" s="68">
        <v>0.2</v>
      </c>
      <c r="H111" s="69">
        <v>78.3</v>
      </c>
      <c r="I111" s="67">
        <v>89.8333333333333</v>
      </c>
      <c r="J111" s="3">
        <v>40476.54583333333</v>
      </c>
      <c r="K111" s="3">
        <v>40477.395833333336</v>
      </c>
      <c r="L111" s="2"/>
      <c r="M111" s="76">
        <v>4.8266806722689001E-2</v>
      </c>
      <c r="N111" s="71">
        <f t="shared" si="1"/>
        <v>7.2266135620914884E-2</v>
      </c>
      <c r="P111" s="13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3"/>
      <c r="CQ111" s="3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3"/>
      <c r="DZ111" s="3"/>
      <c r="EA111" s="2"/>
      <c r="EB111" s="2"/>
      <c r="EC111" s="2"/>
      <c r="ED111" s="2"/>
      <c r="EE111" s="2"/>
      <c r="EF111" s="2"/>
      <c r="EG111" s="2"/>
      <c r="EH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3"/>
      <c r="KJ111" s="3"/>
      <c r="KK111" s="2"/>
      <c r="KL111" s="3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3"/>
      <c r="LX111" s="3"/>
      <c r="LY111" s="3"/>
      <c r="LZ111" s="2"/>
      <c r="MA111" s="2"/>
      <c r="MB111" s="2"/>
      <c r="MC111" s="2"/>
      <c r="MD111" s="2"/>
      <c r="ME111" s="2"/>
      <c r="MF111" s="2"/>
      <c r="MG111" s="2"/>
    </row>
    <row r="112" spans="1:345" ht="15.5" x14ac:dyDescent="0.35">
      <c r="A112" s="54" t="s">
        <v>18</v>
      </c>
      <c r="B112" s="56">
        <v>40477</v>
      </c>
      <c r="C112" s="74"/>
      <c r="D112" s="68"/>
      <c r="E112" s="73"/>
      <c r="F112" s="66">
        <v>-6.1</v>
      </c>
      <c r="G112" s="68">
        <v>0.2</v>
      </c>
      <c r="H112" s="69" t="s">
        <v>501</v>
      </c>
      <c r="I112" s="67"/>
      <c r="J112" s="3">
        <v>40476.543749999997</v>
      </c>
      <c r="K112" s="3">
        <v>40477.395833333336</v>
      </c>
      <c r="L112" s="2"/>
      <c r="M112" s="76">
        <v>8.9649551752240696E-4</v>
      </c>
      <c r="N112" s="71" t="str">
        <f t="shared" si="1"/>
        <v/>
      </c>
      <c r="P112" s="13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3"/>
      <c r="CQ112" s="3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3"/>
      <c r="DZ112" s="3"/>
      <c r="EA112" s="2"/>
      <c r="EB112" s="2"/>
      <c r="EC112" s="2"/>
      <c r="ED112" s="2"/>
      <c r="EE112" s="2"/>
      <c r="EF112" s="2"/>
      <c r="EG112" s="2"/>
      <c r="EH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3"/>
      <c r="IX112" s="3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3"/>
      <c r="JZ112" s="3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3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</row>
    <row r="113" spans="1:345" ht="15.5" x14ac:dyDescent="0.35">
      <c r="A113" s="54" t="s">
        <v>15</v>
      </c>
      <c r="B113" s="56">
        <v>40505</v>
      </c>
      <c r="C113" s="74">
        <v>602</v>
      </c>
      <c r="D113" s="68">
        <v>8.36</v>
      </c>
      <c r="E113" s="73">
        <v>26.3</v>
      </c>
      <c r="F113" s="66">
        <v>-5.9</v>
      </c>
      <c r="G113" s="68">
        <v>0.2</v>
      </c>
      <c r="H113" s="69">
        <v>79.16</v>
      </c>
      <c r="I113" s="67">
        <v>11</v>
      </c>
      <c r="J113" s="3">
        <v>40504.498611111114</v>
      </c>
      <c r="K113" s="3">
        <v>40505.395833333336</v>
      </c>
      <c r="L113" s="2"/>
      <c r="M113" s="76">
        <v>0.33010835913312597</v>
      </c>
      <c r="N113" s="71">
        <f t="shared" si="1"/>
        <v>6.0519865841073092E-2</v>
      </c>
      <c r="P113" s="13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3"/>
      <c r="CQ113" s="3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3"/>
      <c r="DZ113" s="3"/>
      <c r="EA113" s="2"/>
      <c r="EB113" s="2"/>
      <c r="EC113" s="2"/>
      <c r="ED113" s="2"/>
      <c r="EE113" s="2"/>
      <c r="EF113" s="2"/>
      <c r="EG113" s="2"/>
      <c r="EH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3"/>
      <c r="IX113" s="3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3"/>
      <c r="JZ113" s="3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3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</row>
    <row r="114" spans="1:345" ht="15.5" x14ac:dyDescent="0.35">
      <c r="A114" s="54" t="s">
        <v>16</v>
      </c>
      <c r="B114" s="56">
        <v>40505</v>
      </c>
      <c r="C114" s="74">
        <v>532</v>
      </c>
      <c r="D114" s="68">
        <v>8.16</v>
      </c>
      <c r="E114" s="73">
        <v>26.3</v>
      </c>
      <c r="F114" s="66">
        <v>-5.9</v>
      </c>
      <c r="G114" s="68">
        <v>0.1</v>
      </c>
      <c r="H114" s="69">
        <v>62.22</v>
      </c>
      <c r="I114" s="67">
        <v>39.5</v>
      </c>
      <c r="J114" s="3">
        <v>40504.452777777777</v>
      </c>
      <c r="K114" s="3">
        <v>40505.398611111108</v>
      </c>
      <c r="L114" s="2"/>
      <c r="M114" s="76">
        <v>0.118355359765051</v>
      </c>
      <c r="N114" s="71">
        <f t="shared" si="1"/>
        <v>7.7917278511991914E-2</v>
      </c>
      <c r="P114" s="13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3"/>
      <c r="CQ114" s="3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3"/>
      <c r="DZ114" s="3"/>
      <c r="EA114" s="2"/>
      <c r="EB114" s="2"/>
      <c r="EC114" s="2"/>
      <c r="ED114" s="2"/>
      <c r="EE114" s="2"/>
      <c r="EF114" s="2"/>
      <c r="EG114" s="2"/>
      <c r="EH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3"/>
      <c r="IX114" s="3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3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</row>
    <row r="115" spans="1:345" ht="15.5" x14ac:dyDescent="0.35">
      <c r="A115" s="54" t="s">
        <v>17</v>
      </c>
      <c r="B115" s="56">
        <v>40505</v>
      </c>
      <c r="C115" s="74"/>
      <c r="D115" s="68"/>
      <c r="E115" s="73"/>
      <c r="F115" s="66">
        <v>-6.5</v>
      </c>
      <c r="G115" s="68">
        <v>0.1</v>
      </c>
      <c r="H115" s="69">
        <v>78.56</v>
      </c>
      <c r="I115" s="67">
        <v>88.6666666666666</v>
      </c>
      <c r="J115" s="3">
        <v>40504.458333333336</v>
      </c>
      <c r="K115" s="3">
        <v>40505.398611111108</v>
      </c>
      <c r="L115" s="2"/>
      <c r="M115" s="76">
        <v>7.3707533234859596E-2</v>
      </c>
      <c r="N115" s="71">
        <f t="shared" si="1"/>
        <v>0.10892335466929244</v>
      </c>
      <c r="P115" s="13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3"/>
      <c r="CQ115" s="3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3"/>
      <c r="DZ115" s="3"/>
      <c r="EA115" s="2"/>
      <c r="EB115" s="2"/>
      <c r="EC115" s="2"/>
      <c r="ED115" s="2"/>
      <c r="EE115" s="2"/>
      <c r="EF115" s="2"/>
      <c r="EG115" s="2"/>
      <c r="EH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3"/>
      <c r="IX115" s="3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3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</row>
    <row r="116" spans="1:345" ht="15.5" x14ac:dyDescent="0.35">
      <c r="A116" s="54" t="s">
        <v>18</v>
      </c>
      <c r="B116" s="56">
        <v>40505</v>
      </c>
      <c r="C116" s="74"/>
      <c r="D116" s="68"/>
      <c r="E116" s="73"/>
      <c r="F116" s="66"/>
      <c r="G116" s="68"/>
      <c r="H116" s="69" t="s">
        <v>501</v>
      </c>
      <c r="I116" s="67"/>
      <c r="J116" s="3">
        <v>40504.435416666667</v>
      </c>
      <c r="K116" s="3">
        <v>40505.4</v>
      </c>
      <c r="L116" s="2"/>
      <c r="M116" s="76"/>
      <c r="N116" s="71" t="str">
        <f t="shared" si="1"/>
        <v/>
      </c>
      <c r="P116" s="13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3"/>
      <c r="CQ116" s="3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3"/>
      <c r="DZ116" s="3"/>
      <c r="EA116" s="2"/>
      <c r="EB116" s="2"/>
      <c r="EC116" s="2"/>
      <c r="ED116" s="2"/>
      <c r="EE116" s="2"/>
      <c r="EF116" s="2"/>
      <c r="EG116" s="2"/>
      <c r="EH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3"/>
      <c r="IX116" s="3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3"/>
      <c r="JZ116" s="3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3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3"/>
      <c r="LX116" s="3"/>
      <c r="LY116" s="3"/>
      <c r="LZ116" s="2"/>
      <c r="MA116" s="2"/>
      <c r="MB116" s="2"/>
      <c r="MC116" s="2"/>
      <c r="MD116" s="2"/>
      <c r="ME116" s="2"/>
      <c r="MF116" s="2"/>
      <c r="MG116" s="2"/>
    </row>
    <row r="117" spans="1:345" ht="15.5" x14ac:dyDescent="0.35">
      <c r="A117" s="54" t="s">
        <v>15</v>
      </c>
      <c r="B117" s="56">
        <v>40533</v>
      </c>
      <c r="C117" s="74">
        <v>590</v>
      </c>
      <c r="D117" s="68">
        <v>8.4600000000000009</v>
      </c>
      <c r="E117" s="73">
        <v>26.4</v>
      </c>
      <c r="F117" s="66">
        <v>-5.9</v>
      </c>
      <c r="G117" s="68">
        <v>0.2</v>
      </c>
      <c r="H117" s="69">
        <v>77.52</v>
      </c>
      <c r="I117" s="67">
        <v>13.6666666666666</v>
      </c>
      <c r="J117" s="3">
        <v>40532.438888888886</v>
      </c>
      <c r="K117" s="3">
        <v>40533.413194444445</v>
      </c>
      <c r="L117" s="2"/>
      <c r="M117" s="76">
        <v>0.28945117605131798</v>
      </c>
      <c r="N117" s="71">
        <f t="shared" si="1"/>
        <v>6.5930545656133224E-2</v>
      </c>
      <c r="P117" s="13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3"/>
      <c r="CQ117" s="3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3"/>
      <c r="DZ117" s="3"/>
      <c r="EA117" s="2"/>
      <c r="EB117" s="2"/>
      <c r="EC117" s="2"/>
      <c r="ED117" s="2"/>
      <c r="EE117" s="2"/>
      <c r="EF117" s="2"/>
      <c r="EG117" s="2"/>
      <c r="EH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3"/>
      <c r="IX117" s="3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3"/>
      <c r="JZ117" s="3"/>
      <c r="KA117" s="2"/>
      <c r="KB117" s="2"/>
      <c r="KC117" s="2"/>
      <c r="KD117" s="2"/>
      <c r="KE117" s="2"/>
      <c r="KF117" s="2"/>
      <c r="KG117" s="2"/>
      <c r="KH117" s="2"/>
      <c r="KI117" s="3"/>
      <c r="KJ117" s="3"/>
      <c r="KK117" s="2"/>
      <c r="KL117" s="3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38"/>
      <c r="KY117" s="2"/>
      <c r="KZ117" s="2"/>
      <c r="LA117" s="2"/>
      <c r="LB117" s="2"/>
      <c r="LC117" s="2"/>
      <c r="LD117" s="3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3"/>
      <c r="LX117" s="3"/>
      <c r="LY117" s="3"/>
      <c r="LZ117" s="2"/>
      <c r="MA117" s="2"/>
      <c r="MB117" s="2"/>
      <c r="MC117" s="2"/>
      <c r="MD117" s="2"/>
      <c r="ME117" s="2"/>
      <c r="MF117" s="2"/>
      <c r="MG117" s="2"/>
    </row>
    <row r="118" spans="1:345" ht="15.5" x14ac:dyDescent="0.35">
      <c r="A118" s="54" t="s">
        <v>16</v>
      </c>
      <c r="B118" s="56">
        <v>40533</v>
      </c>
      <c r="C118" s="74"/>
      <c r="D118" s="68"/>
      <c r="E118" s="73"/>
      <c r="F118" s="66"/>
      <c r="G118" s="68"/>
      <c r="H118" s="69">
        <v>52.49</v>
      </c>
      <c r="I118" s="67">
        <v>44.6666666666666</v>
      </c>
      <c r="J118" s="3">
        <v>40532.44027777778</v>
      </c>
      <c r="K118" s="3">
        <v>40533.408333333333</v>
      </c>
      <c r="L118" s="2"/>
      <c r="M118" s="76">
        <v>0.113486370157819</v>
      </c>
      <c r="N118" s="71">
        <f t="shared" si="1"/>
        <v>8.4484297784154019E-2</v>
      </c>
      <c r="P118" s="13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3"/>
      <c r="CQ118" s="3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3"/>
      <c r="DZ118" s="3"/>
      <c r="EA118" s="2"/>
      <c r="EB118" s="2"/>
      <c r="EC118" s="2"/>
      <c r="ED118" s="2"/>
      <c r="EE118" s="2"/>
      <c r="EF118" s="2"/>
      <c r="EG118" s="2"/>
      <c r="EH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3"/>
      <c r="KJ118" s="3"/>
      <c r="KK118" s="2"/>
      <c r="KL118" s="3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3"/>
      <c r="LX118" s="3"/>
      <c r="LY118" s="3"/>
      <c r="LZ118" s="2"/>
      <c r="MA118" s="2"/>
      <c r="MB118" s="2"/>
      <c r="MC118" s="2"/>
      <c r="MD118" s="2"/>
      <c r="ME118" s="2"/>
      <c r="MF118" s="2"/>
      <c r="MG118" s="2"/>
    </row>
    <row r="119" spans="1:345" ht="15.5" x14ac:dyDescent="0.35">
      <c r="A119" s="54" t="s">
        <v>17</v>
      </c>
      <c r="B119" s="56">
        <v>40533</v>
      </c>
      <c r="C119" s="74"/>
      <c r="D119" s="68"/>
      <c r="E119" s="73"/>
      <c r="F119" s="66"/>
      <c r="G119" s="68"/>
      <c r="H119" s="69">
        <v>78.2</v>
      </c>
      <c r="I119" s="67">
        <v>65.6666666666666</v>
      </c>
      <c r="J119" s="3">
        <v>40532.440972222219</v>
      </c>
      <c r="K119" s="3">
        <v>40533.408333333333</v>
      </c>
      <c r="L119" s="2"/>
      <c r="M119" s="76">
        <v>6.5326633165829096E-2</v>
      </c>
      <c r="N119" s="71">
        <f t="shared" si="1"/>
        <v>7.1496370742601775E-2</v>
      </c>
      <c r="P119" s="13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3"/>
      <c r="CQ119" s="3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3"/>
      <c r="DZ119" s="3"/>
      <c r="EA119" s="2"/>
      <c r="EB119" s="2"/>
      <c r="EC119" s="2"/>
      <c r="ED119" s="2"/>
      <c r="EE119" s="2"/>
      <c r="EF119" s="2"/>
      <c r="EG119" s="2"/>
      <c r="EH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3"/>
      <c r="KJ119" s="3"/>
      <c r="KK119" s="38"/>
      <c r="KL119" s="3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3"/>
      <c r="LX119" s="3"/>
      <c r="LY119" s="3"/>
      <c r="LZ119" s="2"/>
      <c r="MA119" s="38"/>
      <c r="MB119" s="2"/>
      <c r="MC119" s="2"/>
      <c r="MD119" s="2"/>
      <c r="ME119" s="2"/>
      <c r="MF119" s="2"/>
      <c r="MG119" s="2"/>
    </row>
    <row r="120" spans="1:345" ht="15.5" x14ac:dyDescent="0.35">
      <c r="A120" s="54" t="s">
        <v>18</v>
      </c>
      <c r="B120" s="56">
        <v>40533</v>
      </c>
      <c r="C120" s="74"/>
      <c r="D120" s="68"/>
      <c r="E120" s="73"/>
      <c r="F120" s="66"/>
      <c r="G120" s="68"/>
      <c r="H120" s="69">
        <v>65.78</v>
      </c>
      <c r="I120" s="67"/>
      <c r="J120" s="3">
        <v>40532.394444444442</v>
      </c>
      <c r="K120" s="3">
        <v>40533.406944444447</v>
      </c>
      <c r="L120" s="2"/>
      <c r="M120" s="76">
        <v>7.3388203017832601E-3</v>
      </c>
      <c r="N120" s="71" t="str">
        <f t="shared" si="1"/>
        <v/>
      </c>
      <c r="P120" s="13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3"/>
      <c r="CQ120" s="3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3"/>
      <c r="DZ120" s="3"/>
      <c r="EA120" s="2"/>
      <c r="EB120" s="2"/>
      <c r="EC120" s="2"/>
      <c r="ED120" s="2"/>
      <c r="EE120" s="2"/>
      <c r="EF120" s="2"/>
      <c r="EG120" s="2"/>
      <c r="EH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3"/>
      <c r="IX120" s="3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3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</row>
    <row r="121" spans="1:345" ht="15.5" x14ac:dyDescent="0.35">
      <c r="A121" s="54" t="s">
        <v>15</v>
      </c>
      <c r="B121" s="56">
        <v>40568</v>
      </c>
      <c r="C121" s="74"/>
      <c r="D121" s="68"/>
      <c r="E121" s="73"/>
      <c r="F121" s="66">
        <v>-5.8</v>
      </c>
      <c r="G121" s="68">
        <v>0.1</v>
      </c>
      <c r="H121" s="69">
        <v>75.900000000000006</v>
      </c>
      <c r="I121" s="67">
        <v>17.1666666666666</v>
      </c>
      <c r="J121" s="3">
        <v>40567.418749999997</v>
      </c>
      <c r="K121" s="3">
        <v>40568.452777777777</v>
      </c>
      <c r="L121" s="2"/>
      <c r="M121" s="76">
        <v>0.24466084620550699</v>
      </c>
      <c r="N121" s="71">
        <f t="shared" si="1"/>
        <v>7.0000186553242E-2</v>
      </c>
      <c r="P121" s="13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3"/>
      <c r="CQ121" s="3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3"/>
      <c r="DZ121" s="3"/>
      <c r="EA121" s="2"/>
      <c r="EB121" s="2"/>
      <c r="EC121" s="2"/>
      <c r="ED121" s="2"/>
      <c r="EE121" s="2"/>
      <c r="EF121" s="2"/>
      <c r="EG121" s="2"/>
      <c r="EH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3"/>
      <c r="IX121" s="3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3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</row>
    <row r="122" spans="1:345" ht="15.5" x14ac:dyDescent="0.35">
      <c r="A122" s="54" t="s">
        <v>16</v>
      </c>
      <c r="B122" s="56">
        <v>40568</v>
      </c>
      <c r="C122" s="74"/>
      <c r="D122" s="68"/>
      <c r="E122" s="73"/>
      <c r="F122" s="66">
        <v>-4.8</v>
      </c>
      <c r="G122" s="68">
        <v>0.2</v>
      </c>
      <c r="H122" s="69">
        <v>32.590000000000003</v>
      </c>
      <c r="I122" s="67">
        <v>130.5</v>
      </c>
      <c r="J122" s="3">
        <v>40567.38958333333</v>
      </c>
      <c r="K122" s="3">
        <v>40568.420138888891</v>
      </c>
      <c r="L122" s="2"/>
      <c r="M122" s="76">
        <v>3.1334231805929903E-2</v>
      </c>
      <c r="N122" s="71">
        <f t="shared" si="1"/>
        <v>6.8151954177897531E-2</v>
      </c>
      <c r="P122" s="13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3"/>
      <c r="CQ122" s="3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3"/>
      <c r="DZ122" s="3"/>
      <c r="EA122" s="2"/>
      <c r="EB122" s="2"/>
      <c r="EC122" s="2"/>
      <c r="ED122" s="2"/>
      <c r="EE122" s="2"/>
      <c r="EF122" s="2"/>
      <c r="EG122" s="2"/>
      <c r="EH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</row>
    <row r="123" spans="1:345" ht="15.5" x14ac:dyDescent="0.35">
      <c r="A123" s="54" t="s">
        <v>17</v>
      </c>
      <c r="B123" s="56">
        <v>40568</v>
      </c>
      <c r="C123" s="74"/>
      <c r="D123" s="68"/>
      <c r="E123" s="73"/>
      <c r="F123" s="66">
        <v>-6.4</v>
      </c>
      <c r="G123" s="68">
        <v>0.2</v>
      </c>
      <c r="H123" s="69">
        <v>77.41</v>
      </c>
      <c r="I123" s="67">
        <v>80.5</v>
      </c>
      <c r="J123" s="3">
        <v>40567.390277777777</v>
      </c>
      <c r="K123" s="3">
        <v>40568.416666666664</v>
      </c>
      <c r="L123" s="2"/>
      <c r="M123" s="76">
        <v>5.06765899864682E-2</v>
      </c>
      <c r="N123" s="71">
        <f t="shared" si="1"/>
        <v>6.7991091565178158E-2</v>
      </c>
      <c r="P123" s="13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3"/>
      <c r="CQ123" s="3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3"/>
      <c r="DZ123" s="3"/>
      <c r="EA123" s="2"/>
      <c r="EB123" s="2"/>
      <c r="EC123" s="2"/>
      <c r="ED123" s="2"/>
      <c r="EE123" s="2"/>
      <c r="EF123" s="2"/>
      <c r="EG123" s="2"/>
      <c r="EH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</row>
    <row r="124" spans="1:345" ht="15.5" x14ac:dyDescent="0.35">
      <c r="A124" s="54" t="s">
        <v>18</v>
      </c>
      <c r="B124" s="56">
        <v>40568</v>
      </c>
      <c r="C124" s="74"/>
      <c r="D124" s="68"/>
      <c r="E124" s="73"/>
      <c r="F124" s="66"/>
      <c r="G124" s="68"/>
      <c r="H124" s="69" t="s">
        <v>501</v>
      </c>
      <c r="I124" s="67"/>
      <c r="J124" s="3">
        <v>40567.377083333333</v>
      </c>
      <c r="K124" s="3">
        <v>40568.425694444442</v>
      </c>
      <c r="L124" s="2"/>
      <c r="M124" s="76">
        <v>4.6357615894039898E-4</v>
      </c>
      <c r="N124" s="71" t="str">
        <f t="shared" si="1"/>
        <v/>
      </c>
      <c r="P124" s="13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3"/>
      <c r="CQ124" s="3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3"/>
      <c r="DZ124" s="3"/>
      <c r="EA124" s="2"/>
      <c r="EB124" s="2"/>
      <c r="EC124" s="2"/>
      <c r="ED124" s="2"/>
      <c r="EE124" s="2"/>
      <c r="EF124" s="2"/>
      <c r="EG124" s="2"/>
      <c r="EH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3"/>
      <c r="IX124" s="3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3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3"/>
      <c r="LX124" s="3"/>
      <c r="LY124" s="3"/>
      <c r="LZ124" s="2"/>
      <c r="MA124" s="2"/>
      <c r="MB124" s="2"/>
      <c r="MC124" s="2"/>
      <c r="MD124" s="2"/>
      <c r="ME124" s="2"/>
      <c r="MF124" s="2"/>
      <c r="MG124" s="2"/>
    </row>
    <row r="125" spans="1:345" ht="15.5" x14ac:dyDescent="0.35">
      <c r="A125" s="54" t="s">
        <v>15</v>
      </c>
      <c r="B125" s="56">
        <v>40596</v>
      </c>
      <c r="C125" s="74"/>
      <c r="D125" s="68"/>
      <c r="E125" s="73"/>
      <c r="F125" s="66"/>
      <c r="G125" s="68"/>
      <c r="H125" s="69">
        <v>74.67</v>
      </c>
      <c r="I125" s="67">
        <v>15</v>
      </c>
      <c r="J125" s="3">
        <v>40595.399305555555</v>
      </c>
      <c r="K125" s="3">
        <v>40596.380555555559</v>
      </c>
      <c r="L125" s="2"/>
      <c r="M125" s="76">
        <v>0.28372257607926399</v>
      </c>
      <c r="N125" s="71">
        <f t="shared" si="1"/>
        <v>7.0930644019815997E-2</v>
      </c>
      <c r="P125" s="13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3"/>
      <c r="CQ125" s="3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3"/>
      <c r="DZ125" s="3"/>
      <c r="EA125" s="2"/>
      <c r="EB125" s="2"/>
      <c r="EC125" s="2"/>
      <c r="ED125" s="2"/>
      <c r="EE125" s="2"/>
      <c r="EF125" s="2"/>
      <c r="EG125" s="2"/>
      <c r="EH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3"/>
      <c r="IX125" s="3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3"/>
      <c r="JZ125" s="3"/>
      <c r="KA125" s="2"/>
      <c r="KB125" s="2"/>
      <c r="KC125" s="2"/>
      <c r="KD125" s="2"/>
      <c r="KE125" s="2"/>
      <c r="KF125" s="2"/>
      <c r="KG125" s="2"/>
      <c r="KH125" s="2"/>
      <c r="KI125" s="3"/>
      <c r="KJ125" s="3"/>
      <c r="KK125" s="2"/>
      <c r="KL125" s="3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3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3"/>
      <c r="LX125" s="3"/>
      <c r="LY125" s="3"/>
      <c r="LZ125" s="2"/>
      <c r="MA125" s="2"/>
      <c r="MB125" s="2"/>
      <c r="MC125" s="2"/>
      <c r="MD125" s="2"/>
      <c r="ME125" s="2"/>
      <c r="MF125" s="2"/>
      <c r="MG125" s="2"/>
    </row>
    <row r="126" spans="1:345" ht="15.5" x14ac:dyDescent="0.35">
      <c r="A126" s="54" t="s">
        <v>16</v>
      </c>
      <c r="B126" s="56">
        <v>40596</v>
      </c>
      <c r="C126" s="74">
        <v>483</v>
      </c>
      <c r="D126" s="68">
        <v>8.49</v>
      </c>
      <c r="E126" s="73">
        <v>26.2</v>
      </c>
      <c r="F126" s="66">
        <v>-5.3</v>
      </c>
      <c r="G126" s="68">
        <v>0.2</v>
      </c>
      <c r="H126" s="69">
        <v>57.13</v>
      </c>
      <c r="I126" s="67">
        <v>38.6666666666666</v>
      </c>
      <c r="J126" s="3">
        <v>40595.383333333331</v>
      </c>
      <c r="K126" s="3">
        <v>40596.376388888886</v>
      </c>
      <c r="L126" s="2"/>
      <c r="M126" s="76">
        <v>0.112237762237762</v>
      </c>
      <c r="N126" s="71">
        <f t="shared" si="1"/>
        <v>7.2331002331002051E-2</v>
      </c>
      <c r="P126" s="13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3"/>
      <c r="CQ126" s="3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3"/>
      <c r="DZ126" s="3"/>
      <c r="EA126" s="2"/>
      <c r="EB126" s="2"/>
      <c r="EC126" s="2"/>
      <c r="ED126" s="2"/>
      <c r="EE126" s="2"/>
      <c r="EF126" s="2"/>
      <c r="EG126" s="2"/>
      <c r="EH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3"/>
      <c r="IX126" s="3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3"/>
      <c r="KJ126" s="3"/>
      <c r="KK126" s="2"/>
      <c r="KL126" s="3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3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3"/>
      <c r="LX126" s="3"/>
      <c r="LY126" s="3"/>
      <c r="LZ126" s="2"/>
      <c r="MA126" s="2"/>
      <c r="MB126" s="2"/>
      <c r="MC126" s="2"/>
      <c r="MD126" s="2"/>
      <c r="ME126" s="2"/>
      <c r="MF126" s="2"/>
      <c r="MG126" s="2"/>
    </row>
    <row r="127" spans="1:345" ht="15.5" x14ac:dyDescent="0.35">
      <c r="A127" s="54" t="s">
        <v>17</v>
      </c>
      <c r="B127" s="56">
        <v>40596</v>
      </c>
      <c r="C127" s="74"/>
      <c r="D127" s="68"/>
      <c r="E127" s="73"/>
      <c r="F127" s="66">
        <v>-6.3</v>
      </c>
      <c r="G127" s="68">
        <v>0.2</v>
      </c>
      <c r="H127" s="69">
        <v>82.56</v>
      </c>
      <c r="I127" s="67">
        <v>74.8333333333333</v>
      </c>
      <c r="J127" s="3">
        <v>40595.384027777778</v>
      </c>
      <c r="K127" s="3">
        <v>40596.376388888886</v>
      </c>
      <c r="L127" s="2"/>
      <c r="M127" s="76">
        <v>5.62631210636809E-2</v>
      </c>
      <c r="N127" s="71">
        <f t="shared" si="1"/>
        <v>7.0172614882201972E-2</v>
      </c>
      <c r="P127" s="13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3"/>
      <c r="CQ127" s="3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3"/>
      <c r="DZ127" s="3"/>
      <c r="EA127" s="2"/>
      <c r="EB127" s="2"/>
      <c r="EC127" s="2"/>
      <c r="ED127" s="2"/>
      <c r="EE127" s="2"/>
      <c r="EF127" s="2"/>
      <c r="EG127" s="2"/>
      <c r="EH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3"/>
      <c r="KJ127" s="3"/>
      <c r="KK127" s="2"/>
      <c r="KL127" s="3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3"/>
      <c r="LX127" s="3"/>
      <c r="LY127" s="3"/>
      <c r="LZ127" s="2"/>
      <c r="MA127" s="2"/>
      <c r="MB127" s="2"/>
      <c r="MC127" s="2"/>
      <c r="MD127" s="2"/>
      <c r="ME127" s="2"/>
      <c r="MF127" s="2"/>
      <c r="MG127" s="2"/>
    </row>
    <row r="128" spans="1:345" ht="15.5" x14ac:dyDescent="0.35">
      <c r="A128" s="54" t="s">
        <v>18</v>
      </c>
      <c r="B128" s="56">
        <v>40596</v>
      </c>
      <c r="C128" s="74"/>
      <c r="D128" s="68"/>
      <c r="E128" s="73"/>
      <c r="F128" s="66">
        <v>-5.7</v>
      </c>
      <c r="G128" s="68">
        <v>0.3</v>
      </c>
      <c r="H128" s="69">
        <v>63.2</v>
      </c>
      <c r="I128" s="67"/>
      <c r="J128" s="3">
        <v>40595.370138888888</v>
      </c>
      <c r="K128" s="3">
        <v>40596.377083333333</v>
      </c>
      <c r="L128" s="2"/>
      <c r="M128" s="76">
        <v>1.13793103448275E-2</v>
      </c>
      <c r="N128" s="71" t="str">
        <f t="shared" si="1"/>
        <v/>
      </c>
      <c r="P128" s="13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3"/>
      <c r="CQ128" s="3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3"/>
      <c r="DZ128" s="3"/>
      <c r="EA128" s="2"/>
      <c r="EB128" s="2"/>
      <c r="EC128" s="2"/>
      <c r="ED128" s="2"/>
      <c r="EE128" s="2"/>
      <c r="EF128" s="2"/>
      <c r="EG128" s="2"/>
      <c r="EH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3"/>
      <c r="IX128" s="3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3"/>
      <c r="JZ128" s="3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3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</row>
    <row r="129" spans="1:345" ht="15.5" x14ac:dyDescent="0.35">
      <c r="A129" s="54" t="s">
        <v>15</v>
      </c>
      <c r="B129" s="56">
        <v>40631</v>
      </c>
      <c r="C129" s="74"/>
      <c r="D129" s="68"/>
      <c r="E129" s="73"/>
      <c r="F129" s="66"/>
      <c r="G129" s="68"/>
      <c r="H129" s="69" t="s">
        <v>501</v>
      </c>
      <c r="I129" s="67">
        <v>13.8333333333333</v>
      </c>
      <c r="J129" s="3">
        <v>40630.438194444447</v>
      </c>
      <c r="K129" s="3">
        <v>40631.451388888891</v>
      </c>
      <c r="L129" s="2"/>
      <c r="M129" s="76">
        <v>0.30095956134338497</v>
      </c>
      <c r="N129" s="71">
        <f t="shared" si="1"/>
        <v>6.9387898865280268E-2</v>
      </c>
      <c r="P129" s="13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3"/>
      <c r="CQ129" s="3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3"/>
      <c r="DZ129" s="3"/>
      <c r="EA129" s="2"/>
      <c r="EB129" s="2"/>
      <c r="EC129" s="2"/>
      <c r="ED129" s="2"/>
      <c r="EE129" s="2"/>
      <c r="EF129" s="2"/>
      <c r="EG129" s="2"/>
      <c r="EH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3"/>
      <c r="IX129" s="3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3"/>
      <c r="JZ129" s="3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3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</row>
    <row r="130" spans="1:345" ht="15.5" x14ac:dyDescent="0.35">
      <c r="A130" s="54" t="s">
        <v>16</v>
      </c>
      <c r="B130" s="56">
        <v>40631</v>
      </c>
      <c r="C130" s="74"/>
      <c r="D130" s="68"/>
      <c r="E130" s="73"/>
      <c r="F130" s="66">
        <v>-5.9</v>
      </c>
      <c r="G130" s="68">
        <v>0.2</v>
      </c>
      <c r="H130" s="69">
        <v>51.32</v>
      </c>
      <c r="I130" s="67">
        <v>65</v>
      </c>
      <c r="J130" s="3">
        <v>40630.417361111111</v>
      </c>
      <c r="K130" s="3">
        <v>40631.443749999999</v>
      </c>
      <c r="L130" s="2"/>
      <c r="M130" s="76">
        <v>7.8552097428957995E-2</v>
      </c>
      <c r="N130" s="71">
        <f t="shared" si="1"/>
        <v>8.5098105548037817E-2</v>
      </c>
      <c r="P130" s="13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3"/>
      <c r="CQ130" s="3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3"/>
      <c r="DZ130" s="3"/>
      <c r="EA130" s="2"/>
      <c r="EB130" s="2"/>
      <c r="EC130" s="2"/>
      <c r="ED130" s="2"/>
      <c r="EE130" s="2"/>
      <c r="EF130" s="2"/>
      <c r="EG130" s="2"/>
      <c r="EH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3"/>
      <c r="IX130" s="3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3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</row>
    <row r="131" spans="1:345" ht="15.5" x14ac:dyDescent="0.35">
      <c r="A131" s="54" t="s">
        <v>17</v>
      </c>
      <c r="B131" s="56">
        <v>40631</v>
      </c>
      <c r="C131" s="74"/>
      <c r="D131" s="68"/>
      <c r="E131" s="73"/>
      <c r="F131" s="66">
        <v>-6.4</v>
      </c>
      <c r="G131" s="68">
        <v>0.2</v>
      </c>
      <c r="H131" s="69">
        <v>77.02</v>
      </c>
      <c r="I131" s="67">
        <v>71.6666666666666</v>
      </c>
      <c r="J131" s="3">
        <v>40630.416666666664</v>
      </c>
      <c r="K131" s="3">
        <v>40631.444444444445</v>
      </c>
      <c r="L131" s="2"/>
      <c r="M131" s="76">
        <v>5.6081081081081001E-2</v>
      </c>
      <c r="N131" s="71">
        <f t="shared" si="1"/>
        <v>6.6985735735735574E-2</v>
      </c>
      <c r="P131" s="13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3"/>
      <c r="CQ131" s="3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3"/>
      <c r="DZ131" s="3"/>
      <c r="EA131" s="2"/>
      <c r="EB131" s="2"/>
      <c r="EC131" s="2"/>
      <c r="ED131" s="2"/>
      <c r="EE131" s="2"/>
      <c r="EF131" s="2"/>
      <c r="EG131" s="2"/>
      <c r="EH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</row>
    <row r="132" spans="1:345" ht="15.5" x14ac:dyDescent="0.35">
      <c r="A132" s="54" t="s">
        <v>18</v>
      </c>
      <c r="B132" s="56">
        <v>40631</v>
      </c>
      <c r="C132" s="74"/>
      <c r="D132" s="68"/>
      <c r="E132" s="73"/>
      <c r="F132" s="66"/>
      <c r="G132" s="68"/>
      <c r="H132" s="69" t="s">
        <v>501</v>
      </c>
      <c r="I132" s="67"/>
      <c r="J132" s="3">
        <v>40630.40347222222</v>
      </c>
      <c r="K132" s="3">
        <v>40631.446527777778</v>
      </c>
      <c r="L132" s="2"/>
      <c r="M132" s="76">
        <v>1.5312916111850799E-3</v>
      </c>
      <c r="N132" s="71" t="str">
        <f t="shared" si="1"/>
        <v/>
      </c>
      <c r="P132" s="13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3"/>
      <c r="CQ132" s="3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3"/>
      <c r="DZ132" s="3"/>
      <c r="EA132" s="2"/>
      <c r="EB132" s="2"/>
      <c r="EC132" s="2"/>
      <c r="ED132" s="2"/>
      <c r="EE132" s="2"/>
      <c r="EF132" s="2"/>
      <c r="EG132" s="2"/>
      <c r="EH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3"/>
      <c r="IX132" s="3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3"/>
      <c r="KJ132" s="3"/>
      <c r="KK132" s="2"/>
      <c r="KL132" s="3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3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3"/>
      <c r="LX132" s="3"/>
      <c r="LY132" s="3"/>
      <c r="LZ132" s="2"/>
      <c r="MA132" s="2"/>
      <c r="MB132" s="2"/>
      <c r="MC132" s="2"/>
      <c r="MD132" s="2"/>
      <c r="ME132" s="2"/>
      <c r="MF132" s="2"/>
      <c r="MG132" s="2"/>
    </row>
    <row r="133" spans="1:345" ht="15.5" x14ac:dyDescent="0.35">
      <c r="A133" s="54" t="s">
        <v>15</v>
      </c>
      <c r="B133" s="56">
        <v>40659</v>
      </c>
      <c r="C133" s="74"/>
      <c r="D133" s="68"/>
      <c r="E133" s="73"/>
      <c r="F133" s="66"/>
      <c r="G133" s="68"/>
      <c r="H133" s="69">
        <v>78.12</v>
      </c>
      <c r="I133" s="67">
        <v>13</v>
      </c>
      <c r="J133" s="3">
        <v>40658.427083333336</v>
      </c>
      <c r="K133" s="3">
        <v>40659.376388888886</v>
      </c>
      <c r="L133" s="2"/>
      <c r="M133" s="76">
        <v>0.306803218727139</v>
      </c>
      <c r="N133" s="71">
        <f t="shared" si="1"/>
        <v>6.6474030724213456E-2</v>
      </c>
      <c r="P133" s="13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3"/>
      <c r="CQ133" s="3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3"/>
      <c r="DZ133" s="3"/>
      <c r="EA133" s="2"/>
      <c r="EB133" s="2"/>
      <c r="EC133" s="2"/>
      <c r="ED133" s="2"/>
      <c r="EE133" s="2"/>
      <c r="EF133" s="2"/>
      <c r="EG133" s="2"/>
      <c r="EH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3"/>
      <c r="IX133" s="3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3"/>
      <c r="KJ133" s="3"/>
      <c r="KK133" s="38"/>
      <c r="KL133" s="3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3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3"/>
      <c r="LX133" s="3"/>
      <c r="LY133" s="3"/>
      <c r="LZ133" s="2"/>
      <c r="MA133" s="38"/>
      <c r="MB133" s="2"/>
      <c r="MC133" s="2"/>
      <c r="MD133" s="2"/>
      <c r="ME133" s="2"/>
      <c r="MF133" s="2"/>
      <c r="MG133" s="2"/>
    </row>
    <row r="134" spans="1:345" ht="15.5" x14ac:dyDescent="0.35">
      <c r="A134" s="54" t="s">
        <v>16</v>
      </c>
      <c r="B134" s="56">
        <v>40659</v>
      </c>
      <c r="C134" s="74"/>
      <c r="D134" s="68"/>
      <c r="E134" s="73"/>
      <c r="F134" s="66">
        <v>-6.4</v>
      </c>
      <c r="G134" s="68">
        <v>0.2</v>
      </c>
      <c r="H134" s="69">
        <v>77.64</v>
      </c>
      <c r="I134" s="67">
        <v>244.833333333333</v>
      </c>
      <c r="J134" s="3">
        <v>40658.402083333334</v>
      </c>
      <c r="K134" s="3">
        <v>40659.370138888888</v>
      </c>
      <c r="L134" s="2"/>
      <c r="M134" s="76">
        <v>5.23672883787661E-2</v>
      </c>
      <c r="N134" s="71">
        <f t="shared" si="1"/>
        <v>0.21368762952335363</v>
      </c>
      <c r="P134" s="13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3"/>
      <c r="CQ134" s="3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3"/>
      <c r="DZ134" s="3"/>
      <c r="EA134" s="2"/>
      <c r="EB134" s="2"/>
      <c r="EC134" s="2"/>
      <c r="ED134" s="2"/>
      <c r="EE134" s="2"/>
      <c r="EF134" s="2"/>
      <c r="EG134" s="2"/>
      <c r="EH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3"/>
      <c r="KJ134" s="3"/>
      <c r="KK134" s="2"/>
      <c r="KL134" s="3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3"/>
      <c r="LX134" s="3"/>
      <c r="LY134" s="3"/>
      <c r="LZ134" s="2"/>
      <c r="MA134" s="2"/>
      <c r="MB134" s="2"/>
      <c r="MC134" s="2"/>
      <c r="MD134" s="2"/>
      <c r="ME134" s="2"/>
      <c r="MF134" s="2"/>
      <c r="MG134" s="2"/>
    </row>
    <row r="135" spans="1:345" ht="15.5" x14ac:dyDescent="0.35">
      <c r="A135" s="54" t="s">
        <v>17</v>
      </c>
      <c r="B135" s="56">
        <v>40659</v>
      </c>
      <c r="C135" s="74"/>
      <c r="D135" s="68"/>
      <c r="E135" s="73"/>
      <c r="F135" s="66">
        <v>-5.9</v>
      </c>
      <c r="G135" s="68">
        <v>0.2</v>
      </c>
      <c r="H135" s="69">
        <v>46.06</v>
      </c>
      <c r="I135" s="67">
        <v>80.5</v>
      </c>
      <c r="J135" s="3">
        <v>40658.418055555558</v>
      </c>
      <c r="K135" s="3">
        <v>40659.370138888888</v>
      </c>
      <c r="L135" s="2"/>
      <c r="M135" s="76">
        <v>4.1064916119620702E-2</v>
      </c>
      <c r="N135" s="71">
        <f t="shared" si="1"/>
        <v>5.5095429127157772E-2</v>
      </c>
      <c r="P135" s="13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3"/>
      <c r="CQ135" s="3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3"/>
      <c r="DZ135" s="3"/>
      <c r="EA135" s="2"/>
      <c r="EB135" s="2"/>
      <c r="EC135" s="2"/>
      <c r="ED135" s="2"/>
      <c r="EE135" s="2"/>
      <c r="EF135" s="2"/>
      <c r="EG135" s="2"/>
      <c r="EH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3"/>
      <c r="KJ135" s="3"/>
      <c r="KK135" s="2"/>
      <c r="KL135" s="3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3"/>
      <c r="LX135" s="3"/>
      <c r="LY135" s="3"/>
      <c r="LZ135" s="2"/>
      <c r="MA135" s="2"/>
      <c r="MB135" s="2"/>
      <c r="MC135" s="2"/>
      <c r="MD135" s="2"/>
      <c r="ME135" s="2"/>
      <c r="MF135" s="2"/>
      <c r="MG135" s="2"/>
    </row>
    <row r="136" spans="1:345" ht="15.5" x14ac:dyDescent="0.35">
      <c r="A136" s="54" t="s">
        <v>18</v>
      </c>
      <c r="B136" s="56">
        <v>40659</v>
      </c>
      <c r="C136" s="74"/>
      <c r="D136" s="68"/>
      <c r="E136" s="73"/>
      <c r="F136" s="66"/>
      <c r="G136" s="68"/>
      <c r="H136" s="69" t="s">
        <v>501</v>
      </c>
      <c r="I136" s="67"/>
      <c r="J136" s="3">
        <v>40658.392361111109</v>
      </c>
      <c r="K136" s="3">
        <v>40659.371527777781</v>
      </c>
      <c r="L136" s="2"/>
      <c r="M136" s="76">
        <v>6.3829787234042897E-4</v>
      </c>
      <c r="N136" s="71" t="str">
        <f t="shared" si="1"/>
        <v/>
      </c>
      <c r="P136" s="13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3"/>
      <c r="CQ136" s="3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3"/>
      <c r="DZ136" s="3"/>
      <c r="EA136" s="2"/>
      <c r="EB136" s="2"/>
      <c r="EC136" s="2"/>
      <c r="ED136" s="2"/>
      <c r="EE136" s="2"/>
      <c r="EF136" s="2"/>
      <c r="EG136" s="2"/>
      <c r="EH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3"/>
      <c r="IX136" s="3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3"/>
      <c r="JZ136" s="3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3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</row>
    <row r="137" spans="1:345" ht="15.5" x14ac:dyDescent="0.35">
      <c r="A137" s="54" t="s">
        <v>15</v>
      </c>
      <c r="B137" s="56">
        <v>40687</v>
      </c>
      <c r="C137" s="74"/>
      <c r="D137" s="68"/>
      <c r="E137" s="73"/>
      <c r="F137" s="66"/>
      <c r="G137" s="68"/>
      <c r="H137" s="69">
        <v>74.34</v>
      </c>
      <c r="I137" s="67">
        <v>11.6666666666666</v>
      </c>
      <c r="J137" s="3">
        <v>40686.376388888886</v>
      </c>
      <c r="K137" s="3">
        <v>40687.395138888889</v>
      </c>
      <c r="L137" s="2"/>
      <c r="M137" s="76">
        <v>0.29331970006816599</v>
      </c>
      <c r="N137" s="71">
        <f t="shared" si="1"/>
        <v>5.7034386124365281E-2</v>
      </c>
      <c r="P137" s="13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3"/>
      <c r="CQ137" s="3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3"/>
      <c r="DZ137" s="3"/>
      <c r="EA137" s="2"/>
      <c r="EB137" s="2"/>
      <c r="EC137" s="2"/>
      <c r="ED137" s="2"/>
      <c r="EE137" s="2"/>
      <c r="EF137" s="2"/>
      <c r="EG137" s="2"/>
      <c r="EH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3"/>
      <c r="IX137" s="3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3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</row>
    <row r="138" spans="1:345" ht="15.5" x14ac:dyDescent="0.35">
      <c r="A138" s="54" t="s">
        <v>16</v>
      </c>
      <c r="B138" s="56">
        <v>40687</v>
      </c>
      <c r="C138" s="74"/>
      <c r="D138" s="68"/>
      <c r="E138" s="73"/>
      <c r="F138" s="66">
        <v>-6.1</v>
      </c>
      <c r="G138" s="68">
        <v>0.2</v>
      </c>
      <c r="H138" s="69">
        <v>52.38</v>
      </c>
      <c r="I138" s="67">
        <v>57.6666666666666</v>
      </c>
      <c r="J138" s="3">
        <v>40686.388194444444</v>
      </c>
      <c r="K138" s="3">
        <v>40687.388888888891</v>
      </c>
      <c r="L138" s="2"/>
      <c r="M138" s="76">
        <v>8.5079805690492699E-2</v>
      </c>
      <c r="N138" s="71">
        <f t="shared" si="1"/>
        <v>8.1771146580306778E-2</v>
      </c>
      <c r="P138" s="13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3"/>
      <c r="CQ138" s="3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3"/>
      <c r="DZ138" s="3"/>
      <c r="EA138" s="2"/>
      <c r="EB138" s="2"/>
      <c r="EC138" s="2"/>
      <c r="ED138" s="2"/>
      <c r="EE138" s="2"/>
      <c r="EF138" s="2"/>
      <c r="EG138" s="2"/>
      <c r="EH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</row>
    <row r="139" spans="1:345" ht="15.5" x14ac:dyDescent="0.35">
      <c r="A139" s="54" t="s">
        <v>17</v>
      </c>
      <c r="B139" s="56">
        <v>40687</v>
      </c>
      <c r="C139" s="74"/>
      <c r="D139" s="68"/>
      <c r="E139" s="73"/>
      <c r="F139" s="66">
        <v>-6.2</v>
      </c>
      <c r="G139" s="68">
        <v>0.2</v>
      </c>
      <c r="H139" s="69">
        <v>79.72</v>
      </c>
      <c r="I139" s="67">
        <v>76.8333333333333</v>
      </c>
      <c r="J139" s="3">
        <v>40686.387499999997</v>
      </c>
      <c r="K139" s="3">
        <v>40687.388888888891</v>
      </c>
      <c r="L139" s="2"/>
      <c r="M139" s="76">
        <v>5.4854368932038801E-2</v>
      </c>
      <c r="N139" s="71">
        <f t="shared" si="1"/>
        <v>7.0244066882416328E-2</v>
      </c>
      <c r="P139" s="13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3"/>
      <c r="CQ139" s="3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3"/>
      <c r="DZ139" s="3"/>
      <c r="EA139" s="2"/>
      <c r="EB139" s="2"/>
      <c r="EC139" s="2"/>
      <c r="ED139" s="2"/>
      <c r="EE139" s="2"/>
      <c r="EF139" s="2"/>
      <c r="EG139" s="2"/>
      <c r="EH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</row>
    <row r="140" spans="1:345" ht="15.5" x14ac:dyDescent="0.35">
      <c r="A140" s="54" t="s">
        <v>18</v>
      </c>
      <c r="B140" s="56">
        <v>40687</v>
      </c>
      <c r="C140" s="74"/>
      <c r="D140" s="68"/>
      <c r="E140" s="73"/>
      <c r="F140" s="66"/>
      <c r="G140" s="68"/>
      <c r="H140" s="69" t="s">
        <v>501</v>
      </c>
      <c r="I140" s="67"/>
      <c r="J140" s="3">
        <v>40686.379166666666</v>
      </c>
      <c r="K140" s="3">
        <v>40687.390277777777</v>
      </c>
      <c r="L140" s="2"/>
      <c r="M140" s="76">
        <v>6.86813186813186E-4</v>
      </c>
      <c r="N140" s="71" t="str">
        <f t="shared" si="1"/>
        <v/>
      </c>
      <c r="P140" s="13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3"/>
      <c r="CQ140" s="3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3"/>
      <c r="DZ140" s="3"/>
      <c r="EA140" s="2"/>
      <c r="EB140" s="2"/>
      <c r="EC140" s="2"/>
      <c r="ED140" s="2"/>
      <c r="EE140" s="2"/>
      <c r="EF140" s="2"/>
      <c r="EG140" s="2"/>
      <c r="EH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3"/>
      <c r="IX140" s="3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3"/>
      <c r="JZ140" s="3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3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</row>
    <row r="141" spans="1:345" ht="15.5" x14ac:dyDescent="0.35">
      <c r="A141" s="54" t="s">
        <v>15</v>
      </c>
      <c r="B141" s="56">
        <v>40715</v>
      </c>
      <c r="C141" s="74">
        <v>541</v>
      </c>
      <c r="D141" s="68">
        <v>8.33</v>
      </c>
      <c r="E141" s="73">
        <v>26.3</v>
      </c>
      <c r="F141" s="66">
        <v>-5.6</v>
      </c>
      <c r="G141" s="68">
        <v>0.1</v>
      </c>
      <c r="H141" s="69">
        <v>70.37</v>
      </c>
      <c r="I141" s="67">
        <v>14.3333333333333</v>
      </c>
      <c r="J141" s="3">
        <v>40714.475694444445</v>
      </c>
      <c r="K141" s="3">
        <v>40715.390277777777</v>
      </c>
      <c r="L141" s="2"/>
      <c r="M141" s="76">
        <v>0.17198177676537499</v>
      </c>
      <c r="N141" s="71">
        <f t="shared" si="1"/>
        <v>4.1084535560617266E-2</v>
      </c>
      <c r="P141" s="13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3"/>
      <c r="CQ141" s="3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3"/>
      <c r="DZ141" s="3"/>
      <c r="EA141" s="2"/>
      <c r="EB141" s="2"/>
      <c r="EC141" s="2"/>
      <c r="ED141" s="2"/>
      <c r="EE141" s="2"/>
      <c r="EF141" s="2"/>
      <c r="EG141" s="2"/>
      <c r="EH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</row>
    <row r="142" spans="1:345" ht="15.5" x14ac:dyDescent="0.35">
      <c r="A142" s="54" t="s">
        <v>16</v>
      </c>
      <c r="B142" s="56">
        <v>40715</v>
      </c>
      <c r="C142" s="74"/>
      <c r="D142" s="68"/>
      <c r="E142" s="73"/>
      <c r="F142" s="66">
        <v>-5.7</v>
      </c>
      <c r="G142" s="68">
        <v>0.1</v>
      </c>
      <c r="H142" s="69">
        <v>46.23</v>
      </c>
      <c r="I142" s="67">
        <v>111.333333333333</v>
      </c>
      <c r="J142" s="3">
        <v>40714.47152777778</v>
      </c>
      <c r="K142" s="3">
        <v>40715.383333333331</v>
      </c>
      <c r="L142" s="2"/>
      <c r="M142" s="76">
        <v>4.8819497334348802E-2</v>
      </c>
      <c r="N142" s="71">
        <f t="shared" ref="N142:N205" si="2">IF(AND(I142&lt;&gt;"",M142&lt;&gt;""),M142*(I142/60),"")</f>
        <v>9.058728949818029E-2</v>
      </c>
      <c r="P142" s="13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3"/>
      <c r="CQ142" s="3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3"/>
      <c r="DZ142" s="3"/>
      <c r="EA142" s="2"/>
      <c r="EB142" s="2"/>
      <c r="EC142" s="2"/>
      <c r="ED142" s="2"/>
      <c r="EE142" s="2"/>
      <c r="EF142" s="2"/>
      <c r="EG142" s="2"/>
      <c r="EH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</row>
    <row r="143" spans="1:345" ht="15.5" x14ac:dyDescent="0.35">
      <c r="A143" s="54" t="s">
        <v>17</v>
      </c>
      <c r="B143" s="56">
        <v>40715</v>
      </c>
      <c r="C143" s="74"/>
      <c r="D143" s="68"/>
      <c r="E143" s="73"/>
      <c r="F143" s="66">
        <v>-6.2</v>
      </c>
      <c r="G143" s="68">
        <v>0.2</v>
      </c>
      <c r="H143" s="69">
        <v>79.83</v>
      </c>
      <c r="I143" s="67">
        <v>85</v>
      </c>
      <c r="J143" s="3">
        <v>40714.470833333333</v>
      </c>
      <c r="K143" s="3">
        <v>40715.383333333331</v>
      </c>
      <c r="L143" s="2"/>
      <c r="M143" s="76">
        <v>5.3044140030441299E-2</v>
      </c>
      <c r="N143" s="71">
        <f t="shared" si="2"/>
        <v>7.5145865043125176E-2</v>
      </c>
      <c r="P143" s="13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3"/>
      <c r="CQ143" s="3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3"/>
      <c r="DZ143" s="3"/>
      <c r="EA143" s="2"/>
      <c r="EB143" s="2"/>
      <c r="EC143" s="2"/>
      <c r="ED143" s="2"/>
      <c r="EE143" s="2"/>
      <c r="EF143" s="2"/>
      <c r="EG143" s="2"/>
      <c r="EH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3"/>
      <c r="IX143" s="3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3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</row>
    <row r="144" spans="1:345" ht="15.5" x14ac:dyDescent="0.35">
      <c r="A144" s="54" t="s">
        <v>18</v>
      </c>
      <c r="B144" s="56">
        <v>40715</v>
      </c>
      <c r="C144" s="74"/>
      <c r="D144" s="68"/>
      <c r="E144" s="73"/>
      <c r="F144" s="66"/>
      <c r="G144" s="68"/>
      <c r="H144" s="69" t="s">
        <v>501</v>
      </c>
      <c r="I144" s="67"/>
      <c r="J144" s="3">
        <v>40714.46597222222</v>
      </c>
      <c r="K144" s="3">
        <v>40715.385416666664</v>
      </c>
      <c r="L144" s="2"/>
      <c r="M144" s="76">
        <v>5.2870090634441304E-4</v>
      </c>
      <c r="N144" s="71" t="str">
        <f t="shared" si="2"/>
        <v/>
      </c>
      <c r="P144" s="13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3"/>
      <c r="KJ144" s="3"/>
      <c r="KK144" s="2"/>
      <c r="KL144" s="3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3"/>
      <c r="LX144" s="3"/>
      <c r="LY144" s="3"/>
      <c r="LZ144" s="2"/>
      <c r="MA144" s="2"/>
      <c r="MB144" s="2"/>
      <c r="MC144" s="2"/>
      <c r="MD144" s="2"/>
      <c r="ME144" s="2"/>
      <c r="MF144" s="2"/>
      <c r="MG144" s="2"/>
    </row>
    <row r="145" spans="1:345" ht="15.5" x14ac:dyDescent="0.35">
      <c r="A145" s="54" t="s">
        <v>15</v>
      </c>
      <c r="B145" s="56">
        <v>40743</v>
      </c>
      <c r="C145" s="74"/>
      <c r="D145" s="68"/>
      <c r="E145" s="73"/>
      <c r="F145" s="66"/>
      <c r="G145" s="68"/>
      <c r="H145" s="69">
        <v>76.92</v>
      </c>
      <c r="I145" s="67">
        <v>18</v>
      </c>
      <c r="J145" s="3">
        <v>40742.476388888892</v>
      </c>
      <c r="K145" s="3">
        <v>40743.393750000003</v>
      </c>
      <c r="L145" s="2"/>
      <c r="M145" s="76">
        <v>0.20605601816805399</v>
      </c>
      <c r="N145" s="71">
        <f t="shared" si="2"/>
        <v>6.1816805450416193E-2</v>
      </c>
      <c r="P145" s="13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3"/>
      <c r="LX145" s="3"/>
      <c r="LY145" s="3"/>
      <c r="LZ145" s="2"/>
      <c r="MA145" s="2"/>
      <c r="MB145" s="2"/>
      <c r="MC145" s="2"/>
      <c r="MD145" s="2"/>
      <c r="ME145" s="2"/>
      <c r="MF145" s="2"/>
      <c r="MG145" s="2"/>
    </row>
    <row r="146" spans="1:345" ht="15.5" x14ac:dyDescent="0.35">
      <c r="A146" s="54" t="s">
        <v>16</v>
      </c>
      <c r="B146" s="56">
        <v>40743</v>
      </c>
      <c r="C146" s="74"/>
      <c r="D146" s="68"/>
      <c r="E146" s="73"/>
      <c r="F146" s="66">
        <v>-6.2</v>
      </c>
      <c r="G146" s="68">
        <v>0.3</v>
      </c>
      <c r="H146" s="69">
        <v>49.47</v>
      </c>
      <c r="I146" s="67">
        <v>102.833333333333</v>
      </c>
      <c r="J146" s="3">
        <v>40742.47152777778</v>
      </c>
      <c r="K146" s="3">
        <v>40743.38958333333</v>
      </c>
      <c r="L146" s="2"/>
      <c r="M146" s="76">
        <v>5.0226928895612699E-2</v>
      </c>
      <c r="N146" s="71">
        <f t="shared" si="2"/>
        <v>8.6083375357202604E-2</v>
      </c>
      <c r="P146" s="13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3"/>
      <c r="KJ146" s="3"/>
      <c r="KK146" s="2"/>
      <c r="KL146" s="3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3"/>
      <c r="LX146" s="3"/>
      <c r="LY146" s="3"/>
      <c r="LZ146" s="2"/>
      <c r="MA146" s="2"/>
      <c r="MB146" s="2"/>
      <c r="MC146" s="2"/>
      <c r="MD146" s="2"/>
      <c r="ME146" s="2"/>
      <c r="MF146" s="2"/>
      <c r="MG146" s="2"/>
    </row>
    <row r="147" spans="1:345" ht="15.5" x14ac:dyDescent="0.35">
      <c r="A147" s="54" t="s">
        <v>17</v>
      </c>
      <c r="B147" s="56">
        <v>40743</v>
      </c>
      <c r="C147" s="74"/>
      <c r="D147" s="68"/>
      <c r="E147" s="73"/>
      <c r="F147" s="66"/>
      <c r="G147" s="68"/>
      <c r="H147" s="69">
        <v>81.39</v>
      </c>
      <c r="I147" s="67">
        <v>87.6666666666666</v>
      </c>
      <c r="J147" s="3">
        <v>40742.472222222219</v>
      </c>
      <c r="K147" s="3">
        <v>40743.388888888891</v>
      </c>
      <c r="L147" s="2"/>
      <c r="M147" s="76">
        <v>5.0227272727272697E-2</v>
      </c>
      <c r="N147" s="71">
        <f t="shared" si="2"/>
        <v>7.3387626262626154E-2</v>
      </c>
      <c r="P147" s="13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3"/>
      <c r="KJ147" s="3"/>
      <c r="KK147" s="2"/>
      <c r="KL147" s="3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3"/>
      <c r="LX147" s="3"/>
      <c r="LY147" s="3"/>
      <c r="LZ147" s="2"/>
      <c r="MA147" s="2"/>
      <c r="MB147" s="2"/>
      <c r="MC147" s="2"/>
      <c r="MD147" s="2"/>
      <c r="ME147" s="2"/>
      <c r="MF147" s="2"/>
      <c r="MG147" s="2"/>
    </row>
    <row r="148" spans="1:345" ht="15.5" x14ac:dyDescent="0.35">
      <c r="A148" s="54" t="s">
        <v>18</v>
      </c>
      <c r="B148" s="56">
        <v>40743</v>
      </c>
      <c r="C148" s="74"/>
      <c r="D148" s="68"/>
      <c r="E148" s="73"/>
      <c r="F148" s="66"/>
      <c r="G148" s="68"/>
      <c r="H148" s="69" t="s">
        <v>501</v>
      </c>
      <c r="I148" s="67"/>
      <c r="J148" s="3">
        <v>40742.46875</v>
      </c>
      <c r="K148" s="3">
        <v>40743.386805555558</v>
      </c>
      <c r="L148" s="2"/>
      <c r="M148" s="76">
        <v>5.2950075642965396E-4</v>
      </c>
      <c r="N148" s="71" t="str">
        <f t="shared" si="2"/>
        <v/>
      </c>
      <c r="P148" s="13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3"/>
      <c r="CQ148" s="3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3"/>
      <c r="DZ148" s="3"/>
      <c r="EA148" s="2"/>
      <c r="EB148" s="2"/>
      <c r="EC148" s="2"/>
      <c r="ED148" s="2"/>
      <c r="EE148" s="2"/>
      <c r="EF148" s="2"/>
      <c r="EG148" s="2"/>
      <c r="EH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3"/>
      <c r="IX148" s="3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3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</row>
    <row r="149" spans="1:345" ht="15.5" x14ac:dyDescent="0.35">
      <c r="A149" s="54" t="s">
        <v>15</v>
      </c>
      <c r="B149" s="56">
        <v>40785</v>
      </c>
      <c r="C149" s="74"/>
      <c r="D149" s="68"/>
      <c r="E149" s="73"/>
      <c r="F149" s="66"/>
      <c r="G149" s="68"/>
      <c r="H149" s="69">
        <v>61.064999999999998</v>
      </c>
      <c r="I149" s="67">
        <v>11</v>
      </c>
      <c r="J149" s="3">
        <v>40784.478472222225</v>
      </c>
      <c r="K149" s="3">
        <v>40785.381944444445</v>
      </c>
      <c r="L149" s="2"/>
      <c r="M149" s="76">
        <v>0.33251345119139097</v>
      </c>
      <c r="N149" s="71">
        <f t="shared" si="2"/>
        <v>6.0960799385088339E-2</v>
      </c>
      <c r="P149" s="13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3"/>
      <c r="IX149" s="3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</row>
    <row r="150" spans="1:345" ht="15.5" x14ac:dyDescent="0.35">
      <c r="A150" s="54" t="s">
        <v>16</v>
      </c>
      <c r="B150" s="56">
        <v>40785</v>
      </c>
      <c r="C150" s="74">
        <v>544</v>
      </c>
      <c r="D150" s="68">
        <v>7.76</v>
      </c>
      <c r="E150" s="73">
        <v>26.4</v>
      </c>
      <c r="F150" s="66">
        <v>-5.7</v>
      </c>
      <c r="G150" s="68">
        <v>0.2</v>
      </c>
      <c r="H150" s="69">
        <v>74.98</v>
      </c>
      <c r="I150" s="67">
        <v>28.8333333333333</v>
      </c>
      <c r="J150" s="3">
        <v>40784.47152777778</v>
      </c>
      <c r="K150" s="3">
        <v>40785.378472222219</v>
      </c>
      <c r="L150" s="2"/>
      <c r="M150" s="76">
        <v>0.155053598774885</v>
      </c>
      <c r="N150" s="71">
        <f t="shared" si="2"/>
        <v>7.4511868300152981E-2</v>
      </c>
      <c r="P150" s="13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3"/>
      <c r="CQ150" s="3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3"/>
      <c r="DZ150" s="3"/>
      <c r="EA150" s="2"/>
      <c r="EB150" s="2"/>
      <c r="EC150" s="2"/>
      <c r="ED150" s="2"/>
      <c r="EE150" s="2"/>
      <c r="EF150" s="2"/>
      <c r="EG150" s="2"/>
      <c r="EH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</row>
    <row r="151" spans="1:345" ht="15.5" x14ac:dyDescent="0.35">
      <c r="A151" s="54" t="s">
        <v>17</v>
      </c>
      <c r="B151" s="56">
        <v>40785</v>
      </c>
      <c r="C151" s="74"/>
      <c r="D151" s="68"/>
      <c r="E151" s="73"/>
      <c r="F151" s="66">
        <v>-6.6</v>
      </c>
      <c r="G151" s="68">
        <v>0.2</v>
      </c>
      <c r="H151" s="69">
        <v>64.900000000000006</v>
      </c>
      <c r="I151" s="67">
        <v>68</v>
      </c>
      <c r="J151" s="3">
        <v>40784.472222222219</v>
      </c>
      <c r="K151" s="3">
        <v>40785.379166666666</v>
      </c>
      <c r="L151" s="2"/>
      <c r="M151" s="76">
        <v>6.5390505359877393E-2</v>
      </c>
      <c r="N151" s="71">
        <f t="shared" si="2"/>
        <v>7.4109239407861044E-2</v>
      </c>
      <c r="P151" s="13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3"/>
      <c r="CQ151" s="3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3"/>
      <c r="DZ151" s="3"/>
      <c r="EA151" s="2"/>
      <c r="EB151" s="2"/>
      <c r="EC151" s="2"/>
      <c r="ED151" s="2"/>
      <c r="EE151" s="2"/>
      <c r="EF151" s="2"/>
      <c r="EG151" s="2"/>
      <c r="EH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3"/>
      <c r="IX151" s="3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3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</row>
    <row r="152" spans="1:345" ht="15.5" x14ac:dyDescent="0.35">
      <c r="A152" s="54" t="s">
        <v>18</v>
      </c>
      <c r="B152" s="56">
        <v>40785</v>
      </c>
      <c r="C152" s="74"/>
      <c r="D152" s="68"/>
      <c r="E152" s="73"/>
      <c r="F152" s="66"/>
      <c r="G152" s="68"/>
      <c r="H152" s="69" t="s">
        <v>501</v>
      </c>
      <c r="I152" s="67"/>
      <c r="J152" s="3">
        <v>40784.470833333333</v>
      </c>
      <c r="K152" s="3">
        <v>40785.375</v>
      </c>
      <c r="L152" s="2"/>
      <c r="M152" s="76">
        <v>1.1520737327188901E-3</v>
      </c>
      <c r="N152" s="71" t="str">
        <f t="shared" si="2"/>
        <v/>
      </c>
      <c r="P152" s="13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3"/>
      <c r="CQ152" s="3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3"/>
      <c r="DZ152" s="3"/>
      <c r="EA152" s="2"/>
      <c r="EB152" s="2"/>
      <c r="EC152" s="2"/>
      <c r="ED152" s="2"/>
      <c r="EE152" s="2"/>
      <c r="EF152" s="2"/>
      <c r="EG152" s="2"/>
      <c r="EH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3"/>
      <c r="IX152" s="3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3"/>
      <c r="JZ152" s="3"/>
      <c r="KA152" s="2"/>
      <c r="KB152" s="2"/>
      <c r="KC152" s="2"/>
      <c r="KD152" s="2"/>
      <c r="KE152" s="2"/>
      <c r="KF152" s="2"/>
      <c r="KG152" s="2"/>
      <c r="KH152" s="2"/>
      <c r="KI152" s="3"/>
      <c r="KJ152" s="3"/>
      <c r="KK152" s="2"/>
      <c r="KL152" s="3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3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3"/>
      <c r="LX152" s="3"/>
      <c r="LY152" s="3"/>
      <c r="LZ152" s="2"/>
      <c r="MA152" s="2"/>
      <c r="MB152" s="2"/>
      <c r="MC152" s="2"/>
      <c r="MD152" s="2"/>
      <c r="ME152" s="2"/>
      <c r="MF152" s="2"/>
      <c r="MG152" s="2"/>
    </row>
    <row r="153" spans="1:345" ht="15.5" x14ac:dyDescent="0.35">
      <c r="A153" s="54" t="s">
        <v>15</v>
      </c>
      <c r="B153" s="56">
        <v>40813</v>
      </c>
      <c r="C153" s="74"/>
      <c r="D153" s="68"/>
      <c r="E153" s="73"/>
      <c r="F153" s="66"/>
      <c r="G153" s="68"/>
      <c r="H153" s="69">
        <v>86.7</v>
      </c>
      <c r="I153" s="67">
        <v>11</v>
      </c>
      <c r="J153" s="3">
        <v>40812.438888888886</v>
      </c>
      <c r="K153" s="3">
        <v>40813.370138888888</v>
      </c>
      <c r="L153" s="2"/>
      <c r="M153" s="76">
        <v>0.30812826249067798</v>
      </c>
      <c r="N153" s="71">
        <f t="shared" si="2"/>
        <v>5.6490181456624294E-2</v>
      </c>
      <c r="P153" s="13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3"/>
      <c r="CQ153" s="3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3"/>
      <c r="DZ153" s="3"/>
      <c r="EA153" s="2"/>
      <c r="EB153" s="2"/>
      <c r="EC153" s="2"/>
      <c r="ED153" s="2"/>
      <c r="EE153" s="2"/>
      <c r="EF153" s="2"/>
      <c r="EG153" s="2"/>
      <c r="EH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3"/>
      <c r="KJ153" s="3"/>
      <c r="KK153" s="2"/>
      <c r="KL153" s="3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38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3"/>
      <c r="LX153" s="3"/>
      <c r="LY153" s="3"/>
      <c r="LZ153" s="2"/>
      <c r="MA153" s="2"/>
      <c r="MB153" s="2"/>
      <c r="MC153" s="2"/>
      <c r="MD153" s="2"/>
      <c r="ME153" s="2"/>
      <c r="MF153" s="2"/>
      <c r="MG153" s="2"/>
    </row>
    <row r="154" spans="1:345" ht="15.5" x14ac:dyDescent="0.35">
      <c r="A154" s="54" t="s">
        <v>16</v>
      </c>
      <c r="B154" s="56">
        <v>40813</v>
      </c>
      <c r="C154" s="74">
        <v>499</v>
      </c>
      <c r="D154" s="68">
        <v>7.99</v>
      </c>
      <c r="E154" s="73">
        <v>26.6</v>
      </c>
      <c r="F154" s="66">
        <v>-6.3</v>
      </c>
      <c r="G154" s="68">
        <v>0.2</v>
      </c>
      <c r="H154" s="69">
        <v>73.03</v>
      </c>
      <c r="I154" s="67">
        <v>19.5</v>
      </c>
      <c r="J154" s="3">
        <v>40812.43472222222</v>
      </c>
      <c r="K154" s="3">
        <v>40813.355555555558</v>
      </c>
      <c r="L154" s="2" t="s">
        <v>465</v>
      </c>
      <c r="M154" s="76"/>
      <c r="N154" s="71" t="str">
        <f t="shared" si="2"/>
        <v/>
      </c>
      <c r="P154" s="13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3"/>
      <c r="CQ154" s="3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3"/>
      <c r="DZ154" s="3"/>
      <c r="EA154" s="2"/>
      <c r="EB154" s="2"/>
      <c r="EC154" s="2"/>
      <c r="ED154" s="2"/>
      <c r="EE154" s="2"/>
      <c r="EF154" s="2"/>
      <c r="EG154" s="2"/>
      <c r="EH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3"/>
      <c r="KJ154" s="3"/>
      <c r="KK154" s="2"/>
      <c r="KL154" s="3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3"/>
      <c r="LX154" s="3"/>
      <c r="LY154" s="3"/>
      <c r="LZ154" s="2"/>
      <c r="MA154" s="2"/>
      <c r="MB154" s="2"/>
      <c r="MC154" s="2"/>
      <c r="MD154" s="2"/>
      <c r="ME154" s="2"/>
      <c r="MF154" s="2"/>
      <c r="MG154" s="2"/>
    </row>
    <row r="155" spans="1:345" ht="15.5" x14ac:dyDescent="0.35">
      <c r="A155" s="54" t="s">
        <v>17</v>
      </c>
      <c r="B155" s="56">
        <v>40813</v>
      </c>
      <c r="C155" s="74"/>
      <c r="D155" s="68"/>
      <c r="E155" s="73"/>
      <c r="F155" s="66"/>
      <c r="G155" s="68"/>
      <c r="H155" s="69">
        <v>80.45</v>
      </c>
      <c r="I155" s="67">
        <v>66</v>
      </c>
      <c r="J155" s="3">
        <v>40812.435416666667</v>
      </c>
      <c r="K155" s="3">
        <v>40813.354861111111</v>
      </c>
      <c r="L155" s="2"/>
      <c r="M155" s="76">
        <v>6.8202416918429001E-2</v>
      </c>
      <c r="N155" s="71">
        <f t="shared" si="2"/>
        <v>7.5022658610271908E-2</v>
      </c>
      <c r="P155" s="13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3"/>
      <c r="CQ155" s="3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3"/>
      <c r="DZ155" s="3"/>
      <c r="EA155" s="2"/>
      <c r="EB155" s="2"/>
      <c r="EC155" s="2"/>
      <c r="ED155" s="2"/>
      <c r="EE155" s="2"/>
      <c r="EF155" s="2"/>
      <c r="EG155" s="2"/>
      <c r="EH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3"/>
      <c r="KJ155" s="3"/>
      <c r="KK155" s="38"/>
      <c r="KL155" s="3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3"/>
      <c r="LX155" s="3"/>
      <c r="LY155" s="3"/>
      <c r="LZ155" s="2"/>
      <c r="MA155" s="38"/>
      <c r="MB155" s="2"/>
      <c r="MC155" s="2"/>
      <c r="MD155" s="2"/>
      <c r="ME155" s="2"/>
      <c r="MF155" s="2"/>
      <c r="MG155" s="2"/>
    </row>
    <row r="156" spans="1:345" ht="15.5" x14ac:dyDescent="0.35">
      <c r="A156" s="54" t="s">
        <v>18</v>
      </c>
      <c r="B156" s="56">
        <v>40813</v>
      </c>
      <c r="C156" s="74"/>
      <c r="D156" s="68"/>
      <c r="E156" s="73"/>
      <c r="F156" s="66"/>
      <c r="G156" s="68"/>
      <c r="H156" s="69">
        <v>75.180000000000007</v>
      </c>
      <c r="I156" s="67"/>
      <c r="J156" s="3">
        <v>40812.431250000001</v>
      </c>
      <c r="K156" s="3">
        <v>40813.354861111111</v>
      </c>
      <c r="L156" s="2"/>
      <c r="M156" s="76">
        <v>8.49624060150375E-3</v>
      </c>
      <c r="N156" s="71" t="str">
        <f t="shared" si="2"/>
        <v/>
      </c>
      <c r="P156" s="13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3"/>
      <c r="CQ156" s="3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3"/>
      <c r="DZ156" s="3"/>
      <c r="EA156" s="2"/>
      <c r="EB156" s="2"/>
      <c r="EC156" s="2"/>
      <c r="ED156" s="2"/>
      <c r="EE156" s="2"/>
      <c r="EF156" s="2"/>
      <c r="EG156" s="2"/>
      <c r="EH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3"/>
      <c r="IX156" s="3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3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</row>
    <row r="157" spans="1:345" ht="15.5" x14ac:dyDescent="0.35">
      <c r="A157" s="54" t="s">
        <v>15</v>
      </c>
      <c r="B157" s="56">
        <v>40841</v>
      </c>
      <c r="C157" s="74">
        <v>584</v>
      </c>
      <c r="D157" s="68">
        <v>8.25</v>
      </c>
      <c r="E157" s="73">
        <v>26.8</v>
      </c>
      <c r="F157" s="66">
        <v>-5.2</v>
      </c>
      <c r="G157" s="68">
        <v>0.2</v>
      </c>
      <c r="H157" s="69">
        <v>84.41</v>
      </c>
      <c r="I157" s="67">
        <v>10.6666666666666</v>
      </c>
      <c r="J157" s="3">
        <v>40840.472916666666</v>
      </c>
      <c r="K157" s="3">
        <v>40841.364583333336</v>
      </c>
      <c r="L157" s="2"/>
      <c r="M157" s="76">
        <v>0.34501557632398699</v>
      </c>
      <c r="N157" s="71">
        <f t="shared" si="2"/>
        <v>6.1336102457597304E-2</v>
      </c>
      <c r="P157" s="13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3"/>
      <c r="CQ157" s="3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3"/>
      <c r="DZ157" s="3"/>
      <c r="EA157" s="2"/>
      <c r="EB157" s="2"/>
      <c r="EC157" s="2"/>
      <c r="ED157" s="2"/>
      <c r="EE157" s="2"/>
      <c r="EF157" s="2"/>
      <c r="EG157" s="2"/>
      <c r="EH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3"/>
      <c r="IX157" s="3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3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</row>
    <row r="158" spans="1:345" ht="15.5" x14ac:dyDescent="0.35">
      <c r="A158" s="54" t="s">
        <v>16</v>
      </c>
      <c r="B158" s="56">
        <v>40841</v>
      </c>
      <c r="C158" s="74">
        <v>540</v>
      </c>
      <c r="D158" s="68">
        <v>7.76</v>
      </c>
      <c r="E158" s="73">
        <v>26.5</v>
      </c>
      <c r="F158" s="66">
        <v>-6.1</v>
      </c>
      <c r="G158" s="68">
        <v>0.3</v>
      </c>
      <c r="H158" s="69">
        <v>55.11</v>
      </c>
      <c r="I158" s="67">
        <v>44.1666666666666</v>
      </c>
      <c r="J158" s="3">
        <v>40840.466666666667</v>
      </c>
      <c r="K158" s="3">
        <v>40841.361805555556</v>
      </c>
      <c r="L158" s="2"/>
      <c r="M158" s="76">
        <v>9.2397207137315696E-2</v>
      </c>
      <c r="N158" s="71">
        <f t="shared" si="2"/>
        <v>6.8014610809412845E-2</v>
      </c>
      <c r="P158" s="13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3"/>
      <c r="CQ158" s="3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3"/>
      <c r="DZ158" s="3"/>
      <c r="EA158" s="2"/>
      <c r="EB158" s="2"/>
      <c r="EC158" s="2"/>
      <c r="ED158" s="2"/>
      <c r="EE158" s="2"/>
      <c r="EF158" s="2"/>
      <c r="EG158" s="2"/>
      <c r="EH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</row>
    <row r="159" spans="1:345" ht="15.5" x14ac:dyDescent="0.35">
      <c r="A159" s="54" t="s">
        <v>17</v>
      </c>
      <c r="B159" s="56">
        <v>40841</v>
      </c>
      <c r="C159" s="74"/>
      <c r="D159" s="68"/>
      <c r="E159" s="73"/>
      <c r="F159" s="66"/>
      <c r="G159" s="68"/>
      <c r="H159" s="69" t="s">
        <v>501</v>
      </c>
      <c r="I159" s="67">
        <v>68</v>
      </c>
      <c r="J159" s="3">
        <v>40840.46597222222</v>
      </c>
      <c r="K159" s="3">
        <v>40841.361111111109</v>
      </c>
      <c r="L159" s="2" t="s">
        <v>467</v>
      </c>
      <c r="M159" s="76"/>
      <c r="N159" s="71" t="str">
        <f t="shared" si="2"/>
        <v/>
      </c>
      <c r="P159" s="13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3"/>
      <c r="CQ159" s="3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3"/>
      <c r="DZ159" s="3"/>
      <c r="EA159" s="2"/>
      <c r="EB159" s="2"/>
      <c r="EC159" s="2"/>
      <c r="ED159" s="2"/>
      <c r="EE159" s="2"/>
      <c r="EF159" s="2"/>
      <c r="EG159" s="2"/>
      <c r="EH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</row>
    <row r="160" spans="1:345" ht="15.5" x14ac:dyDescent="0.35">
      <c r="A160" s="54" t="s">
        <v>18</v>
      </c>
      <c r="B160" s="56">
        <v>40841</v>
      </c>
      <c r="C160" s="74"/>
      <c r="D160" s="68"/>
      <c r="E160" s="73"/>
      <c r="F160" s="66">
        <v>-6.4</v>
      </c>
      <c r="G160" s="68">
        <v>0.3</v>
      </c>
      <c r="H160" s="69" t="s">
        <v>501</v>
      </c>
      <c r="I160" s="67"/>
      <c r="J160" s="3">
        <v>40840.461111111108</v>
      </c>
      <c r="K160" s="3">
        <v>40841.35833333333</v>
      </c>
      <c r="L160" s="2"/>
      <c r="M160" s="76">
        <v>4.1021671826625304E-3</v>
      </c>
      <c r="N160" s="71" t="str">
        <f t="shared" si="2"/>
        <v/>
      </c>
      <c r="P160" s="13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3"/>
      <c r="CQ160" s="3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3"/>
      <c r="DZ160" s="3"/>
      <c r="EA160" s="2"/>
      <c r="EB160" s="2"/>
      <c r="EC160" s="2"/>
      <c r="ED160" s="2"/>
      <c r="EE160" s="2"/>
      <c r="EF160" s="2"/>
      <c r="EG160" s="2"/>
      <c r="EH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3"/>
      <c r="IX160" s="3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3"/>
      <c r="JZ160" s="3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3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3"/>
      <c r="LX160" s="3"/>
      <c r="LY160" s="3"/>
      <c r="LZ160" s="2"/>
      <c r="MA160" s="2"/>
      <c r="MB160" s="2"/>
      <c r="MC160" s="2"/>
      <c r="MD160" s="2"/>
      <c r="ME160" s="2"/>
      <c r="MF160" s="2"/>
      <c r="MG160" s="2"/>
    </row>
    <row r="161" spans="1:345" ht="15.5" x14ac:dyDescent="0.35">
      <c r="A161" s="54" t="s">
        <v>15</v>
      </c>
      <c r="B161" s="56">
        <v>40869</v>
      </c>
      <c r="C161" s="74"/>
      <c r="D161" s="68"/>
      <c r="E161" s="73"/>
      <c r="F161" s="66"/>
      <c r="G161" s="68"/>
      <c r="H161" s="69">
        <v>86.21</v>
      </c>
      <c r="I161" s="67">
        <v>10</v>
      </c>
      <c r="J161" s="3">
        <v>40868.5</v>
      </c>
      <c r="K161" s="3">
        <v>40869.37777777778</v>
      </c>
      <c r="L161" s="2"/>
      <c r="M161" s="76">
        <v>0.36637658227848002</v>
      </c>
      <c r="N161" s="71">
        <f t="shared" si="2"/>
        <v>6.1062763713080004E-2</v>
      </c>
      <c r="P161" s="13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3"/>
      <c r="CQ161" s="3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3"/>
      <c r="DZ161" s="3"/>
      <c r="EA161" s="2"/>
      <c r="EB161" s="2"/>
      <c r="EC161" s="2"/>
      <c r="ED161" s="2"/>
      <c r="EE161" s="2"/>
      <c r="EF161" s="2"/>
      <c r="EG161" s="2"/>
      <c r="EH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3"/>
      <c r="IX161" s="3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3"/>
      <c r="JZ161" s="3"/>
      <c r="KA161" s="2"/>
      <c r="KB161" s="2"/>
      <c r="KC161" s="2"/>
      <c r="KD161" s="2"/>
      <c r="KE161" s="2"/>
      <c r="KF161" s="2"/>
      <c r="KG161" s="2"/>
      <c r="KH161" s="2"/>
      <c r="KI161" s="3"/>
      <c r="KJ161" s="3"/>
      <c r="KK161" s="2"/>
      <c r="KL161" s="3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3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3"/>
      <c r="LX161" s="3"/>
      <c r="LY161" s="3"/>
      <c r="LZ161" s="2"/>
      <c r="MA161" s="2"/>
      <c r="MB161" s="2"/>
      <c r="MC161" s="2"/>
      <c r="MD161" s="2"/>
      <c r="ME161" s="2"/>
      <c r="MF161" s="2"/>
      <c r="MG161" s="2"/>
    </row>
    <row r="162" spans="1:345" ht="15.5" x14ac:dyDescent="0.35">
      <c r="A162" s="54" t="s">
        <v>16</v>
      </c>
      <c r="B162" s="56">
        <v>40869</v>
      </c>
      <c r="C162" s="74"/>
      <c r="D162" s="68"/>
      <c r="E162" s="73"/>
      <c r="F162" s="66">
        <v>-6.6</v>
      </c>
      <c r="G162" s="68">
        <v>0.3</v>
      </c>
      <c r="H162" s="69">
        <v>46.3</v>
      </c>
      <c r="I162" s="67">
        <v>76.6666666666666</v>
      </c>
      <c r="J162" s="3">
        <v>40868.493055555555</v>
      </c>
      <c r="K162" s="3">
        <v>40869.371527777781</v>
      </c>
      <c r="L162" s="2"/>
      <c r="M162" s="76">
        <v>5.6996047430829998E-2</v>
      </c>
      <c r="N162" s="71">
        <f t="shared" si="2"/>
        <v>7.2828282828282701E-2</v>
      </c>
      <c r="P162" s="13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3"/>
      <c r="CQ162" s="3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3"/>
      <c r="DZ162" s="3"/>
      <c r="EA162" s="2"/>
      <c r="EB162" s="2"/>
      <c r="EC162" s="2"/>
      <c r="ED162" s="2"/>
      <c r="EE162" s="2"/>
      <c r="EF162" s="2"/>
      <c r="EG162" s="2"/>
      <c r="EH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3"/>
      <c r="IX162" s="3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3"/>
      <c r="KJ162" s="3"/>
      <c r="KK162" s="2"/>
      <c r="KL162" s="3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3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3"/>
      <c r="LX162" s="3"/>
      <c r="LY162" s="3"/>
      <c r="LZ162" s="2"/>
      <c r="MA162" s="2"/>
      <c r="MB162" s="2"/>
      <c r="MC162" s="2"/>
      <c r="MD162" s="2"/>
      <c r="ME162" s="2"/>
      <c r="MF162" s="2"/>
      <c r="MG162" s="2"/>
    </row>
    <row r="163" spans="1:345" ht="15.5" x14ac:dyDescent="0.35">
      <c r="A163" s="54" t="s">
        <v>17</v>
      </c>
      <c r="B163" s="56">
        <v>40869</v>
      </c>
      <c r="C163" s="74"/>
      <c r="D163" s="68"/>
      <c r="E163" s="73"/>
      <c r="F163" s="66">
        <v>-5.9</v>
      </c>
      <c r="G163" s="68">
        <v>0.2</v>
      </c>
      <c r="H163" s="69" t="s">
        <v>501</v>
      </c>
      <c r="I163" s="67">
        <v>68.6666666666666</v>
      </c>
      <c r="J163" s="3">
        <v>40869.371527777781</v>
      </c>
      <c r="K163" s="3">
        <v>40869.466666666667</v>
      </c>
      <c r="L163" s="2" t="s">
        <v>467</v>
      </c>
      <c r="M163" s="76"/>
      <c r="N163" s="71" t="str">
        <f t="shared" si="2"/>
        <v/>
      </c>
      <c r="P163" s="13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3"/>
      <c r="CQ163" s="3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3"/>
      <c r="DZ163" s="3"/>
      <c r="EA163" s="2"/>
      <c r="EB163" s="2"/>
      <c r="EC163" s="2"/>
      <c r="ED163" s="2"/>
      <c r="EE163" s="2"/>
      <c r="EF163" s="2"/>
      <c r="EG163" s="2"/>
      <c r="EH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3"/>
      <c r="IX163" s="3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3"/>
      <c r="KJ163" s="3"/>
      <c r="KK163" s="38"/>
      <c r="KL163" s="3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3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3"/>
      <c r="LX163" s="3"/>
      <c r="LY163" s="3"/>
      <c r="LZ163" s="2"/>
      <c r="MA163" s="38"/>
      <c r="MB163" s="2"/>
      <c r="MC163" s="2"/>
      <c r="MD163" s="2"/>
      <c r="ME163" s="2"/>
      <c r="MF163" s="2"/>
      <c r="MG163" s="2"/>
    </row>
    <row r="164" spans="1:345" ht="15.5" x14ac:dyDescent="0.35">
      <c r="A164" s="54" t="s">
        <v>18</v>
      </c>
      <c r="B164" s="56">
        <v>40869</v>
      </c>
      <c r="C164" s="74"/>
      <c r="D164" s="68"/>
      <c r="E164" s="73"/>
      <c r="F164" s="66">
        <v>-6.6</v>
      </c>
      <c r="G164" s="68">
        <v>0.3</v>
      </c>
      <c r="H164" s="69" t="s">
        <v>501</v>
      </c>
      <c r="I164" s="67"/>
      <c r="J164" s="3">
        <v>40868.426388888889</v>
      </c>
      <c r="K164" s="3">
        <v>40869.368750000001</v>
      </c>
      <c r="L164" s="2"/>
      <c r="M164" s="76">
        <v>7.0007369196757501E-3</v>
      </c>
      <c r="N164" s="71" t="str">
        <f t="shared" si="2"/>
        <v/>
      </c>
      <c r="P164" s="13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3"/>
      <c r="CQ164" s="3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3"/>
      <c r="DZ164" s="3"/>
      <c r="EA164" s="2"/>
      <c r="EB164" s="2"/>
      <c r="EC164" s="2"/>
      <c r="ED164" s="2"/>
      <c r="EE164" s="2"/>
      <c r="EF164" s="2"/>
      <c r="EG164" s="2"/>
      <c r="EH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3"/>
      <c r="IX164" s="3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3"/>
      <c r="JZ164" s="3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3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</row>
    <row r="165" spans="1:345" ht="15.5" x14ac:dyDescent="0.35">
      <c r="A165" s="54" t="s">
        <v>15</v>
      </c>
      <c r="B165" s="56">
        <v>40897</v>
      </c>
      <c r="C165" s="74">
        <v>613</v>
      </c>
      <c r="D165" s="68">
        <v>8.48</v>
      </c>
      <c r="E165" s="73">
        <v>26.7</v>
      </c>
      <c r="F165" s="66">
        <v>-6.1</v>
      </c>
      <c r="G165" s="68">
        <v>0</v>
      </c>
      <c r="H165" s="69">
        <v>81.99</v>
      </c>
      <c r="I165" s="67">
        <v>11</v>
      </c>
      <c r="J165" s="3">
        <v>40896.50277777778</v>
      </c>
      <c r="K165" s="3">
        <v>40897.390277777777</v>
      </c>
      <c r="L165" s="2"/>
      <c r="M165" s="76">
        <v>0.33873239436619701</v>
      </c>
      <c r="N165" s="71">
        <f t="shared" si="2"/>
        <v>6.2100938967136116E-2</v>
      </c>
      <c r="P165" s="13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3"/>
      <c r="CQ165" s="3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3"/>
      <c r="DZ165" s="3"/>
      <c r="EA165" s="2"/>
      <c r="EB165" s="2"/>
      <c r="EC165" s="2"/>
      <c r="ED165" s="2"/>
      <c r="EE165" s="2"/>
      <c r="EF165" s="2"/>
      <c r="EG165" s="2"/>
      <c r="EH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3"/>
      <c r="IX165" s="3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3"/>
      <c r="JZ165" s="3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3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</row>
    <row r="166" spans="1:345" ht="15.5" x14ac:dyDescent="0.35">
      <c r="A166" s="54" t="s">
        <v>16</v>
      </c>
      <c r="B166" s="56">
        <v>40897</v>
      </c>
      <c r="C166" s="74">
        <v>449</v>
      </c>
      <c r="D166" s="68">
        <v>8.4700000000000006</v>
      </c>
      <c r="E166" s="73">
        <v>27.3</v>
      </c>
      <c r="F166" s="66">
        <v>-5.8</v>
      </c>
      <c r="G166" s="68">
        <v>0.3</v>
      </c>
      <c r="H166" s="69">
        <v>50.44</v>
      </c>
      <c r="I166" s="67">
        <v>44.6666666666666</v>
      </c>
      <c r="J166" s="3">
        <v>40896.490277777775</v>
      </c>
      <c r="K166" s="3">
        <v>40897.387499999997</v>
      </c>
      <c r="L166" s="2"/>
      <c r="M166" s="76">
        <v>0.110526315789473</v>
      </c>
      <c r="N166" s="71">
        <f t="shared" si="2"/>
        <v>8.228070175438533E-2</v>
      </c>
      <c r="P166" s="13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3"/>
      <c r="CQ166" s="3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3"/>
      <c r="DZ166" s="3"/>
      <c r="EA166" s="2"/>
      <c r="EB166" s="2"/>
      <c r="EC166" s="2"/>
      <c r="ED166" s="2"/>
      <c r="EE166" s="2"/>
      <c r="EF166" s="2"/>
      <c r="EG166" s="2"/>
      <c r="EH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3"/>
      <c r="IX166" s="3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3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</row>
    <row r="167" spans="1:345" ht="15.5" x14ac:dyDescent="0.35">
      <c r="A167" s="54" t="s">
        <v>17</v>
      </c>
      <c r="B167" s="56">
        <v>40897</v>
      </c>
      <c r="C167" s="74"/>
      <c r="D167" s="68"/>
      <c r="E167" s="73"/>
      <c r="F167" s="66">
        <v>-6</v>
      </c>
      <c r="G167" s="68">
        <v>0.2</v>
      </c>
      <c r="H167" s="69">
        <v>77.25</v>
      </c>
      <c r="I167" s="67">
        <v>80.1666666666666</v>
      </c>
      <c r="J167" s="3">
        <v>40896.492361111108</v>
      </c>
      <c r="K167" s="3">
        <v>40897.388194444444</v>
      </c>
      <c r="L167" s="2"/>
      <c r="M167" s="76">
        <v>5.6511627906976697E-2</v>
      </c>
      <c r="N167" s="71">
        <f t="shared" si="2"/>
        <v>7.5505813953488238E-2</v>
      </c>
      <c r="P167" s="13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3"/>
      <c r="CQ167" s="3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3"/>
      <c r="DZ167" s="3"/>
      <c r="EA167" s="2"/>
      <c r="EB167" s="2"/>
      <c r="EC167" s="2"/>
      <c r="ED167" s="2"/>
      <c r="EE167" s="2"/>
      <c r="EF167" s="2"/>
      <c r="EG167" s="2"/>
      <c r="EH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3"/>
      <c r="IX167" s="3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3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</row>
    <row r="168" spans="1:345" ht="15.5" x14ac:dyDescent="0.35">
      <c r="A168" s="54" t="s">
        <v>18</v>
      </c>
      <c r="B168" s="56">
        <v>40897</v>
      </c>
      <c r="C168" s="74"/>
      <c r="D168" s="68"/>
      <c r="E168" s="73"/>
      <c r="F168" s="66">
        <v>-5.6</v>
      </c>
      <c r="G168" s="68">
        <v>0.3</v>
      </c>
      <c r="H168" s="69" t="s">
        <v>501</v>
      </c>
      <c r="I168" s="67"/>
      <c r="J168" s="3">
        <v>40896.484027777777</v>
      </c>
      <c r="K168" s="3">
        <v>40897.385416666664</v>
      </c>
      <c r="L168" s="2"/>
      <c r="M168" s="76">
        <v>8.7057010785824302E-3</v>
      </c>
      <c r="N168" s="71" t="str">
        <f t="shared" si="2"/>
        <v/>
      </c>
      <c r="P168" s="13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3"/>
      <c r="CQ168" s="3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3"/>
      <c r="DZ168" s="3"/>
      <c r="EA168" s="2"/>
      <c r="EB168" s="2"/>
      <c r="EC168" s="2"/>
      <c r="ED168" s="2"/>
      <c r="EE168" s="2"/>
      <c r="EF168" s="2"/>
      <c r="EG168" s="2"/>
      <c r="EH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3"/>
      <c r="IX168" s="3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3"/>
      <c r="JZ168" s="3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3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</row>
    <row r="169" spans="1:345" ht="15.5" x14ac:dyDescent="0.35">
      <c r="A169" s="54" t="s">
        <v>15</v>
      </c>
      <c r="B169" s="56">
        <v>40932</v>
      </c>
      <c r="C169" s="74">
        <v>629</v>
      </c>
      <c r="D169" s="68">
        <v>8.41</v>
      </c>
      <c r="E169" s="73">
        <v>26.4</v>
      </c>
      <c r="F169" s="66">
        <v>-5.7</v>
      </c>
      <c r="G169" s="68">
        <v>0</v>
      </c>
      <c r="H169" s="69">
        <v>81.27</v>
      </c>
      <c r="I169" s="67">
        <v>11.8333333333333</v>
      </c>
      <c r="J169" s="3">
        <v>40931.46875</v>
      </c>
      <c r="K169" s="3">
        <v>40932.413194444445</v>
      </c>
      <c r="L169" s="2"/>
      <c r="M169" s="76">
        <v>0.32801470588235199</v>
      </c>
      <c r="N169" s="71">
        <f t="shared" si="2"/>
        <v>6.4691789215685899E-2</v>
      </c>
      <c r="P169" s="13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3"/>
      <c r="CQ169" s="3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3"/>
      <c r="DZ169" s="3"/>
      <c r="EA169" s="2"/>
      <c r="EB169" s="2"/>
      <c r="EC169" s="2"/>
      <c r="ED169" s="2"/>
      <c r="EE169" s="2"/>
      <c r="EF169" s="2"/>
      <c r="EG169" s="2"/>
      <c r="EH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3"/>
      <c r="IX169" s="3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3"/>
      <c r="JZ169" s="3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3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</row>
    <row r="170" spans="1:345" ht="15.5" x14ac:dyDescent="0.35">
      <c r="A170" s="54" t="s">
        <v>16</v>
      </c>
      <c r="B170" s="56">
        <v>40932</v>
      </c>
      <c r="C170" s="74">
        <v>458</v>
      </c>
      <c r="D170" s="68">
        <v>8.3699999999999992</v>
      </c>
      <c r="E170" s="73">
        <v>27.1</v>
      </c>
      <c r="F170" s="66">
        <v>-6</v>
      </c>
      <c r="G170" s="68">
        <v>0.2</v>
      </c>
      <c r="H170" s="69">
        <v>52.07</v>
      </c>
      <c r="I170" s="67">
        <v>46.8333333333333</v>
      </c>
      <c r="J170" s="3">
        <v>40931.457638888889</v>
      </c>
      <c r="K170" s="3">
        <v>40932.392361111109</v>
      </c>
      <c r="L170" s="2"/>
      <c r="M170" s="76">
        <v>0.10334323922734</v>
      </c>
      <c r="N170" s="71">
        <f t="shared" si="2"/>
        <v>8.0665139508006994E-2</v>
      </c>
      <c r="P170" s="13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3"/>
      <c r="CQ170" s="3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3"/>
      <c r="DZ170" s="3"/>
      <c r="EA170" s="2"/>
      <c r="EB170" s="2"/>
      <c r="EC170" s="2"/>
      <c r="ED170" s="2"/>
      <c r="EE170" s="2"/>
      <c r="EF170" s="2"/>
      <c r="EG170" s="2"/>
      <c r="EH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3"/>
      <c r="IX170" s="3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3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</row>
    <row r="171" spans="1:345" ht="15.5" x14ac:dyDescent="0.35">
      <c r="A171" s="54" t="s">
        <v>17</v>
      </c>
      <c r="B171" s="56">
        <v>40932</v>
      </c>
      <c r="C171" s="74"/>
      <c r="D171" s="68"/>
      <c r="E171" s="73"/>
      <c r="F171" s="66">
        <v>-5.7</v>
      </c>
      <c r="G171" s="68">
        <v>0.2</v>
      </c>
      <c r="H171" s="69">
        <v>85.24</v>
      </c>
      <c r="I171" s="67">
        <v>82.1666666666666</v>
      </c>
      <c r="J171" s="3">
        <v>40931.459027777775</v>
      </c>
      <c r="K171" s="3">
        <v>40932.397222222222</v>
      </c>
      <c r="L171" s="2"/>
      <c r="M171" s="76">
        <v>5.42561065877128E-2</v>
      </c>
      <c r="N171" s="71">
        <f t="shared" si="2"/>
        <v>7.4300723743728855E-2</v>
      </c>
      <c r="P171" s="13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3"/>
      <c r="CQ171" s="3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3"/>
      <c r="DZ171" s="3"/>
      <c r="EA171" s="2"/>
      <c r="EB171" s="2"/>
      <c r="EC171" s="2"/>
      <c r="ED171" s="2"/>
      <c r="EE171" s="2"/>
      <c r="EF171" s="2"/>
      <c r="EG171" s="2"/>
      <c r="EH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3"/>
      <c r="IX171" s="3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3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</row>
    <row r="172" spans="1:345" ht="15.5" x14ac:dyDescent="0.35">
      <c r="A172" s="54" t="s">
        <v>18</v>
      </c>
      <c r="B172" s="56">
        <v>40932</v>
      </c>
      <c r="C172" s="74"/>
      <c r="D172" s="68"/>
      <c r="E172" s="73"/>
      <c r="F172" s="66"/>
      <c r="G172" s="68"/>
      <c r="H172" s="69" t="s">
        <v>501</v>
      </c>
      <c r="I172" s="67"/>
      <c r="J172" s="3">
        <v>40931.449999999997</v>
      </c>
      <c r="K172" s="3">
        <v>40932.38958333333</v>
      </c>
      <c r="L172" s="2" t="s">
        <v>468</v>
      </c>
      <c r="M172" s="76">
        <v>2.2172949002216999E-4</v>
      </c>
      <c r="N172" s="71" t="str">
        <f t="shared" si="2"/>
        <v/>
      </c>
      <c r="P172" s="13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3"/>
      <c r="KJ172" s="3"/>
      <c r="KK172" s="2"/>
      <c r="KL172" s="3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3"/>
      <c r="LX172" s="3"/>
      <c r="LY172" s="3"/>
      <c r="LZ172" s="2"/>
      <c r="MA172" s="2"/>
      <c r="MB172" s="2"/>
      <c r="MC172" s="2"/>
      <c r="MD172" s="2"/>
      <c r="ME172" s="2"/>
      <c r="MF172" s="2"/>
      <c r="MG172" s="2"/>
    </row>
    <row r="173" spans="1:345" ht="15.5" x14ac:dyDescent="0.35">
      <c r="A173" s="54" t="s">
        <v>15</v>
      </c>
      <c r="B173" s="56">
        <v>40967</v>
      </c>
      <c r="C173" s="74"/>
      <c r="D173" s="68"/>
      <c r="E173" s="73"/>
      <c r="F173" s="66"/>
      <c r="G173" s="68"/>
      <c r="H173" s="69">
        <v>76.112309999999994</v>
      </c>
      <c r="I173" s="67">
        <v>13</v>
      </c>
      <c r="J173" s="3">
        <v>40966.481249999997</v>
      </c>
      <c r="K173" s="3">
        <v>40967.438888888886</v>
      </c>
      <c r="L173" s="2"/>
      <c r="M173" s="76">
        <v>0.28752719361856399</v>
      </c>
      <c r="N173" s="71">
        <f t="shared" si="2"/>
        <v>6.2297558617355531E-2</v>
      </c>
      <c r="P173" s="13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3"/>
      <c r="KJ173" s="3"/>
      <c r="KK173" s="2"/>
      <c r="KL173" s="3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3"/>
      <c r="LX173" s="3"/>
      <c r="LY173" s="3"/>
      <c r="LZ173" s="2"/>
      <c r="MA173" s="2"/>
      <c r="MB173" s="2"/>
      <c r="MC173" s="2"/>
      <c r="MD173" s="2"/>
      <c r="ME173" s="2"/>
      <c r="MF173" s="2"/>
      <c r="MG173" s="2"/>
    </row>
    <row r="174" spans="1:345" ht="15.5" x14ac:dyDescent="0.35">
      <c r="A174" s="54" t="s">
        <v>16</v>
      </c>
      <c r="B174" s="56">
        <v>40967</v>
      </c>
      <c r="C174" s="74"/>
      <c r="D174" s="68"/>
      <c r="E174" s="73"/>
      <c r="F174" s="66">
        <v>-5.8</v>
      </c>
      <c r="G174" s="68">
        <v>0.3</v>
      </c>
      <c r="H174" s="69">
        <v>42.179349999999999</v>
      </c>
      <c r="I174" s="67">
        <v>76.5</v>
      </c>
      <c r="J174" s="3">
        <v>40966.477777777778</v>
      </c>
      <c r="K174" s="3">
        <v>40967.425000000003</v>
      </c>
      <c r="L174" s="2"/>
      <c r="M174" s="76">
        <v>7.5659824046920801E-2</v>
      </c>
      <c r="N174" s="71">
        <f t="shared" si="2"/>
        <v>9.6466275659824019E-2</v>
      </c>
      <c r="P174" s="13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3"/>
      <c r="KJ174" s="3"/>
      <c r="KK174" s="2"/>
      <c r="KL174" s="3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3"/>
      <c r="LX174" s="3"/>
      <c r="LY174" s="3"/>
      <c r="LZ174" s="2"/>
      <c r="MA174" s="2"/>
      <c r="MB174" s="2"/>
      <c r="MC174" s="2"/>
      <c r="MD174" s="2"/>
      <c r="ME174" s="2"/>
      <c r="MF174" s="2"/>
      <c r="MG174" s="2"/>
    </row>
    <row r="175" spans="1:345" ht="15.5" x14ac:dyDescent="0.35">
      <c r="A175" s="54" t="s">
        <v>17</v>
      </c>
      <c r="B175" s="56">
        <v>40967</v>
      </c>
      <c r="C175" s="74"/>
      <c r="D175" s="68"/>
      <c r="E175" s="73"/>
      <c r="F175" s="66">
        <v>-6.2</v>
      </c>
      <c r="G175" s="68">
        <v>0.2</v>
      </c>
      <c r="H175" s="69" t="s">
        <v>501</v>
      </c>
      <c r="I175" s="67">
        <v>84.1666666666666</v>
      </c>
      <c r="J175" s="3">
        <v>40966.477083333331</v>
      </c>
      <c r="K175" s="3">
        <v>40967.426388888889</v>
      </c>
      <c r="L175" s="2"/>
      <c r="M175" s="76">
        <v>5.3767373811265499E-2</v>
      </c>
      <c r="N175" s="71">
        <f t="shared" si="2"/>
        <v>7.5423677151914045E-2</v>
      </c>
      <c r="P175" s="13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3"/>
      <c r="KJ175" s="3"/>
      <c r="KK175" s="2"/>
      <c r="KL175" s="3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3"/>
      <c r="LX175" s="3"/>
      <c r="LY175" s="3"/>
      <c r="LZ175" s="2"/>
      <c r="MA175" s="2"/>
      <c r="MB175" s="2"/>
      <c r="MC175" s="2"/>
      <c r="MD175" s="2"/>
      <c r="ME175" s="2"/>
      <c r="MF175" s="2"/>
      <c r="MG175" s="2"/>
    </row>
    <row r="176" spans="1:345" ht="15.5" x14ac:dyDescent="0.35">
      <c r="A176" s="54" t="s">
        <v>18</v>
      </c>
      <c r="B176" s="56">
        <v>40967</v>
      </c>
      <c r="C176" s="74"/>
      <c r="D176" s="68"/>
      <c r="E176" s="73"/>
      <c r="F176" s="66">
        <v>-5.9</v>
      </c>
      <c r="G176" s="68">
        <v>0.3</v>
      </c>
      <c r="H176" s="69" t="s">
        <v>501</v>
      </c>
      <c r="I176" s="67"/>
      <c r="J176" s="3">
        <v>40966.475694444445</v>
      </c>
      <c r="K176" s="3">
        <v>40967.414583333331</v>
      </c>
      <c r="L176" s="2"/>
      <c r="M176" s="76">
        <v>5.1775147928994E-3</v>
      </c>
      <c r="N176" s="71" t="str">
        <f t="shared" si="2"/>
        <v/>
      </c>
      <c r="P176" s="13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3"/>
      <c r="CQ176" s="3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3"/>
      <c r="DZ176" s="3"/>
      <c r="EA176" s="2"/>
      <c r="EB176" s="2"/>
      <c r="EC176" s="2"/>
      <c r="ED176" s="2"/>
      <c r="EE176" s="2"/>
      <c r="EF176" s="2"/>
      <c r="EG176" s="2"/>
      <c r="EH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3"/>
      <c r="IX176" s="3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3"/>
      <c r="JZ176" s="3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3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</row>
    <row r="177" spans="1:345" ht="15.5" x14ac:dyDescent="0.35">
      <c r="A177" s="54" t="s">
        <v>15</v>
      </c>
      <c r="B177" s="56">
        <v>40995</v>
      </c>
      <c r="C177" s="74"/>
      <c r="D177" s="68"/>
      <c r="E177" s="73"/>
      <c r="F177" s="66"/>
      <c r="G177" s="68"/>
      <c r="H177" s="69">
        <v>72.580039999999997</v>
      </c>
      <c r="I177" s="67">
        <v>16</v>
      </c>
      <c r="J177" s="3">
        <v>40994.487500000003</v>
      </c>
      <c r="K177" s="3">
        <v>40995.413194444445</v>
      </c>
      <c r="L177" s="2"/>
      <c r="M177" s="76">
        <v>0.224531132783195</v>
      </c>
      <c r="N177" s="71">
        <f t="shared" si="2"/>
        <v>5.9874968742185335E-2</v>
      </c>
      <c r="P177" s="13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3"/>
      <c r="CQ177" s="3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3"/>
      <c r="DZ177" s="3"/>
      <c r="EA177" s="2"/>
      <c r="EB177" s="2"/>
      <c r="EC177" s="2"/>
      <c r="ED177" s="2"/>
      <c r="EE177" s="2"/>
      <c r="EF177" s="2"/>
      <c r="EG177" s="2"/>
      <c r="EH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3"/>
      <c r="IX177" s="3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3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</row>
    <row r="178" spans="1:345" ht="15.5" x14ac:dyDescent="0.35">
      <c r="A178" s="54" t="s">
        <v>16</v>
      </c>
      <c r="B178" s="56">
        <v>40995</v>
      </c>
      <c r="C178" s="74"/>
      <c r="D178" s="68"/>
      <c r="E178" s="73"/>
      <c r="F178" s="66">
        <v>-5.2</v>
      </c>
      <c r="G178" s="68">
        <v>0.3</v>
      </c>
      <c r="H178" s="69">
        <v>28.486270000000001</v>
      </c>
      <c r="I178" s="67">
        <v>981.5</v>
      </c>
      <c r="J178" s="3">
        <v>40994.476388888892</v>
      </c>
      <c r="K178" s="3">
        <v>40995.434027777781</v>
      </c>
      <c r="L178" s="2"/>
      <c r="M178" s="76">
        <v>9.6446700507614204E-3</v>
      </c>
      <c r="N178" s="71">
        <f t="shared" si="2"/>
        <v>0.15777072758037225</v>
      </c>
      <c r="P178" s="13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3"/>
      <c r="CQ178" s="3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3"/>
      <c r="DZ178" s="3"/>
      <c r="EA178" s="2"/>
      <c r="EB178" s="2"/>
      <c r="EC178" s="2"/>
      <c r="ED178" s="2"/>
      <c r="EE178" s="2"/>
      <c r="EF178" s="2"/>
      <c r="EG178" s="2"/>
      <c r="EH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3"/>
      <c r="IX178" s="3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3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</row>
    <row r="179" spans="1:345" ht="15.5" x14ac:dyDescent="0.35">
      <c r="A179" s="54" t="s">
        <v>17</v>
      </c>
      <c r="B179" s="56">
        <v>40995</v>
      </c>
      <c r="C179" s="74"/>
      <c r="D179" s="68"/>
      <c r="E179" s="73"/>
      <c r="F179" s="66">
        <v>-6.3</v>
      </c>
      <c r="G179" s="68">
        <v>0.2</v>
      </c>
      <c r="H179" s="69" t="s">
        <v>501</v>
      </c>
      <c r="I179" s="67">
        <v>95.1666666666666</v>
      </c>
      <c r="J179" s="3">
        <v>40994.475694444445</v>
      </c>
      <c r="K179" s="3">
        <v>40995.435416666667</v>
      </c>
      <c r="L179" s="2"/>
      <c r="M179" s="76">
        <v>4.6382054992764099E-2</v>
      </c>
      <c r="N179" s="71">
        <f t="shared" si="2"/>
        <v>7.3567092780189663E-2</v>
      </c>
      <c r="P179" s="13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3"/>
      <c r="CQ179" s="3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3"/>
      <c r="DZ179" s="3"/>
      <c r="EA179" s="2"/>
      <c r="EB179" s="2"/>
      <c r="EC179" s="2"/>
      <c r="ED179" s="2"/>
      <c r="EE179" s="2"/>
      <c r="EF179" s="2"/>
      <c r="EG179" s="2"/>
      <c r="EH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3"/>
      <c r="IX179" s="3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3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</row>
    <row r="180" spans="1:345" ht="15.5" x14ac:dyDescent="0.35">
      <c r="A180" s="54" t="s">
        <v>18</v>
      </c>
      <c r="B180" s="56">
        <v>40995</v>
      </c>
      <c r="C180" s="74"/>
      <c r="D180" s="68"/>
      <c r="E180" s="73"/>
      <c r="F180" s="66"/>
      <c r="G180" s="68"/>
      <c r="H180" s="69" t="s">
        <v>501</v>
      </c>
      <c r="I180" s="67"/>
      <c r="J180" s="3">
        <v>40994.47152777778</v>
      </c>
      <c r="K180" s="3">
        <v>40995.424305555556</v>
      </c>
      <c r="L180" s="2" t="s">
        <v>469</v>
      </c>
      <c r="M180" s="76">
        <v>7.2886297376093196E-4</v>
      </c>
      <c r="N180" s="71" t="str">
        <f t="shared" si="2"/>
        <v/>
      </c>
      <c r="P180" s="13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3"/>
      <c r="CQ180" s="3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3"/>
      <c r="DZ180" s="3"/>
      <c r="EA180" s="2"/>
      <c r="EB180" s="2"/>
      <c r="EC180" s="2"/>
      <c r="ED180" s="2"/>
      <c r="EE180" s="2"/>
      <c r="EF180" s="2"/>
      <c r="EG180" s="2"/>
      <c r="EH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3"/>
      <c r="IX180" s="3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3"/>
      <c r="KJ180" s="3"/>
      <c r="KK180" s="2"/>
      <c r="KL180" s="3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3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3"/>
      <c r="LX180" s="3"/>
      <c r="LY180" s="3"/>
      <c r="LZ180" s="2"/>
      <c r="MA180" s="2"/>
      <c r="MB180" s="2"/>
      <c r="MC180" s="2"/>
      <c r="MD180" s="2"/>
      <c r="ME180" s="2"/>
      <c r="MF180" s="2"/>
      <c r="MG180" s="2"/>
    </row>
    <row r="181" spans="1:345" ht="15.5" x14ac:dyDescent="0.35">
      <c r="A181" s="54" t="s">
        <v>15</v>
      </c>
      <c r="B181" s="56">
        <v>41022</v>
      </c>
      <c r="C181" s="74">
        <v>596</v>
      </c>
      <c r="D181" s="68">
        <v>8.41</v>
      </c>
      <c r="E181" s="73">
        <v>26.9</v>
      </c>
      <c r="F181" s="66">
        <v>-5.4</v>
      </c>
      <c r="G181" s="68">
        <v>0.2</v>
      </c>
      <c r="H181" s="69">
        <v>70.794780000000003</v>
      </c>
      <c r="I181" s="67">
        <v>18.5</v>
      </c>
      <c r="J181" s="3">
        <v>41022.493055555555</v>
      </c>
      <c r="K181" s="3">
        <v>41023.390972222223</v>
      </c>
      <c r="L181" s="2"/>
      <c r="M181" s="76">
        <v>0.20564578499613301</v>
      </c>
      <c r="N181" s="71">
        <f t="shared" si="2"/>
        <v>6.3407450373807683E-2</v>
      </c>
      <c r="P181" s="13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3"/>
      <c r="CQ181" s="3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3"/>
      <c r="DZ181" s="3"/>
      <c r="EA181" s="2"/>
      <c r="EB181" s="2"/>
      <c r="EC181" s="2"/>
      <c r="ED181" s="2"/>
      <c r="EE181" s="2"/>
      <c r="EF181" s="2"/>
      <c r="EG181" s="2"/>
      <c r="EH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3"/>
      <c r="IX181" s="3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3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3"/>
      <c r="LX181" s="3"/>
      <c r="LY181" s="3"/>
      <c r="LZ181" s="2"/>
      <c r="MA181" s="2"/>
      <c r="MB181" s="2"/>
      <c r="MC181" s="2"/>
      <c r="MD181" s="2"/>
      <c r="ME181" s="2"/>
      <c r="MF181" s="2"/>
      <c r="MG181" s="2"/>
    </row>
    <row r="182" spans="1:345" ht="15.5" x14ac:dyDescent="0.35">
      <c r="A182" s="54" t="s">
        <v>16</v>
      </c>
      <c r="B182" s="56">
        <v>41022</v>
      </c>
      <c r="C182" s="74"/>
      <c r="D182" s="68"/>
      <c r="E182" s="73"/>
      <c r="F182" s="66"/>
      <c r="G182" s="68"/>
      <c r="H182" s="69" t="s">
        <v>501</v>
      </c>
      <c r="I182" s="67"/>
      <c r="J182" s="3">
        <v>41022.480555555558</v>
      </c>
      <c r="K182" s="3">
        <v>41023.412499999999</v>
      </c>
      <c r="L182" s="2"/>
      <c r="M182" s="76">
        <v>5.2160953800298203E-4</v>
      </c>
      <c r="N182" s="71" t="str">
        <f t="shared" si="2"/>
        <v/>
      </c>
      <c r="P182" s="13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3"/>
      <c r="CQ182" s="3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3"/>
      <c r="DZ182" s="3"/>
      <c r="EA182" s="2"/>
      <c r="EB182" s="2"/>
      <c r="EC182" s="2"/>
      <c r="ED182" s="2"/>
      <c r="EE182" s="2"/>
      <c r="EF182" s="2"/>
      <c r="EG182" s="2"/>
      <c r="EH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3"/>
      <c r="IX182" s="3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3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3"/>
      <c r="LX182" s="3"/>
      <c r="LY182" s="3"/>
      <c r="LZ182" s="2"/>
      <c r="MA182" s="2"/>
      <c r="MB182" s="2"/>
      <c r="MC182" s="2"/>
      <c r="MD182" s="2"/>
      <c r="ME182" s="2"/>
      <c r="MF182" s="2"/>
      <c r="MG182" s="2"/>
    </row>
    <row r="183" spans="1:345" ht="15.5" x14ac:dyDescent="0.35">
      <c r="A183" s="54" t="s">
        <v>17</v>
      </c>
      <c r="B183" s="56">
        <v>41022</v>
      </c>
      <c r="C183" s="74"/>
      <c r="D183" s="68"/>
      <c r="E183" s="73"/>
      <c r="F183" s="66">
        <v>-6.5</v>
      </c>
      <c r="G183" s="68">
        <v>0.2</v>
      </c>
      <c r="H183" s="69" t="s">
        <v>501</v>
      </c>
      <c r="I183" s="67">
        <v>98.1666666666666</v>
      </c>
      <c r="J183" s="3">
        <v>41022.481249999997</v>
      </c>
      <c r="K183" s="3">
        <v>41023.414583333331</v>
      </c>
      <c r="L183" s="2"/>
      <c r="M183" s="76">
        <v>4.6056547619047601E-2</v>
      </c>
      <c r="N183" s="71">
        <f t="shared" si="2"/>
        <v>7.535362929894171E-2</v>
      </c>
      <c r="P183" s="13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3"/>
      <c r="CQ183" s="3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3"/>
      <c r="DZ183" s="3"/>
      <c r="EA183" s="2"/>
      <c r="EB183" s="2"/>
      <c r="EC183" s="2"/>
      <c r="ED183" s="2"/>
      <c r="EE183" s="2"/>
      <c r="EF183" s="2"/>
      <c r="EG183" s="2"/>
      <c r="EH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3"/>
      <c r="IX183" s="3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3"/>
      <c r="KJ183" s="3"/>
      <c r="KK183" s="2"/>
      <c r="KL183" s="3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3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3"/>
      <c r="LX183" s="3"/>
      <c r="LY183" s="3"/>
      <c r="LZ183" s="2"/>
      <c r="MA183" s="2"/>
      <c r="MB183" s="2"/>
      <c r="MC183" s="2"/>
      <c r="MD183" s="2"/>
      <c r="ME183" s="2"/>
      <c r="MF183" s="2"/>
      <c r="MG183" s="2"/>
    </row>
    <row r="184" spans="1:345" ht="15.5" x14ac:dyDescent="0.35">
      <c r="A184" s="54" t="s">
        <v>18</v>
      </c>
      <c r="B184" s="56">
        <v>41022</v>
      </c>
      <c r="C184" s="74"/>
      <c r="D184" s="68"/>
      <c r="E184" s="73"/>
      <c r="F184" s="66">
        <v>-6.2</v>
      </c>
      <c r="G184" s="68">
        <v>0.3</v>
      </c>
      <c r="H184" s="69">
        <v>60.222379999999994</v>
      </c>
      <c r="I184" s="67"/>
      <c r="J184" s="3">
        <v>41022.486111111109</v>
      </c>
      <c r="K184" s="3">
        <v>41023.402777777781</v>
      </c>
      <c r="L184" s="2" t="s">
        <v>468</v>
      </c>
      <c r="M184" s="76">
        <v>7.1969696969696904E-3</v>
      </c>
      <c r="N184" s="71" t="str">
        <f t="shared" si="2"/>
        <v/>
      </c>
      <c r="P184" s="13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3"/>
      <c r="CQ184" s="3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3"/>
      <c r="DZ184" s="3"/>
      <c r="EA184" s="2"/>
      <c r="EB184" s="2"/>
      <c r="EC184" s="2"/>
      <c r="ED184" s="2"/>
      <c r="EE184" s="2"/>
      <c r="EF184" s="2"/>
      <c r="EG184" s="2"/>
      <c r="EH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3"/>
      <c r="IX184" s="3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3"/>
      <c r="JZ184" s="3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3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</row>
    <row r="185" spans="1:345" ht="15.5" x14ac:dyDescent="0.35">
      <c r="A185" s="54" t="s">
        <v>15</v>
      </c>
      <c r="B185" s="56">
        <v>41051</v>
      </c>
      <c r="C185" s="74">
        <v>644</v>
      </c>
      <c r="D185" s="68">
        <v>8.31</v>
      </c>
      <c r="E185" s="73">
        <v>26.4</v>
      </c>
      <c r="F185" s="66">
        <v>-5.7</v>
      </c>
      <c r="G185" s="68">
        <v>0.2</v>
      </c>
      <c r="H185" s="69">
        <v>72.48478999999999</v>
      </c>
      <c r="I185" s="67">
        <v>20.1666666666666</v>
      </c>
      <c r="J185" s="3">
        <v>41050.443055555559</v>
      </c>
      <c r="K185" s="3">
        <v>41051.415972222225</v>
      </c>
      <c r="L185" s="2"/>
      <c r="M185" s="76">
        <v>0.16680942184154099</v>
      </c>
      <c r="N185" s="71">
        <f t="shared" si="2"/>
        <v>5.6066500118962206E-2</v>
      </c>
      <c r="P185" s="13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3"/>
      <c r="CQ185" s="3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3"/>
      <c r="DZ185" s="3"/>
      <c r="EA185" s="2"/>
      <c r="EB185" s="2"/>
      <c r="EC185" s="2"/>
      <c r="ED185" s="2"/>
      <c r="EE185" s="2"/>
      <c r="EF185" s="2"/>
      <c r="EG185" s="2"/>
      <c r="EH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</row>
    <row r="186" spans="1:345" ht="15.5" x14ac:dyDescent="0.35">
      <c r="A186" s="54" t="s">
        <v>16</v>
      </c>
      <c r="B186" s="56">
        <v>41051</v>
      </c>
      <c r="C186" s="74"/>
      <c r="D186" s="68"/>
      <c r="E186" s="73"/>
      <c r="F186" s="66">
        <v>-6.2</v>
      </c>
      <c r="G186" s="68">
        <v>0.3</v>
      </c>
      <c r="H186" s="69" t="s">
        <v>501</v>
      </c>
      <c r="I186" s="67"/>
      <c r="J186" s="2"/>
      <c r="K186" s="2"/>
      <c r="L186" s="2"/>
      <c r="M186" s="76"/>
      <c r="N186" s="71" t="str">
        <f t="shared" si="2"/>
        <v/>
      </c>
      <c r="P186" s="13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3"/>
      <c r="CQ186" s="3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3"/>
      <c r="DZ186" s="3"/>
      <c r="EA186" s="2"/>
      <c r="EB186" s="2"/>
      <c r="EC186" s="2"/>
      <c r="ED186" s="2"/>
      <c r="EE186" s="2"/>
      <c r="EF186" s="2"/>
      <c r="EG186" s="2"/>
      <c r="EH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3"/>
      <c r="IX186" s="3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3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</row>
    <row r="187" spans="1:345" ht="15.5" x14ac:dyDescent="0.35">
      <c r="A187" s="54" t="s">
        <v>17</v>
      </c>
      <c r="B187" s="56">
        <v>41051</v>
      </c>
      <c r="C187" s="74"/>
      <c r="D187" s="68"/>
      <c r="E187" s="73"/>
      <c r="F187" s="66">
        <v>-6.6</v>
      </c>
      <c r="G187" s="68">
        <v>0.2</v>
      </c>
      <c r="H187" s="69" t="s">
        <v>501</v>
      </c>
      <c r="I187" s="67">
        <v>106.833333333333</v>
      </c>
      <c r="J187" s="3">
        <v>41050.479861111111</v>
      </c>
      <c r="K187" s="3">
        <v>41051.398611111108</v>
      </c>
      <c r="L187" s="2"/>
      <c r="M187" s="76">
        <v>4.2025699168556301E-2</v>
      </c>
      <c r="N187" s="71">
        <f t="shared" si="2"/>
        <v>7.482909213067919E-2</v>
      </c>
      <c r="P187" s="13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3"/>
      <c r="CQ187" s="3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3"/>
      <c r="DZ187" s="3"/>
      <c r="EA187" s="2"/>
      <c r="EB187" s="2"/>
      <c r="EC187" s="2"/>
      <c r="ED187" s="2"/>
      <c r="EE187" s="2"/>
      <c r="EF187" s="2"/>
      <c r="EG187" s="2"/>
      <c r="EH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</row>
    <row r="188" spans="1:345" ht="15.5" x14ac:dyDescent="0.35">
      <c r="A188" s="54" t="s">
        <v>18</v>
      </c>
      <c r="B188" s="56">
        <v>41051</v>
      </c>
      <c r="C188" s="74"/>
      <c r="D188" s="68"/>
      <c r="E188" s="73"/>
      <c r="F188" s="66">
        <v>-6.1</v>
      </c>
      <c r="G188" s="68">
        <v>0.1</v>
      </c>
      <c r="H188" s="69">
        <v>51.1937</v>
      </c>
      <c r="I188" s="67"/>
      <c r="J188" s="3">
        <v>41050.472222222219</v>
      </c>
      <c r="K188" s="3">
        <v>41051.396527777775</v>
      </c>
      <c r="L188" s="2"/>
      <c r="M188" s="76">
        <v>3.53117956423741E-3</v>
      </c>
      <c r="N188" s="71" t="str">
        <f t="shared" si="2"/>
        <v/>
      </c>
      <c r="P188" s="13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3"/>
      <c r="CQ188" s="3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3"/>
      <c r="DZ188" s="3"/>
      <c r="EA188" s="2"/>
      <c r="EB188" s="2"/>
      <c r="EC188" s="2"/>
      <c r="ED188" s="2"/>
      <c r="EE188" s="2"/>
      <c r="EF188" s="2"/>
      <c r="EG188" s="2"/>
      <c r="EH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3"/>
      <c r="JZ188" s="3"/>
      <c r="KA188" s="2"/>
      <c r="KB188" s="2"/>
      <c r="KC188" s="2"/>
      <c r="KD188" s="2"/>
      <c r="KE188" s="2"/>
      <c r="KF188" s="2"/>
      <c r="KG188" s="2"/>
      <c r="KH188" s="2"/>
      <c r="KI188" s="3"/>
      <c r="KJ188" s="3"/>
      <c r="KK188" s="2"/>
      <c r="KL188" s="3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3"/>
      <c r="LX188" s="3"/>
      <c r="LY188" s="3"/>
      <c r="LZ188" s="2"/>
      <c r="MA188" s="2"/>
      <c r="MB188" s="2"/>
      <c r="MC188" s="2"/>
      <c r="MD188" s="2"/>
      <c r="ME188" s="2"/>
      <c r="MF188" s="2"/>
      <c r="MG188" s="2"/>
    </row>
    <row r="189" spans="1:345" ht="15.5" x14ac:dyDescent="0.35">
      <c r="A189" s="54" t="s">
        <v>15</v>
      </c>
      <c r="B189" s="56">
        <v>41089</v>
      </c>
      <c r="C189" s="74">
        <v>633</v>
      </c>
      <c r="D189" s="68">
        <v>8.32</v>
      </c>
      <c r="E189" s="73">
        <v>27.3</v>
      </c>
      <c r="F189" s="66">
        <v>-5.9</v>
      </c>
      <c r="G189" s="68">
        <v>0.2</v>
      </c>
      <c r="H189" s="69">
        <v>79.394739999999999</v>
      </c>
      <c r="I189" s="67">
        <v>23.6666666666666</v>
      </c>
      <c r="J189" s="3">
        <v>41088.488888888889</v>
      </c>
      <c r="K189" s="3">
        <v>41089.421527777777</v>
      </c>
      <c r="L189" s="2"/>
      <c r="M189" s="76">
        <v>0.16522710349962699</v>
      </c>
      <c r="N189" s="71">
        <f t="shared" si="2"/>
        <v>6.5172913047074912E-2</v>
      </c>
      <c r="P189" s="13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3"/>
      <c r="CQ189" s="3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3"/>
      <c r="DZ189" s="3"/>
      <c r="EA189" s="2"/>
      <c r="EB189" s="2"/>
      <c r="EC189" s="2"/>
      <c r="ED189" s="2"/>
      <c r="EE189" s="2"/>
      <c r="EF189" s="2"/>
      <c r="EG189" s="2"/>
      <c r="EH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3"/>
      <c r="LX189" s="3"/>
      <c r="LY189" s="3"/>
      <c r="LZ189" s="2"/>
      <c r="MA189" s="2"/>
      <c r="MB189" s="2"/>
      <c r="MC189" s="2"/>
      <c r="MD189" s="2"/>
      <c r="ME189" s="2"/>
      <c r="MF189" s="2"/>
      <c r="MG189" s="2"/>
    </row>
    <row r="190" spans="1:345" ht="15.5" x14ac:dyDescent="0.35">
      <c r="A190" s="54" t="s">
        <v>16</v>
      </c>
      <c r="B190" s="56">
        <v>41089</v>
      </c>
      <c r="C190" s="74"/>
      <c r="D190" s="68"/>
      <c r="E190" s="73"/>
      <c r="F190" s="66"/>
      <c r="G190" s="68"/>
      <c r="H190" s="69" t="s">
        <v>501</v>
      </c>
      <c r="I190" s="67"/>
      <c r="J190" s="3">
        <v>41088.481249999997</v>
      </c>
      <c r="K190" s="3">
        <v>41089.412499999999</v>
      </c>
      <c r="L190" s="2" t="s">
        <v>469</v>
      </c>
      <c r="M190" s="76">
        <v>3.72856077554064E-4</v>
      </c>
      <c r="N190" s="71" t="str">
        <f t="shared" si="2"/>
        <v/>
      </c>
      <c r="P190" s="13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3"/>
      <c r="CQ190" s="3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3"/>
      <c r="DZ190" s="3"/>
      <c r="EA190" s="2"/>
      <c r="EB190" s="2"/>
      <c r="EC190" s="2"/>
      <c r="ED190" s="2"/>
      <c r="EE190" s="2"/>
      <c r="EF190" s="2"/>
      <c r="EG190" s="2"/>
      <c r="EH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3"/>
      <c r="KJ190" s="3"/>
      <c r="KK190" s="2"/>
      <c r="KL190" s="3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3"/>
      <c r="LX190" s="3"/>
      <c r="LY190" s="3"/>
      <c r="LZ190" s="2"/>
      <c r="MA190" s="2"/>
      <c r="MB190" s="2"/>
      <c r="MC190" s="2"/>
      <c r="MD190" s="2"/>
      <c r="ME190" s="2"/>
      <c r="MF190" s="2"/>
      <c r="MG190" s="2"/>
    </row>
    <row r="191" spans="1:345" ht="15.5" x14ac:dyDescent="0.35">
      <c r="A191" s="54" t="s">
        <v>17</v>
      </c>
      <c r="B191" s="56">
        <v>41089</v>
      </c>
      <c r="C191" s="74"/>
      <c r="D191" s="68"/>
      <c r="E191" s="73"/>
      <c r="F191" s="66">
        <v>-5.8</v>
      </c>
      <c r="G191" s="68">
        <v>0.2</v>
      </c>
      <c r="H191" s="69" t="s">
        <v>501</v>
      </c>
      <c r="I191" s="67">
        <v>115.333333333333</v>
      </c>
      <c r="J191" s="3">
        <v>41088.479166666664</v>
      </c>
      <c r="K191" s="3">
        <v>41089.415277777778</v>
      </c>
      <c r="L191" s="2"/>
      <c r="M191" s="76">
        <v>4.6587537091988103E-2</v>
      </c>
      <c r="N191" s="71">
        <f t="shared" si="2"/>
        <v>8.9551599076821323E-2</v>
      </c>
      <c r="P191" s="13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3"/>
      <c r="CQ191" s="3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3"/>
      <c r="DZ191" s="3"/>
      <c r="EA191" s="2"/>
      <c r="EB191" s="2"/>
      <c r="EC191" s="2"/>
      <c r="ED191" s="2"/>
      <c r="EE191" s="2"/>
      <c r="EF191" s="2"/>
      <c r="EG191" s="2"/>
      <c r="EH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3"/>
      <c r="IX191" s="3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3"/>
      <c r="KJ191" s="3"/>
      <c r="KK191" s="2"/>
      <c r="KL191" s="3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3"/>
      <c r="LX191" s="3"/>
      <c r="LY191" s="3"/>
      <c r="LZ191" s="2"/>
      <c r="MA191" s="2"/>
      <c r="MB191" s="2"/>
      <c r="MC191" s="2"/>
      <c r="MD191" s="2"/>
      <c r="ME191" s="2"/>
      <c r="MF191" s="2"/>
      <c r="MG191" s="2"/>
    </row>
    <row r="192" spans="1:345" ht="15.5" x14ac:dyDescent="0.35">
      <c r="A192" s="54" t="s">
        <v>18</v>
      </c>
      <c r="B192" s="56">
        <v>41089</v>
      </c>
      <c r="C192" s="74"/>
      <c r="D192" s="68"/>
      <c r="E192" s="73"/>
      <c r="F192" s="66"/>
      <c r="G192" s="68"/>
      <c r="H192" s="69" t="s">
        <v>501</v>
      </c>
      <c r="I192" s="67"/>
      <c r="J192" s="3">
        <v>41088.478472222225</v>
      </c>
      <c r="K192" s="3">
        <v>41089.404861111114</v>
      </c>
      <c r="L192" s="2" t="s">
        <v>469</v>
      </c>
      <c r="M192" s="76">
        <v>1.5742128935532201E-3</v>
      </c>
      <c r="N192" s="71" t="str">
        <f t="shared" si="2"/>
        <v/>
      </c>
      <c r="P192" s="13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3"/>
      <c r="CQ192" s="3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3"/>
      <c r="DZ192" s="3"/>
      <c r="EA192" s="2"/>
      <c r="EB192" s="2"/>
      <c r="EC192" s="2"/>
      <c r="ED192" s="2"/>
      <c r="EE192" s="2"/>
      <c r="EF192" s="2"/>
      <c r="EG192" s="2"/>
      <c r="EH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3"/>
      <c r="IX192" s="3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3"/>
      <c r="JZ192" s="3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3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</row>
    <row r="193" spans="1:345" ht="15.5" x14ac:dyDescent="0.35">
      <c r="A193" s="54" t="s">
        <v>15</v>
      </c>
      <c r="B193" s="56">
        <v>41121</v>
      </c>
      <c r="C193" s="74"/>
      <c r="D193" s="68"/>
      <c r="E193" s="73"/>
      <c r="F193" s="66">
        <v>-5.4</v>
      </c>
      <c r="G193" s="68">
        <v>0.2</v>
      </c>
      <c r="H193" s="69">
        <v>83.451999999999998</v>
      </c>
      <c r="I193" s="67">
        <v>25.1666666666666</v>
      </c>
      <c r="J193" s="3">
        <v>41123.504166666666</v>
      </c>
      <c r="K193" s="3">
        <v>41124.393055555556</v>
      </c>
      <c r="L193" s="2"/>
      <c r="M193" s="76">
        <v>0.147734375</v>
      </c>
      <c r="N193" s="71">
        <f t="shared" si="2"/>
        <v>6.196636284722206E-2</v>
      </c>
      <c r="P193" s="13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3"/>
      <c r="CQ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3"/>
      <c r="DZ193" s="3"/>
      <c r="EA193" s="2"/>
      <c r="EB193" s="2"/>
      <c r="EC193" s="2"/>
      <c r="ED193" s="2"/>
      <c r="EE193" s="2"/>
      <c r="EF193" s="2"/>
      <c r="EG193" s="2"/>
      <c r="EH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3"/>
      <c r="IX193" s="3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3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</row>
    <row r="194" spans="1:345" ht="15.5" x14ac:dyDescent="0.35">
      <c r="A194" s="54" t="s">
        <v>16</v>
      </c>
      <c r="B194" s="56">
        <v>41121</v>
      </c>
      <c r="C194" s="74"/>
      <c r="D194" s="68"/>
      <c r="E194" s="73"/>
      <c r="F194" s="66">
        <v>-6.2</v>
      </c>
      <c r="G194" s="68">
        <v>0.3</v>
      </c>
      <c r="H194" s="69">
        <v>36.512819999999998</v>
      </c>
      <c r="I194" s="67"/>
      <c r="J194" s="3">
        <v>41123.491666666669</v>
      </c>
      <c r="K194" s="3">
        <v>41124.418055555558</v>
      </c>
      <c r="L194" s="2" t="s">
        <v>469</v>
      </c>
      <c r="M194" s="76">
        <v>7.3463268365817104E-3</v>
      </c>
      <c r="N194" s="71" t="str">
        <f t="shared" si="2"/>
        <v/>
      </c>
      <c r="P194" s="13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3"/>
      <c r="CQ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3"/>
      <c r="DZ194" s="3"/>
      <c r="EA194" s="2"/>
      <c r="EB194" s="2"/>
      <c r="EC194" s="2"/>
      <c r="ED194" s="2"/>
      <c r="EE194" s="2"/>
      <c r="EF194" s="2"/>
      <c r="EG194" s="2"/>
      <c r="EH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3"/>
      <c r="IX194" s="3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3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</row>
    <row r="195" spans="1:345" ht="15.5" x14ac:dyDescent="0.35">
      <c r="A195" s="54" t="s">
        <v>17</v>
      </c>
      <c r="B195" s="56">
        <v>41121</v>
      </c>
      <c r="C195" s="74"/>
      <c r="D195" s="68"/>
      <c r="E195" s="73"/>
      <c r="F195" s="66">
        <v>-6.5</v>
      </c>
      <c r="G195" s="68">
        <v>0.2</v>
      </c>
      <c r="H195" s="69" t="s">
        <v>501</v>
      </c>
      <c r="I195" s="67">
        <v>123.833333333333</v>
      </c>
      <c r="J195" s="3">
        <v>41123.489583333336</v>
      </c>
      <c r="K195" s="3">
        <v>41124.415277777778</v>
      </c>
      <c r="L195" s="2"/>
      <c r="M195" s="76">
        <v>3.5408852213053198E-2</v>
      </c>
      <c r="N195" s="71">
        <f t="shared" si="2"/>
        <v>7.3079936650829042E-2</v>
      </c>
      <c r="P195" s="13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3"/>
      <c r="CQ195" s="3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3"/>
      <c r="DZ195" s="3"/>
      <c r="EA195" s="2"/>
      <c r="EB195" s="2"/>
      <c r="EC195" s="2"/>
      <c r="ED195" s="2"/>
      <c r="EE195" s="2"/>
      <c r="EF195" s="2"/>
      <c r="EG195" s="2"/>
      <c r="EH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3"/>
      <c r="IX195" s="3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3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</row>
    <row r="196" spans="1:345" ht="15.5" x14ac:dyDescent="0.35">
      <c r="A196" s="54" t="s">
        <v>18</v>
      </c>
      <c r="B196" s="56">
        <v>41121</v>
      </c>
      <c r="C196" s="74"/>
      <c r="D196" s="68"/>
      <c r="E196" s="73"/>
      <c r="F196" s="66">
        <v>-6.3</v>
      </c>
      <c r="G196" s="68">
        <v>0.3</v>
      </c>
      <c r="H196" s="69" t="s">
        <v>501</v>
      </c>
      <c r="I196" s="67"/>
      <c r="J196" s="3">
        <v>41123.494444444441</v>
      </c>
      <c r="K196" s="3">
        <v>41124.404166666667</v>
      </c>
      <c r="L196" s="2" t="s">
        <v>469</v>
      </c>
      <c r="M196" s="76">
        <v>4.8091603053435003E-3</v>
      </c>
      <c r="N196" s="71" t="str">
        <f t="shared" si="2"/>
        <v/>
      </c>
      <c r="P196" s="13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3"/>
      <c r="CQ196" s="3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3"/>
      <c r="DZ196" s="3"/>
      <c r="EA196" s="2"/>
      <c r="EB196" s="2"/>
      <c r="EC196" s="2"/>
      <c r="ED196" s="2"/>
      <c r="EE196" s="2"/>
      <c r="EF196" s="2"/>
      <c r="EG196" s="2"/>
      <c r="EH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3"/>
      <c r="IX196" s="3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3"/>
      <c r="JZ196" s="3"/>
      <c r="KA196" s="2"/>
      <c r="KB196" s="2"/>
      <c r="KC196" s="2"/>
      <c r="KD196" s="2"/>
      <c r="KE196" s="2"/>
      <c r="KF196" s="2"/>
      <c r="KG196" s="2"/>
      <c r="KH196" s="2"/>
      <c r="KI196" s="3"/>
      <c r="KJ196" s="3"/>
      <c r="KK196" s="2"/>
      <c r="KL196" s="3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3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3"/>
      <c r="LX196" s="3"/>
      <c r="LY196" s="3"/>
      <c r="LZ196" s="2"/>
      <c r="MA196" s="2"/>
      <c r="MB196" s="2"/>
      <c r="MC196" s="2"/>
      <c r="MD196" s="2"/>
      <c r="ME196" s="2"/>
      <c r="MF196" s="2"/>
      <c r="MG196" s="2"/>
    </row>
    <row r="197" spans="1:345" ht="15.5" x14ac:dyDescent="0.35">
      <c r="A197" s="54" t="s">
        <v>15</v>
      </c>
      <c r="B197" s="56">
        <v>41149</v>
      </c>
      <c r="C197" s="74">
        <v>626</v>
      </c>
      <c r="D197" s="68">
        <v>8.4600000000000009</v>
      </c>
      <c r="E197" s="73">
        <v>26.7</v>
      </c>
      <c r="F197" s="66">
        <v>-5.7</v>
      </c>
      <c r="G197" s="68">
        <v>0</v>
      </c>
      <c r="H197" s="69">
        <v>76.729039999999998</v>
      </c>
      <c r="I197" s="67">
        <v>15.5</v>
      </c>
      <c r="J197" s="3">
        <v>41148.501388888886</v>
      </c>
      <c r="K197" s="3">
        <v>41149.436111111114</v>
      </c>
      <c r="L197" s="2"/>
      <c r="M197" s="76">
        <v>0.24836552748885499</v>
      </c>
      <c r="N197" s="71">
        <f t="shared" si="2"/>
        <v>6.4161094601287549E-2</v>
      </c>
      <c r="P197" s="13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3"/>
      <c r="CQ197" s="3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3"/>
      <c r="DZ197" s="3"/>
      <c r="EA197" s="2"/>
      <c r="EB197" s="2"/>
      <c r="EC197" s="2"/>
      <c r="ED197" s="2"/>
      <c r="EE197" s="2"/>
      <c r="EF197" s="2"/>
      <c r="EG197" s="2"/>
      <c r="EH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3"/>
      <c r="LX197" s="3"/>
      <c r="LY197" s="3"/>
      <c r="LZ197" s="2"/>
      <c r="MA197" s="2"/>
      <c r="MB197" s="38"/>
      <c r="MC197" s="2"/>
      <c r="MD197" s="2"/>
      <c r="ME197" s="2"/>
      <c r="MF197" s="2"/>
      <c r="MG197" s="2"/>
    </row>
    <row r="198" spans="1:345" ht="15.5" x14ac:dyDescent="0.35">
      <c r="A198" s="54" t="s">
        <v>16</v>
      </c>
      <c r="B198" s="56">
        <v>41149</v>
      </c>
      <c r="C198" s="74">
        <v>486</v>
      </c>
      <c r="D198" s="68">
        <v>8.26</v>
      </c>
      <c r="E198" s="73">
        <v>27.8</v>
      </c>
      <c r="F198" s="66">
        <v>-6.4</v>
      </c>
      <c r="G198" s="68">
        <v>0.3</v>
      </c>
      <c r="H198" s="69">
        <v>58.65822</v>
      </c>
      <c r="I198" s="67">
        <v>47.1666666666666</v>
      </c>
      <c r="J198" s="3">
        <v>41148.492361111108</v>
      </c>
      <c r="K198" s="3">
        <v>41149.412499999999</v>
      </c>
      <c r="L198" s="2"/>
      <c r="M198" s="76">
        <v>0.102037735849056</v>
      </c>
      <c r="N198" s="71">
        <f t="shared" si="2"/>
        <v>8.0212997903563343E-2</v>
      </c>
      <c r="P198" s="13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3"/>
      <c r="CQ198" s="3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3"/>
      <c r="DZ198" s="3"/>
      <c r="EA198" s="2"/>
      <c r="EB198" s="2"/>
      <c r="EC198" s="2"/>
      <c r="ED198" s="2"/>
      <c r="EE198" s="2"/>
      <c r="EF198" s="2"/>
      <c r="EG198" s="2"/>
      <c r="EH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3"/>
      <c r="IX198" s="3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3"/>
      <c r="KJ198" s="3"/>
      <c r="KK198" s="2"/>
      <c r="KL198" s="3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3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3"/>
      <c r="LX198" s="3"/>
      <c r="LY198" s="3"/>
      <c r="LZ198" s="2"/>
      <c r="MA198" s="2"/>
      <c r="MB198" s="2"/>
      <c r="MC198" s="2"/>
      <c r="MD198" s="2"/>
      <c r="ME198" s="2"/>
      <c r="MF198" s="2"/>
      <c r="MG198" s="2"/>
    </row>
    <row r="199" spans="1:345" ht="15.5" x14ac:dyDescent="0.35">
      <c r="A199" s="54" t="s">
        <v>17</v>
      </c>
      <c r="B199" s="56">
        <v>41149</v>
      </c>
      <c r="C199" s="74"/>
      <c r="D199" s="68"/>
      <c r="E199" s="73"/>
      <c r="F199" s="66">
        <v>-6.5</v>
      </c>
      <c r="G199" s="68">
        <v>0.2</v>
      </c>
      <c r="H199" s="69">
        <v>72.495020000000011</v>
      </c>
      <c r="I199" s="67">
        <v>92.5</v>
      </c>
      <c r="J199" s="3">
        <v>41148.491666666669</v>
      </c>
      <c r="K199" s="3">
        <v>41149.4</v>
      </c>
      <c r="L199" s="2"/>
      <c r="M199" s="76">
        <v>4.8088685015290497E-2</v>
      </c>
      <c r="N199" s="71">
        <f t="shared" si="2"/>
        <v>7.4136722731906191E-2</v>
      </c>
      <c r="P199" s="13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3"/>
      <c r="CQ199" s="3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3"/>
      <c r="DZ199" s="3"/>
      <c r="EA199" s="2"/>
      <c r="EB199" s="2"/>
      <c r="EC199" s="2"/>
      <c r="ED199" s="2"/>
      <c r="EE199" s="2"/>
      <c r="EF199" s="2"/>
      <c r="EG199" s="2"/>
      <c r="EH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3"/>
      <c r="IX199" s="3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3"/>
      <c r="KJ199" s="3"/>
      <c r="KK199" s="2"/>
      <c r="KL199" s="3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3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3"/>
      <c r="LX199" s="3"/>
      <c r="LY199" s="3"/>
      <c r="LZ199" s="2"/>
      <c r="MA199" s="2"/>
      <c r="MB199" s="2"/>
      <c r="MC199" s="2"/>
      <c r="MD199" s="2"/>
      <c r="ME199" s="2"/>
      <c r="MF199" s="2"/>
      <c r="MG199" s="2"/>
    </row>
    <row r="200" spans="1:345" ht="15.5" x14ac:dyDescent="0.35">
      <c r="A200" s="54" t="s">
        <v>18</v>
      </c>
      <c r="B200" s="56">
        <v>41149</v>
      </c>
      <c r="C200" s="74"/>
      <c r="D200" s="68"/>
      <c r="E200" s="73"/>
      <c r="F200" s="66">
        <v>-6.3</v>
      </c>
      <c r="G200" s="68">
        <v>0.3</v>
      </c>
      <c r="H200" s="69">
        <v>58.905650000000001</v>
      </c>
      <c r="I200" s="67"/>
      <c r="J200" s="3">
        <v>41148.48541666667</v>
      </c>
      <c r="K200" s="3">
        <v>41149.419444444444</v>
      </c>
      <c r="L200" s="2"/>
      <c r="M200" s="76">
        <v>1.25650557620817E-2</v>
      </c>
      <c r="N200" s="71" t="str">
        <f t="shared" si="2"/>
        <v/>
      </c>
      <c r="P200" s="13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3"/>
      <c r="CQ200" s="3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3"/>
      <c r="DZ200" s="3"/>
      <c r="EA200" s="2"/>
      <c r="EB200" s="2"/>
      <c r="EC200" s="2"/>
      <c r="ED200" s="2"/>
      <c r="EE200" s="2"/>
      <c r="EF200" s="2"/>
      <c r="EG200" s="2"/>
      <c r="EH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3"/>
      <c r="IX200" s="3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3"/>
      <c r="JZ200" s="3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3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</row>
    <row r="201" spans="1:345" ht="15.5" x14ac:dyDescent="0.35">
      <c r="A201" s="54" t="s">
        <v>15</v>
      </c>
      <c r="B201" s="56">
        <v>41177</v>
      </c>
      <c r="C201" s="74">
        <v>584</v>
      </c>
      <c r="D201" s="68">
        <v>8.17</v>
      </c>
      <c r="E201" s="73">
        <v>26.7</v>
      </c>
      <c r="F201" s="66">
        <v>-6.3</v>
      </c>
      <c r="G201" s="68">
        <v>0.1</v>
      </c>
      <c r="H201" s="69">
        <v>75.854369999999989</v>
      </c>
      <c r="I201" s="67">
        <v>12</v>
      </c>
      <c r="J201" s="3">
        <v>41176.515972222223</v>
      </c>
      <c r="K201" s="3">
        <v>41177.388888888891</v>
      </c>
      <c r="L201" s="2"/>
      <c r="M201" s="76">
        <v>0.32657120127287198</v>
      </c>
      <c r="N201" s="71">
        <f t="shared" si="2"/>
        <v>6.5314240254574399E-2</v>
      </c>
      <c r="P201" s="13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3"/>
      <c r="CQ201" s="3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3"/>
      <c r="DZ201" s="3"/>
      <c r="EA201" s="2"/>
      <c r="EB201" s="2"/>
      <c r="EC201" s="2"/>
      <c r="ED201" s="2"/>
      <c r="EE201" s="2"/>
      <c r="EF201" s="2"/>
      <c r="EG201" s="2"/>
      <c r="EH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3"/>
      <c r="IX201" s="3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3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</row>
    <row r="202" spans="1:345" ht="15.5" x14ac:dyDescent="0.35">
      <c r="A202" s="54" t="s">
        <v>16</v>
      </c>
      <c r="B202" s="56">
        <v>41177</v>
      </c>
      <c r="C202" s="74">
        <v>515</v>
      </c>
      <c r="D202" s="68">
        <v>7.83</v>
      </c>
      <c r="E202" s="73">
        <v>26.8</v>
      </c>
      <c r="F202" s="66">
        <v>-6.4</v>
      </c>
      <c r="G202" s="68">
        <v>0.3</v>
      </c>
      <c r="H202" s="69">
        <v>63.016359999999999</v>
      </c>
      <c r="I202" s="67">
        <v>50.1666666666666</v>
      </c>
      <c r="J202" s="3">
        <v>41176.504861111112</v>
      </c>
      <c r="K202" s="3">
        <v>41177.394444444442</v>
      </c>
      <c r="L202" s="2"/>
      <c r="M202" s="76">
        <v>0.10273224043715801</v>
      </c>
      <c r="N202" s="71">
        <f t="shared" si="2"/>
        <v>8.589556769884589E-2</v>
      </c>
      <c r="P202" s="13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3"/>
      <c r="CQ202" s="3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3"/>
      <c r="DZ202" s="3"/>
      <c r="EA202" s="2"/>
      <c r="EB202" s="2"/>
      <c r="EC202" s="2"/>
      <c r="ED202" s="2"/>
      <c r="EE202" s="2"/>
      <c r="EF202" s="2"/>
      <c r="EG202" s="2"/>
      <c r="EH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3"/>
      <c r="IX202" s="3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  <c r="KO202" s="2"/>
      <c r="KP202" s="2"/>
      <c r="KQ202" s="2"/>
      <c r="KR202" s="2"/>
      <c r="KS202" s="2"/>
      <c r="KT202" s="2"/>
      <c r="KU202" s="2"/>
      <c r="KV202" s="2"/>
      <c r="KW202" s="2"/>
      <c r="KX202" s="2"/>
      <c r="KY202" s="2"/>
      <c r="KZ202" s="2"/>
      <c r="LA202" s="2"/>
      <c r="LB202" s="2"/>
      <c r="LC202" s="2"/>
      <c r="LD202" s="3"/>
      <c r="LE202" s="2"/>
      <c r="LF202" s="2"/>
      <c r="LG202" s="2"/>
      <c r="LH202" s="2"/>
      <c r="LI202" s="2"/>
      <c r="LJ202" s="2"/>
      <c r="LK202" s="2"/>
      <c r="LL202" s="2"/>
      <c r="LM202" s="2"/>
      <c r="LN202" s="2"/>
      <c r="LO202" s="2"/>
      <c r="LP202" s="2"/>
      <c r="LQ202" s="2"/>
      <c r="LR202" s="2"/>
      <c r="LS202" s="2"/>
      <c r="LT202" s="2"/>
      <c r="LU202" s="2"/>
      <c r="LV202" s="2"/>
      <c r="LW202" s="2"/>
      <c r="LX202" s="2"/>
      <c r="LY202" s="2"/>
      <c r="LZ202" s="2"/>
      <c r="MA202" s="2"/>
      <c r="MB202" s="2"/>
      <c r="MC202" s="2"/>
      <c r="MD202" s="2"/>
      <c r="ME202" s="2"/>
      <c r="MF202" s="2"/>
      <c r="MG202" s="2"/>
    </row>
    <row r="203" spans="1:345" ht="15.5" x14ac:dyDescent="0.35">
      <c r="A203" s="54" t="s">
        <v>17</v>
      </c>
      <c r="B203" s="56">
        <v>41177</v>
      </c>
      <c r="C203" s="74">
        <v>617</v>
      </c>
      <c r="D203" s="68">
        <v>7.93</v>
      </c>
      <c r="E203" s="73">
        <v>26.6</v>
      </c>
      <c r="F203" s="66">
        <v>-6.4</v>
      </c>
      <c r="G203" s="68">
        <v>0.1</v>
      </c>
      <c r="H203" s="69">
        <v>75.905729999999991</v>
      </c>
      <c r="I203" s="67">
        <v>86.3333333333333</v>
      </c>
      <c r="J203" s="3">
        <v>41176.505555555559</v>
      </c>
      <c r="K203" s="3">
        <v>41177.393750000003</v>
      </c>
      <c r="L203" s="2"/>
      <c r="M203" s="76">
        <v>5.2306489444878798E-2</v>
      </c>
      <c r="N203" s="71">
        <f t="shared" si="2"/>
        <v>7.5263226479020021E-2</v>
      </c>
      <c r="P203" s="13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3"/>
      <c r="CQ203" s="3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3"/>
      <c r="DZ203" s="3"/>
      <c r="EA203" s="2"/>
      <c r="EB203" s="2"/>
      <c r="EC203" s="2"/>
      <c r="ED203" s="2"/>
      <c r="EE203" s="2"/>
      <c r="EF203" s="2"/>
      <c r="EG203" s="2"/>
      <c r="EH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3"/>
      <c r="IX203" s="3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  <c r="KO203" s="2"/>
      <c r="KP203" s="2"/>
      <c r="KQ203" s="2"/>
      <c r="KR203" s="2"/>
      <c r="KS203" s="2"/>
      <c r="KT203" s="2"/>
      <c r="KU203" s="2"/>
      <c r="KV203" s="2"/>
      <c r="KW203" s="2"/>
      <c r="KX203" s="2"/>
      <c r="KY203" s="2"/>
      <c r="KZ203" s="2"/>
      <c r="LA203" s="2"/>
      <c r="LB203" s="2"/>
      <c r="LC203" s="2"/>
      <c r="LD203" s="3"/>
      <c r="LE203" s="2"/>
      <c r="LF203" s="2"/>
      <c r="LG203" s="2"/>
      <c r="LH203" s="2"/>
      <c r="LI203" s="2"/>
      <c r="LJ203" s="2"/>
      <c r="LK203" s="2"/>
      <c r="LL203" s="2"/>
      <c r="LM203" s="2"/>
      <c r="LN203" s="2"/>
      <c r="LO203" s="2"/>
      <c r="LP203" s="2"/>
      <c r="LQ203" s="2"/>
      <c r="LR203" s="2"/>
      <c r="LS203" s="2"/>
      <c r="LT203" s="2"/>
      <c r="LU203" s="2"/>
      <c r="LV203" s="2"/>
      <c r="LW203" s="2"/>
      <c r="LX203" s="2"/>
      <c r="LY203" s="2"/>
      <c r="LZ203" s="2"/>
      <c r="MA203" s="2"/>
      <c r="MB203" s="2"/>
      <c r="MC203" s="2"/>
      <c r="MD203" s="2"/>
      <c r="ME203" s="2"/>
      <c r="MF203" s="2"/>
      <c r="MG203" s="2"/>
    </row>
    <row r="204" spans="1:345" ht="15.5" x14ac:dyDescent="0.35">
      <c r="A204" s="54" t="s">
        <v>18</v>
      </c>
      <c r="B204" s="56">
        <v>41177</v>
      </c>
      <c r="C204" s="74"/>
      <c r="D204" s="68"/>
      <c r="E204" s="73"/>
      <c r="F204" s="66">
        <v>-6</v>
      </c>
      <c r="G204" s="68">
        <v>0</v>
      </c>
      <c r="H204" s="69">
        <v>71.726500000000001</v>
      </c>
      <c r="I204" s="67"/>
      <c r="J204" s="3">
        <v>41176.500694444447</v>
      </c>
      <c r="K204" s="3">
        <v>41177.394444444442</v>
      </c>
      <c r="L204" s="2"/>
      <c r="M204" s="76">
        <v>1.002331002331E-2</v>
      </c>
      <c r="N204" s="71" t="str">
        <f t="shared" si="2"/>
        <v/>
      </c>
      <c r="P204" s="13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3"/>
      <c r="CQ204" s="3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3"/>
      <c r="DZ204" s="3"/>
      <c r="EA204" s="2"/>
      <c r="EB204" s="2"/>
      <c r="EC204" s="2"/>
      <c r="ED204" s="2"/>
      <c r="EE204" s="2"/>
      <c r="EF204" s="2"/>
      <c r="EG204" s="2"/>
      <c r="EH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3"/>
      <c r="IX204" s="3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3"/>
      <c r="JZ204" s="3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  <c r="KO204" s="2"/>
      <c r="KP204" s="2"/>
      <c r="KQ204" s="2"/>
      <c r="KR204" s="2"/>
      <c r="KS204" s="2"/>
      <c r="KT204" s="2"/>
      <c r="KU204" s="2"/>
      <c r="KV204" s="2"/>
      <c r="KW204" s="2"/>
      <c r="KX204" s="2"/>
      <c r="KY204" s="2"/>
      <c r="KZ204" s="2"/>
      <c r="LA204" s="2"/>
      <c r="LB204" s="2"/>
      <c r="LC204" s="2"/>
      <c r="LD204" s="3"/>
      <c r="LE204" s="2"/>
      <c r="LF204" s="2"/>
      <c r="LG204" s="2"/>
      <c r="LH204" s="2"/>
      <c r="LI204" s="2"/>
      <c r="LJ204" s="2"/>
      <c r="LK204" s="2"/>
      <c r="LL204" s="2"/>
      <c r="LM204" s="2"/>
      <c r="LN204" s="2"/>
      <c r="LO204" s="2"/>
      <c r="LP204" s="2"/>
      <c r="LQ204" s="2"/>
      <c r="LR204" s="2"/>
      <c r="LS204" s="2"/>
      <c r="LT204" s="2"/>
      <c r="LU204" s="2"/>
      <c r="LV204" s="2"/>
      <c r="LW204" s="3"/>
      <c r="LX204" s="3"/>
      <c r="LY204" s="3"/>
      <c r="LZ204" s="2"/>
      <c r="MA204" s="2"/>
      <c r="MB204" s="2"/>
      <c r="MC204" s="2"/>
      <c r="MD204" s="2"/>
      <c r="ME204" s="2"/>
      <c r="MF204" s="2"/>
      <c r="MG204" s="2"/>
    </row>
    <row r="205" spans="1:345" ht="15.5" x14ac:dyDescent="0.35">
      <c r="A205" s="54" t="s">
        <v>15</v>
      </c>
      <c r="B205" s="56">
        <v>41205</v>
      </c>
      <c r="C205" s="74">
        <v>548</v>
      </c>
      <c r="D205" s="68">
        <v>8.27</v>
      </c>
      <c r="E205" s="73">
        <v>26.9</v>
      </c>
      <c r="F205" s="66">
        <v>-6.1</v>
      </c>
      <c r="G205" s="68">
        <v>0.2</v>
      </c>
      <c r="H205" s="69">
        <v>73.910119999999992</v>
      </c>
      <c r="I205" s="67">
        <v>11</v>
      </c>
      <c r="J205" s="3">
        <v>41204.520138888889</v>
      </c>
      <c r="K205" s="3">
        <v>41205.380555555559</v>
      </c>
      <c r="L205" s="2"/>
      <c r="M205" s="76">
        <v>0.30661824051654502</v>
      </c>
      <c r="N205" s="71">
        <f t="shared" si="2"/>
        <v>5.6213344094699913E-2</v>
      </c>
      <c r="P205" s="13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3"/>
      <c r="CQ205" s="3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3"/>
      <c r="DZ205" s="3"/>
      <c r="EA205" s="2"/>
      <c r="EB205" s="2"/>
      <c r="EC205" s="2"/>
      <c r="ED205" s="2"/>
      <c r="EE205" s="2"/>
      <c r="EF205" s="2"/>
      <c r="EG205" s="2"/>
      <c r="EH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3"/>
      <c r="IX205" s="3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  <c r="KO205" s="2"/>
      <c r="KP205" s="2"/>
      <c r="KQ205" s="2"/>
      <c r="KR205" s="2"/>
      <c r="KS205" s="2"/>
      <c r="KT205" s="2"/>
      <c r="KU205" s="2"/>
      <c r="KV205" s="2"/>
      <c r="KW205" s="2"/>
      <c r="KX205" s="2"/>
      <c r="KY205" s="2"/>
      <c r="KZ205" s="2"/>
      <c r="LA205" s="2"/>
      <c r="LB205" s="2"/>
      <c r="LC205" s="2"/>
      <c r="LD205" s="3"/>
      <c r="LE205" s="2"/>
      <c r="LF205" s="2"/>
      <c r="LG205" s="2"/>
      <c r="LH205" s="2"/>
      <c r="LI205" s="2"/>
      <c r="LJ205" s="2"/>
      <c r="LK205" s="2"/>
      <c r="LL205" s="2"/>
      <c r="LM205" s="2"/>
      <c r="LN205" s="2"/>
      <c r="LO205" s="2"/>
      <c r="LP205" s="2"/>
      <c r="LQ205" s="2"/>
      <c r="LR205" s="2"/>
      <c r="LS205" s="2"/>
      <c r="LT205" s="2"/>
      <c r="LU205" s="2"/>
      <c r="LV205" s="2"/>
      <c r="LW205" s="3"/>
      <c r="LX205" s="3"/>
      <c r="LY205" s="3"/>
      <c r="LZ205" s="2"/>
      <c r="MA205" s="2"/>
      <c r="MB205" s="2"/>
      <c r="MC205" s="2"/>
      <c r="MD205" s="2"/>
      <c r="ME205" s="2"/>
      <c r="MF205" s="2"/>
      <c r="MG205" s="2"/>
    </row>
    <row r="206" spans="1:345" ht="15.5" x14ac:dyDescent="0.35">
      <c r="A206" s="54" t="s">
        <v>16</v>
      </c>
      <c r="B206" s="56">
        <v>41205</v>
      </c>
      <c r="C206" s="74">
        <v>444</v>
      </c>
      <c r="D206" s="68">
        <v>8.06</v>
      </c>
      <c r="E206" s="73">
        <v>26.9</v>
      </c>
      <c r="F206" s="66">
        <v>-6.7</v>
      </c>
      <c r="G206" s="68">
        <v>0.2</v>
      </c>
      <c r="H206" s="69">
        <v>55.04907</v>
      </c>
      <c r="I206" s="67">
        <v>52.8333333333333</v>
      </c>
      <c r="J206" s="3">
        <v>41204.502083333333</v>
      </c>
      <c r="K206" s="3">
        <v>41205.390277777777</v>
      </c>
      <c r="L206" s="2"/>
      <c r="M206" s="76">
        <v>8.7959343236903798E-2</v>
      </c>
      <c r="N206" s="71">
        <f t="shared" ref="N206:N269" si="3">IF(AND(I206&lt;&gt;"",M206&lt;&gt;""),M206*(I206/60),"")</f>
        <v>7.7453088350273577E-2</v>
      </c>
      <c r="P206" s="13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3"/>
      <c r="CQ206" s="3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3"/>
      <c r="DZ206" s="3"/>
      <c r="EA206" s="2"/>
      <c r="EB206" s="2"/>
      <c r="EC206" s="2"/>
      <c r="ED206" s="2"/>
      <c r="EE206" s="2"/>
      <c r="EF206" s="2"/>
      <c r="EG206" s="2"/>
      <c r="EH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3"/>
      <c r="IX206" s="3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3"/>
      <c r="KJ206" s="3"/>
      <c r="KK206" s="2"/>
      <c r="KL206" s="3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  <c r="LC206" s="2"/>
      <c r="LD206" s="3"/>
      <c r="LE206" s="2"/>
      <c r="LF206" s="2"/>
      <c r="LG206" s="2"/>
      <c r="LH206" s="2"/>
      <c r="LI206" s="2"/>
      <c r="LJ206" s="2"/>
      <c r="LK206" s="2"/>
      <c r="LL206" s="2"/>
      <c r="LM206" s="2"/>
      <c r="LN206" s="2"/>
      <c r="LO206" s="2"/>
      <c r="LP206" s="2"/>
      <c r="LQ206" s="2"/>
      <c r="LR206" s="2"/>
      <c r="LS206" s="2"/>
      <c r="LT206" s="2"/>
      <c r="LU206" s="2"/>
      <c r="LV206" s="2"/>
      <c r="LW206" s="3"/>
      <c r="LX206" s="3"/>
      <c r="LY206" s="3"/>
      <c r="LZ206" s="2"/>
      <c r="MA206" s="2"/>
      <c r="MB206" s="2"/>
      <c r="MC206" s="2"/>
      <c r="MD206" s="2"/>
      <c r="ME206" s="2"/>
      <c r="MF206" s="2"/>
      <c r="MG206" s="2"/>
    </row>
    <row r="207" spans="1:345" ht="15.5" x14ac:dyDescent="0.35">
      <c r="A207" s="54" t="s">
        <v>17</v>
      </c>
      <c r="B207" s="56">
        <v>41205</v>
      </c>
      <c r="C207" s="74"/>
      <c r="D207" s="68"/>
      <c r="E207" s="73"/>
      <c r="F207" s="66">
        <v>-6.6</v>
      </c>
      <c r="G207" s="68">
        <v>0.1</v>
      </c>
      <c r="H207" s="69">
        <v>75.240359999999995</v>
      </c>
      <c r="I207" s="67">
        <v>80</v>
      </c>
      <c r="J207" s="3">
        <v>41204.500694444447</v>
      </c>
      <c r="K207" s="3">
        <v>41205.39166666667</v>
      </c>
      <c r="L207" s="2"/>
      <c r="M207" s="76">
        <v>5.6196414653156598E-2</v>
      </c>
      <c r="N207" s="71">
        <f t="shared" si="3"/>
        <v>7.4928552870875464E-2</v>
      </c>
      <c r="P207" s="13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3"/>
      <c r="CQ207" s="3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3"/>
      <c r="DZ207" s="3"/>
      <c r="EA207" s="2"/>
      <c r="EB207" s="2"/>
      <c r="EC207" s="2"/>
      <c r="ED207" s="2"/>
      <c r="EE207" s="2"/>
      <c r="EF207" s="2"/>
      <c r="EG207" s="2"/>
      <c r="EH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3"/>
      <c r="IX207" s="3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3"/>
      <c r="KJ207" s="3"/>
      <c r="KK207" s="2"/>
      <c r="KL207" s="3"/>
      <c r="KM207" s="2"/>
      <c r="KN207" s="2"/>
      <c r="KO207" s="2"/>
      <c r="KP207" s="2"/>
      <c r="KQ207" s="2"/>
      <c r="KR207" s="2"/>
      <c r="KS207" s="2"/>
      <c r="KT207" s="2"/>
      <c r="KU207" s="2"/>
      <c r="KV207" s="2"/>
      <c r="KW207" s="2"/>
      <c r="KX207" s="2"/>
      <c r="KY207" s="2"/>
      <c r="KZ207" s="2"/>
      <c r="LA207" s="2"/>
      <c r="LB207" s="2"/>
      <c r="LC207" s="2"/>
      <c r="LD207" s="3"/>
      <c r="LE207" s="2"/>
      <c r="LF207" s="2"/>
      <c r="LG207" s="2"/>
      <c r="LH207" s="2"/>
      <c r="LI207" s="2"/>
      <c r="LJ207" s="2"/>
      <c r="LK207" s="2"/>
      <c r="LL207" s="2"/>
      <c r="LM207" s="2"/>
      <c r="LN207" s="2"/>
      <c r="LO207" s="2"/>
      <c r="LP207" s="2"/>
      <c r="LQ207" s="2"/>
      <c r="LR207" s="2"/>
      <c r="LS207" s="2"/>
      <c r="LT207" s="2"/>
      <c r="LU207" s="2"/>
      <c r="LV207" s="2"/>
      <c r="LW207" s="3"/>
      <c r="LX207" s="3"/>
      <c r="LY207" s="3"/>
      <c r="LZ207" s="2"/>
      <c r="MA207" s="2"/>
      <c r="MB207" s="2"/>
      <c r="MC207" s="2"/>
      <c r="MD207" s="2"/>
      <c r="ME207" s="2"/>
      <c r="MF207" s="2"/>
      <c r="MG207" s="2"/>
    </row>
    <row r="208" spans="1:345" ht="15.5" x14ac:dyDescent="0.35">
      <c r="A208" s="54" t="s">
        <v>18</v>
      </c>
      <c r="B208" s="56">
        <v>41205</v>
      </c>
      <c r="C208" s="74"/>
      <c r="D208" s="68"/>
      <c r="E208" s="73"/>
      <c r="F208" s="66">
        <v>-6.5</v>
      </c>
      <c r="G208" s="68">
        <v>0.3</v>
      </c>
      <c r="H208" s="69">
        <v>67.47278</v>
      </c>
      <c r="I208" s="67"/>
      <c r="J208" s="3">
        <v>41204.504861111112</v>
      </c>
      <c r="K208" s="3">
        <v>41205.384722222225</v>
      </c>
      <c r="L208" s="2"/>
      <c r="M208" s="76">
        <v>1.1049723756906001E-2</v>
      </c>
      <c r="N208" s="71" t="str">
        <f t="shared" si="3"/>
        <v/>
      </c>
      <c r="P208" s="13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3"/>
      <c r="CQ208" s="3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3"/>
      <c r="DZ208" s="3"/>
      <c r="EA208" s="2"/>
      <c r="EB208" s="2"/>
      <c r="EC208" s="2"/>
      <c r="ED208" s="2"/>
      <c r="EE208" s="2"/>
      <c r="EF208" s="2"/>
      <c r="EG208" s="2"/>
      <c r="EH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3"/>
      <c r="IX208" s="3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3"/>
      <c r="JZ208" s="3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  <c r="KO208" s="2"/>
      <c r="KP208" s="2"/>
      <c r="KQ208" s="2"/>
      <c r="KR208" s="2"/>
      <c r="KS208" s="2"/>
      <c r="KT208" s="2"/>
      <c r="KU208" s="2"/>
      <c r="KV208" s="2"/>
      <c r="KW208" s="2"/>
      <c r="KX208" s="2"/>
      <c r="KY208" s="2"/>
      <c r="KZ208" s="2"/>
      <c r="LA208" s="2"/>
      <c r="LB208" s="2"/>
      <c r="LC208" s="2"/>
      <c r="LD208" s="3"/>
      <c r="LE208" s="2"/>
      <c r="LF208" s="2"/>
      <c r="LG208" s="2"/>
      <c r="LH208" s="2"/>
      <c r="LI208" s="2"/>
      <c r="LJ208" s="2"/>
      <c r="LK208" s="2"/>
      <c r="LL208" s="2"/>
      <c r="LM208" s="2"/>
      <c r="LN208" s="2"/>
      <c r="LO208" s="2"/>
      <c r="LP208" s="2"/>
      <c r="LQ208" s="2"/>
      <c r="LR208" s="2"/>
      <c r="LS208" s="2"/>
      <c r="LT208" s="2"/>
      <c r="LU208" s="2"/>
      <c r="LV208" s="2"/>
      <c r="LW208" s="2"/>
      <c r="LX208" s="2"/>
      <c r="LY208" s="2"/>
      <c r="LZ208" s="2"/>
      <c r="MA208" s="2"/>
      <c r="MB208" s="2"/>
      <c r="MC208" s="2"/>
      <c r="MD208" s="2"/>
      <c r="ME208" s="2"/>
      <c r="MF208" s="2"/>
      <c r="MG208" s="2"/>
    </row>
    <row r="209" spans="1:345" ht="15.5" x14ac:dyDescent="0.35">
      <c r="A209" s="54" t="s">
        <v>15</v>
      </c>
      <c r="B209" s="56">
        <v>41233</v>
      </c>
      <c r="C209" s="74">
        <v>572</v>
      </c>
      <c r="D209" s="68">
        <v>8.34</v>
      </c>
      <c r="E209" s="73">
        <v>26.9</v>
      </c>
      <c r="F209" s="66">
        <v>-6.2</v>
      </c>
      <c r="G209" s="68">
        <v>0.2</v>
      </c>
      <c r="H209" s="69">
        <v>74.010469999999998</v>
      </c>
      <c r="I209" s="67">
        <v>11</v>
      </c>
      <c r="J209" s="3">
        <v>41232.507638888892</v>
      </c>
      <c r="K209" s="3">
        <v>41233.43472222222</v>
      </c>
      <c r="L209" s="2"/>
      <c r="M209" s="76">
        <v>0.208838951310861</v>
      </c>
      <c r="N209" s="71">
        <f t="shared" si="3"/>
        <v>3.8287141073657847E-2</v>
      </c>
      <c r="P209" s="13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3"/>
      <c r="CQ209" s="3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3"/>
      <c r="DZ209" s="3"/>
      <c r="EA209" s="2"/>
      <c r="EB209" s="2"/>
      <c r="EC209" s="2"/>
      <c r="ED209" s="2"/>
      <c r="EE209" s="2"/>
      <c r="EF209" s="2"/>
      <c r="EG209" s="2"/>
      <c r="EH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3"/>
      <c r="IX209" s="3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  <c r="KO209" s="2"/>
      <c r="KP209" s="2"/>
      <c r="KQ209" s="2"/>
      <c r="KR209" s="2"/>
      <c r="KS209" s="2"/>
      <c r="KT209" s="2"/>
      <c r="KU209" s="2"/>
      <c r="KV209" s="2"/>
      <c r="KW209" s="2"/>
      <c r="KX209" s="2"/>
      <c r="KY209" s="2"/>
      <c r="KZ209" s="2"/>
      <c r="LA209" s="2"/>
      <c r="LB209" s="2"/>
      <c r="LC209" s="2"/>
      <c r="LD209" s="3"/>
      <c r="LE209" s="2"/>
      <c r="LF209" s="2"/>
      <c r="LG209" s="2"/>
      <c r="LH209" s="2"/>
      <c r="LI209" s="2"/>
      <c r="LJ209" s="2"/>
      <c r="LK209" s="2"/>
      <c r="LL209" s="2"/>
      <c r="LM209" s="2"/>
      <c r="LN209" s="2"/>
      <c r="LO209" s="2"/>
      <c r="LP209" s="2"/>
      <c r="LQ209" s="2"/>
      <c r="LR209" s="2"/>
      <c r="LS209" s="2"/>
      <c r="LT209" s="2"/>
      <c r="LU209" s="2"/>
      <c r="LV209" s="2"/>
      <c r="LW209" s="2"/>
      <c r="LX209" s="2"/>
      <c r="LY209" s="2"/>
      <c r="LZ209" s="2"/>
      <c r="MA209" s="2"/>
      <c r="MB209" s="2"/>
      <c r="MC209" s="2"/>
      <c r="MD209" s="2"/>
      <c r="ME209" s="2"/>
      <c r="MF209" s="2"/>
      <c r="MG209" s="2"/>
    </row>
    <row r="210" spans="1:345" ht="15.5" x14ac:dyDescent="0.35">
      <c r="A210" s="54" t="s">
        <v>16</v>
      </c>
      <c r="B210" s="56">
        <v>41233</v>
      </c>
      <c r="C210" s="74"/>
      <c r="D210" s="68"/>
      <c r="E210" s="73"/>
      <c r="F210" s="66">
        <v>-5.0999999999999996</v>
      </c>
      <c r="G210" s="68">
        <v>0.3</v>
      </c>
      <c r="H210" s="69">
        <v>46.297290000000004</v>
      </c>
      <c r="I210" s="67">
        <v>84.1666666666666</v>
      </c>
      <c r="J210" s="3">
        <v>41232.5</v>
      </c>
      <c r="K210" s="3">
        <v>41233.441666666666</v>
      </c>
      <c r="L210" s="2"/>
      <c r="M210" s="76">
        <v>5.5678466076696097E-2</v>
      </c>
      <c r="N210" s="71">
        <f t="shared" si="3"/>
        <v>7.8104514913143075E-2</v>
      </c>
      <c r="P210" s="13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3"/>
      <c r="CQ210" s="3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3"/>
      <c r="DZ210" s="3"/>
      <c r="EA210" s="2"/>
      <c r="EB210" s="2"/>
      <c r="EC210" s="2"/>
      <c r="ED210" s="2"/>
      <c r="EE210" s="2"/>
      <c r="EF210" s="2"/>
      <c r="EG210" s="2"/>
      <c r="EH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3"/>
      <c r="IX210" s="3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  <c r="KO210" s="2"/>
      <c r="KP210" s="2"/>
      <c r="KQ210" s="2"/>
      <c r="KR210" s="2"/>
      <c r="KS210" s="2"/>
      <c r="KT210" s="2"/>
      <c r="KU210" s="2"/>
      <c r="KV210" s="2"/>
      <c r="KW210" s="2"/>
      <c r="KX210" s="2"/>
      <c r="KY210" s="2"/>
      <c r="KZ210" s="2"/>
      <c r="LA210" s="2"/>
      <c r="LB210" s="2"/>
      <c r="LC210" s="2"/>
      <c r="LD210" s="3"/>
      <c r="LE210" s="2"/>
      <c r="LF210" s="2"/>
      <c r="LG210" s="2"/>
      <c r="LH210" s="2"/>
      <c r="LI210" s="2"/>
      <c r="LJ210" s="2"/>
      <c r="LK210" s="2"/>
      <c r="LL210" s="2"/>
      <c r="LM210" s="2"/>
      <c r="LN210" s="2"/>
      <c r="LO210" s="2"/>
      <c r="LP210" s="2"/>
      <c r="LQ210" s="2"/>
      <c r="LR210" s="2"/>
      <c r="LS210" s="2"/>
      <c r="LT210" s="2"/>
      <c r="LU210" s="2"/>
      <c r="LV210" s="2"/>
      <c r="LW210" s="2"/>
      <c r="LX210" s="2"/>
      <c r="LY210" s="2"/>
      <c r="LZ210" s="2"/>
      <c r="MA210" s="2"/>
      <c r="MB210" s="2"/>
      <c r="MC210" s="2"/>
      <c r="MD210" s="2"/>
      <c r="ME210" s="2"/>
      <c r="MF210" s="2"/>
      <c r="MG210" s="2"/>
    </row>
    <row r="211" spans="1:345" ht="15.5" x14ac:dyDescent="0.35">
      <c r="A211" s="54" t="s">
        <v>17</v>
      </c>
      <c r="B211" s="56">
        <v>41233</v>
      </c>
      <c r="C211" s="74"/>
      <c r="D211" s="68"/>
      <c r="E211" s="73"/>
      <c r="F211" s="66">
        <v>-6.4</v>
      </c>
      <c r="G211" s="68">
        <v>0.1</v>
      </c>
      <c r="H211" s="69">
        <v>75.447429999999997</v>
      </c>
      <c r="I211" s="67">
        <v>96.5</v>
      </c>
      <c r="J211" s="3">
        <v>41232.497916666667</v>
      </c>
      <c r="K211" s="3">
        <v>41233.441666666666</v>
      </c>
      <c r="L211" s="2"/>
      <c r="M211" s="76">
        <v>4.5474613686534202E-2</v>
      </c>
      <c r="N211" s="71">
        <f t="shared" si="3"/>
        <v>7.3138337012509172E-2</v>
      </c>
      <c r="P211" s="13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3"/>
      <c r="CQ211" s="3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3"/>
      <c r="DZ211" s="3"/>
      <c r="EA211" s="2"/>
      <c r="EB211" s="2"/>
      <c r="EC211" s="2"/>
      <c r="ED211" s="2"/>
      <c r="EE211" s="2"/>
      <c r="EF211" s="2"/>
      <c r="EG211" s="2"/>
      <c r="EH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3"/>
      <c r="IX211" s="3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  <c r="KO211" s="2"/>
      <c r="KP211" s="2"/>
      <c r="KQ211" s="2"/>
      <c r="KR211" s="2"/>
      <c r="KS211" s="2"/>
      <c r="KT211" s="2"/>
      <c r="KU211" s="2"/>
      <c r="KV211" s="2"/>
      <c r="KW211" s="2"/>
      <c r="KX211" s="2"/>
      <c r="KY211" s="2"/>
      <c r="KZ211" s="2"/>
      <c r="LA211" s="2"/>
      <c r="LB211" s="2"/>
      <c r="LC211" s="2"/>
      <c r="LD211" s="3"/>
      <c r="LE211" s="2"/>
      <c r="LF211" s="2"/>
      <c r="LG211" s="2"/>
      <c r="LH211" s="2"/>
      <c r="LI211" s="2"/>
      <c r="LJ211" s="2"/>
      <c r="LK211" s="2"/>
      <c r="LL211" s="2"/>
      <c r="LM211" s="2"/>
      <c r="LN211" s="2"/>
      <c r="LO211" s="2"/>
      <c r="LP211" s="2"/>
      <c r="LQ211" s="2"/>
      <c r="LR211" s="2"/>
      <c r="LS211" s="2"/>
      <c r="LT211" s="2"/>
      <c r="LU211" s="2"/>
      <c r="LV211" s="2"/>
      <c r="LW211" s="2"/>
      <c r="LX211" s="2"/>
      <c r="LY211" s="2"/>
      <c r="LZ211" s="2"/>
      <c r="MA211" s="2"/>
      <c r="MB211" s="2"/>
      <c r="MC211" s="2"/>
      <c r="MD211" s="2"/>
      <c r="ME211" s="2"/>
      <c r="MF211" s="2"/>
      <c r="MG211" s="2"/>
    </row>
    <row r="212" spans="1:345" ht="15.5" x14ac:dyDescent="0.35">
      <c r="A212" s="54" t="s">
        <v>18</v>
      </c>
      <c r="B212" s="56">
        <v>41233</v>
      </c>
      <c r="C212" s="74"/>
      <c r="D212" s="68"/>
      <c r="E212" s="73"/>
      <c r="F212" s="66">
        <v>-6.55</v>
      </c>
      <c r="G212" s="68">
        <v>4.9999999999999802E-2</v>
      </c>
      <c r="H212" s="69">
        <v>56.854330000000004</v>
      </c>
      <c r="I212" s="67"/>
      <c r="J212" s="3">
        <v>41232.492361111108</v>
      </c>
      <c r="K212" s="3">
        <v>41233.438194444447</v>
      </c>
      <c r="L212" s="2"/>
      <c r="M212" s="76">
        <v>1.07929515418502E-2</v>
      </c>
      <c r="N212" s="71" t="str">
        <f t="shared" si="3"/>
        <v/>
      </c>
      <c r="P212" s="13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3"/>
      <c r="CQ212" s="3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3"/>
      <c r="DZ212" s="3"/>
      <c r="EA212" s="2"/>
      <c r="EB212" s="2"/>
      <c r="EC212" s="2"/>
      <c r="ED212" s="2"/>
      <c r="EE212" s="2"/>
      <c r="EF212" s="2"/>
      <c r="EG212" s="2"/>
      <c r="EH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3"/>
      <c r="IX212" s="3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3"/>
      <c r="JZ212" s="3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3"/>
      <c r="LE212" s="2"/>
      <c r="LF212" s="2"/>
      <c r="LG212" s="2"/>
      <c r="LH212" s="2"/>
      <c r="LI212" s="2"/>
      <c r="LJ212" s="2"/>
      <c r="LK212" s="2"/>
      <c r="LL212" s="2"/>
      <c r="LM212" s="2"/>
      <c r="LN212" s="2"/>
      <c r="LO212" s="2"/>
      <c r="LP212" s="2"/>
      <c r="LQ212" s="2"/>
      <c r="LR212" s="2"/>
      <c r="LS212" s="2"/>
      <c r="LT212" s="2"/>
      <c r="LU212" s="2"/>
      <c r="LV212" s="2"/>
      <c r="LW212" s="3"/>
      <c r="LX212" s="3"/>
      <c r="LY212" s="3"/>
      <c r="LZ212" s="2"/>
      <c r="MA212" s="2"/>
      <c r="MB212" s="2"/>
      <c r="MC212" s="2"/>
      <c r="MD212" s="2"/>
      <c r="ME212" s="2"/>
      <c r="MF212" s="2"/>
      <c r="MG212" s="2"/>
    </row>
    <row r="213" spans="1:345" ht="15.5" x14ac:dyDescent="0.35">
      <c r="A213" s="54" t="s">
        <v>15</v>
      </c>
      <c r="B213" s="56">
        <v>41265</v>
      </c>
      <c r="C213" s="74">
        <v>587</v>
      </c>
      <c r="D213" s="68">
        <v>8.2200000000000006</v>
      </c>
      <c r="E213" s="73">
        <v>27.3</v>
      </c>
      <c r="F213" s="66">
        <v>-6.1</v>
      </c>
      <c r="G213" s="68">
        <v>0.1</v>
      </c>
      <c r="H213" s="69">
        <v>74.098799999999997</v>
      </c>
      <c r="I213" s="67">
        <v>12</v>
      </c>
      <c r="J213" s="3">
        <v>41264.546527777777</v>
      </c>
      <c r="K213" s="3">
        <v>41265.451388888891</v>
      </c>
      <c r="L213" s="2"/>
      <c r="M213" s="76">
        <v>0.30138142747505697</v>
      </c>
      <c r="N213" s="71">
        <f t="shared" si="3"/>
        <v>6.0276285495011399E-2</v>
      </c>
      <c r="P213" s="13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3"/>
      <c r="CQ213" s="3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3"/>
      <c r="DZ213" s="3"/>
      <c r="EA213" s="2"/>
      <c r="EB213" s="2"/>
      <c r="EC213" s="2"/>
      <c r="ED213" s="2"/>
      <c r="EE213" s="2"/>
      <c r="EF213" s="2"/>
      <c r="EG213" s="2"/>
      <c r="EH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3"/>
      <c r="KJ213" s="3"/>
      <c r="KK213" s="2"/>
      <c r="KL213" s="3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  <c r="LC213" s="2"/>
      <c r="LD213" s="2"/>
      <c r="LE213" s="2"/>
      <c r="LF213" s="2"/>
      <c r="LG213" s="2"/>
      <c r="LH213" s="2"/>
      <c r="LI213" s="2"/>
      <c r="LJ213" s="2"/>
      <c r="LK213" s="2"/>
      <c r="LL213" s="2"/>
      <c r="LM213" s="2"/>
      <c r="LN213" s="2"/>
      <c r="LO213" s="2"/>
      <c r="LP213" s="2"/>
      <c r="LQ213" s="2"/>
      <c r="LR213" s="2"/>
      <c r="LS213" s="2"/>
      <c r="LT213" s="2"/>
      <c r="LU213" s="2"/>
      <c r="LV213" s="2"/>
      <c r="LW213" s="3"/>
      <c r="LX213" s="3"/>
      <c r="LY213" s="3"/>
      <c r="LZ213" s="2"/>
      <c r="MA213" s="2"/>
      <c r="MB213" s="2"/>
      <c r="MC213" s="2"/>
      <c r="MD213" s="2"/>
      <c r="ME213" s="2"/>
      <c r="MF213" s="2"/>
      <c r="MG213" s="2"/>
    </row>
    <row r="214" spans="1:345" ht="15.5" x14ac:dyDescent="0.35">
      <c r="A214" s="54" t="s">
        <v>16</v>
      </c>
      <c r="B214" s="56">
        <v>41265</v>
      </c>
      <c r="C214" s="74"/>
      <c r="D214" s="68"/>
      <c r="E214" s="73"/>
      <c r="F214" s="66">
        <v>-5.5</v>
      </c>
      <c r="G214" s="68">
        <v>0.3</v>
      </c>
      <c r="H214" s="69">
        <v>37.261449999999996</v>
      </c>
      <c r="I214" s="67">
        <v>128.666666666666</v>
      </c>
      <c r="J214" s="3">
        <v>41264.535416666666</v>
      </c>
      <c r="K214" s="3">
        <v>41265.472916666666</v>
      </c>
      <c r="L214" s="2"/>
      <c r="M214" s="76">
        <v>3.8814814814814802E-2</v>
      </c>
      <c r="N214" s="71">
        <f t="shared" si="3"/>
        <v>8.3236213991769087E-2</v>
      </c>
      <c r="P214" s="13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3"/>
      <c r="CQ214" s="3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3"/>
      <c r="DZ214" s="3"/>
      <c r="EA214" s="2"/>
      <c r="EB214" s="2"/>
      <c r="EC214" s="2"/>
      <c r="ED214" s="2"/>
      <c r="EE214" s="2"/>
      <c r="EF214" s="2"/>
      <c r="EG214" s="2"/>
      <c r="EH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3"/>
      <c r="IX214" s="3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3"/>
      <c r="KJ214" s="3"/>
      <c r="KK214" s="2"/>
      <c r="KL214" s="3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3"/>
      <c r="LE214" s="2"/>
      <c r="LF214" s="2"/>
      <c r="LG214" s="2"/>
      <c r="LH214" s="2"/>
      <c r="LI214" s="2"/>
      <c r="LJ214" s="2"/>
      <c r="LK214" s="2"/>
      <c r="LL214" s="2"/>
      <c r="LM214" s="2"/>
      <c r="LN214" s="2"/>
      <c r="LO214" s="2"/>
      <c r="LP214" s="2"/>
      <c r="LQ214" s="2"/>
      <c r="LR214" s="2"/>
      <c r="LS214" s="2"/>
      <c r="LT214" s="2"/>
      <c r="LU214" s="2"/>
      <c r="LV214" s="2"/>
      <c r="LW214" s="3"/>
      <c r="LX214" s="3"/>
      <c r="LY214" s="3"/>
      <c r="LZ214" s="2"/>
      <c r="MA214" s="2"/>
      <c r="MB214" s="2"/>
      <c r="MC214" s="2"/>
      <c r="MD214" s="2"/>
      <c r="ME214" s="2"/>
      <c r="MF214" s="2"/>
      <c r="MG214" s="2"/>
    </row>
    <row r="215" spans="1:345" ht="15.5" x14ac:dyDescent="0.35">
      <c r="A215" s="54" t="s">
        <v>17</v>
      </c>
      <c r="B215" s="56">
        <v>41265</v>
      </c>
      <c r="C215" s="74"/>
      <c r="D215" s="68"/>
      <c r="E215" s="73"/>
      <c r="F215" s="66">
        <v>-6.6</v>
      </c>
      <c r="G215" s="68">
        <v>0.1</v>
      </c>
      <c r="H215" s="69">
        <v>72.825249999999997</v>
      </c>
      <c r="I215" s="67">
        <v>103.833333333333</v>
      </c>
      <c r="J215" s="3">
        <v>41264.536111111112</v>
      </c>
      <c r="K215" s="3">
        <v>41265.472916666666</v>
      </c>
      <c r="L215" s="2"/>
      <c r="M215" s="76">
        <v>4.1957005189028902E-2</v>
      </c>
      <c r="N215" s="71">
        <f t="shared" si="3"/>
        <v>7.2608928424347005E-2</v>
      </c>
      <c r="P215" s="13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3"/>
      <c r="CQ215" s="3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3"/>
      <c r="DZ215" s="3"/>
      <c r="EA215" s="2"/>
      <c r="EB215" s="2"/>
      <c r="EC215" s="2"/>
      <c r="ED215" s="2"/>
      <c r="EE215" s="2"/>
      <c r="EF215" s="2"/>
      <c r="EG215" s="2"/>
      <c r="EH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3"/>
      <c r="IX215" s="3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3"/>
      <c r="KJ215" s="3"/>
      <c r="KK215" s="2"/>
      <c r="KL215" s="3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3"/>
      <c r="LE215" s="2"/>
      <c r="LF215" s="2"/>
      <c r="LG215" s="2"/>
      <c r="LH215" s="2"/>
      <c r="LI215" s="2"/>
      <c r="LJ215" s="2"/>
      <c r="LK215" s="2"/>
      <c r="LL215" s="2"/>
      <c r="LM215" s="2"/>
      <c r="LN215" s="2"/>
      <c r="LO215" s="2"/>
      <c r="LP215" s="2"/>
      <c r="LQ215" s="2"/>
      <c r="LR215" s="2"/>
      <c r="LS215" s="2"/>
      <c r="LT215" s="2"/>
      <c r="LU215" s="2"/>
      <c r="LV215" s="2"/>
      <c r="LW215" s="3"/>
      <c r="LX215" s="3"/>
      <c r="LY215" s="3"/>
      <c r="LZ215" s="2"/>
      <c r="MA215" s="2"/>
      <c r="MB215" s="2"/>
      <c r="MC215" s="2"/>
      <c r="MD215" s="2"/>
      <c r="ME215" s="2"/>
      <c r="MF215" s="2"/>
      <c r="MG215" s="2"/>
    </row>
    <row r="216" spans="1:345" ht="15.5" x14ac:dyDescent="0.35">
      <c r="A216" s="54" t="s">
        <v>18</v>
      </c>
      <c r="B216" s="56">
        <v>41265</v>
      </c>
      <c r="C216" s="74"/>
      <c r="D216" s="68"/>
      <c r="E216" s="73"/>
      <c r="F216" s="66">
        <v>-6.35</v>
      </c>
      <c r="G216" s="68">
        <v>5.0000000000000197E-2</v>
      </c>
      <c r="H216" s="69">
        <v>60.424610000000001</v>
      </c>
      <c r="I216" s="67"/>
      <c r="J216" s="3">
        <v>41264.531944444447</v>
      </c>
      <c r="K216" s="3">
        <v>41265.463194444441</v>
      </c>
      <c r="L216" s="2"/>
      <c r="M216" s="76">
        <v>1.0439970171513701E-2</v>
      </c>
      <c r="N216" s="71" t="str">
        <f t="shared" si="3"/>
        <v/>
      </c>
      <c r="P216" s="13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3"/>
      <c r="CQ216" s="3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3"/>
      <c r="DZ216" s="3"/>
      <c r="EA216" s="2"/>
      <c r="EB216" s="2"/>
      <c r="EC216" s="2"/>
      <c r="ED216" s="2"/>
      <c r="EE216" s="2"/>
      <c r="EF216" s="2"/>
      <c r="EG216" s="2"/>
      <c r="EH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3"/>
      <c r="IX216" s="3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3"/>
      <c r="JZ216" s="3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3"/>
      <c r="LE216" s="2"/>
      <c r="LF216" s="2"/>
      <c r="LG216" s="2"/>
      <c r="LH216" s="2"/>
      <c r="LI216" s="2"/>
      <c r="LJ216" s="2"/>
      <c r="LK216" s="2"/>
      <c r="LL216" s="2"/>
      <c r="LM216" s="2"/>
      <c r="LN216" s="2"/>
      <c r="LO216" s="2"/>
      <c r="LP216" s="2"/>
      <c r="LQ216" s="2"/>
      <c r="LR216" s="2"/>
      <c r="LS216" s="2"/>
      <c r="LT216" s="2"/>
      <c r="LU216" s="2"/>
      <c r="LV216" s="2"/>
      <c r="LW216" s="2"/>
      <c r="LX216" s="2"/>
      <c r="LY216" s="2"/>
      <c r="LZ216" s="2"/>
      <c r="MA216" s="2"/>
      <c r="MB216" s="2"/>
      <c r="MC216" s="2"/>
      <c r="MD216" s="2"/>
      <c r="ME216" s="2"/>
      <c r="MF216" s="2"/>
      <c r="MG216" s="2"/>
    </row>
    <row r="217" spans="1:345" ht="15.5" x14ac:dyDescent="0.35">
      <c r="A217" s="54" t="s">
        <v>15</v>
      </c>
      <c r="B217" s="56">
        <v>41290</v>
      </c>
      <c r="C217" s="74">
        <v>588</v>
      </c>
      <c r="D217" s="68">
        <v>8.3000000000000007</v>
      </c>
      <c r="E217" s="73">
        <v>27.5</v>
      </c>
      <c r="F217" s="66">
        <v>-6</v>
      </c>
      <c r="G217" s="68">
        <v>0.2</v>
      </c>
      <c r="H217" s="69">
        <v>76.045029999999997</v>
      </c>
      <c r="I217" s="67">
        <v>15.8333333333333</v>
      </c>
      <c r="J217" s="3">
        <v>41289.525000000001</v>
      </c>
      <c r="K217" s="3">
        <v>41290.413888888892</v>
      </c>
      <c r="L217" s="2"/>
      <c r="M217" s="76">
        <v>0.24085937499999999</v>
      </c>
      <c r="N217" s="71">
        <f t="shared" si="3"/>
        <v>6.3560112847222086E-2</v>
      </c>
      <c r="P217" s="13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3"/>
      <c r="CQ217" s="3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3"/>
      <c r="DZ217" s="3"/>
      <c r="EA217" s="2"/>
      <c r="EB217" s="2"/>
      <c r="EC217" s="2"/>
      <c r="ED217" s="2"/>
      <c r="EE217" s="2"/>
      <c r="EF217" s="2"/>
      <c r="EG217" s="2"/>
      <c r="EH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3"/>
      <c r="IX217" s="3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3"/>
      <c r="LE217" s="2"/>
      <c r="LF217" s="2"/>
      <c r="LG217" s="2"/>
      <c r="LH217" s="2"/>
      <c r="LI217" s="2"/>
      <c r="LJ217" s="2"/>
      <c r="LK217" s="2"/>
      <c r="LL217" s="2"/>
      <c r="LM217" s="2"/>
      <c r="LN217" s="2"/>
      <c r="LO217" s="2"/>
      <c r="LP217" s="2"/>
      <c r="LQ217" s="2"/>
      <c r="LR217" s="2"/>
      <c r="LS217" s="2"/>
      <c r="LT217" s="2"/>
      <c r="LU217" s="2"/>
      <c r="LV217" s="2"/>
      <c r="LW217" s="2"/>
      <c r="LX217" s="2"/>
      <c r="LY217" s="2"/>
      <c r="LZ217" s="2"/>
      <c r="MA217" s="2"/>
      <c r="MB217" s="2"/>
      <c r="MC217" s="2"/>
      <c r="MD217" s="2"/>
      <c r="ME217" s="2"/>
      <c r="MF217" s="2"/>
      <c r="MG217" s="2"/>
    </row>
    <row r="218" spans="1:345" ht="15.5" x14ac:dyDescent="0.35">
      <c r="A218" s="54" t="s">
        <v>16</v>
      </c>
      <c r="B218" s="56">
        <v>41290</v>
      </c>
      <c r="C218" s="74"/>
      <c r="D218" s="68"/>
      <c r="E218" s="73"/>
      <c r="F218" s="66">
        <v>-4.5999999999999996</v>
      </c>
      <c r="G218" s="68">
        <v>0.3</v>
      </c>
      <c r="H218" s="69" t="s">
        <v>501</v>
      </c>
      <c r="I218" s="67"/>
      <c r="J218" s="3">
        <v>41289.518055555556</v>
      </c>
      <c r="K218" s="3">
        <v>41290.429166666669</v>
      </c>
      <c r="L218" s="2"/>
      <c r="M218" s="76">
        <v>5.5640243902438996E-3</v>
      </c>
      <c r="N218" s="71" t="str">
        <f t="shared" si="3"/>
        <v/>
      </c>
      <c r="P218" s="13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3"/>
      <c r="CQ218" s="3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3"/>
      <c r="DZ218" s="3"/>
      <c r="EA218" s="2"/>
      <c r="EB218" s="2"/>
      <c r="EC218" s="2"/>
      <c r="ED218" s="2"/>
      <c r="EE218" s="2"/>
      <c r="EF218" s="2"/>
      <c r="EG218" s="2"/>
      <c r="EH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3"/>
      <c r="IX218" s="3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  <c r="LC218" s="2"/>
      <c r="LD218" s="3"/>
      <c r="LE218" s="2"/>
      <c r="LF218" s="2"/>
      <c r="LG218" s="2"/>
      <c r="LH218" s="2"/>
      <c r="LI218" s="2"/>
      <c r="LJ218" s="2"/>
      <c r="LK218" s="2"/>
      <c r="LL218" s="2"/>
      <c r="LM218" s="2"/>
      <c r="LN218" s="2"/>
      <c r="LO218" s="2"/>
      <c r="LP218" s="2"/>
      <c r="LQ218" s="2"/>
      <c r="LR218" s="2"/>
      <c r="LS218" s="2"/>
      <c r="LT218" s="2"/>
      <c r="LU218" s="2"/>
      <c r="LV218" s="2"/>
      <c r="LW218" s="2"/>
      <c r="LX218" s="2"/>
      <c r="LY218" s="2"/>
      <c r="LZ218" s="2"/>
      <c r="MA218" s="2"/>
      <c r="MB218" s="2"/>
      <c r="MC218" s="2"/>
      <c r="MD218" s="2"/>
      <c r="ME218" s="2"/>
      <c r="MF218" s="2"/>
      <c r="MG218" s="2"/>
    </row>
    <row r="219" spans="1:345" ht="15.5" x14ac:dyDescent="0.35">
      <c r="A219" s="54" t="s">
        <v>17</v>
      </c>
      <c r="B219" s="56">
        <v>41290</v>
      </c>
      <c r="C219" s="74"/>
      <c r="D219" s="68"/>
      <c r="E219" s="73"/>
      <c r="F219" s="66">
        <v>-6.6</v>
      </c>
      <c r="G219" s="68">
        <v>0.1</v>
      </c>
      <c r="H219" s="69">
        <v>69.772919999999999</v>
      </c>
      <c r="I219" s="67">
        <v>145.833333333333</v>
      </c>
      <c r="J219" s="3">
        <v>41289.518750000003</v>
      </c>
      <c r="K219" s="3">
        <v>41290.429861111108</v>
      </c>
      <c r="L219" s="2"/>
      <c r="M219" s="76">
        <v>3.91768292682926E-2</v>
      </c>
      <c r="N219" s="71">
        <f t="shared" si="3"/>
        <v>9.5221460027099858E-2</v>
      </c>
      <c r="P219" s="13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3"/>
      <c r="CQ219" s="3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3"/>
      <c r="DZ219" s="3"/>
      <c r="EA219" s="2"/>
      <c r="EB219" s="2"/>
      <c r="EC219" s="2"/>
      <c r="ED219" s="2"/>
      <c r="EE219" s="2"/>
      <c r="EF219" s="2"/>
      <c r="EG219" s="2"/>
      <c r="EH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3"/>
      <c r="IX219" s="3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3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</row>
    <row r="220" spans="1:345" ht="15.5" x14ac:dyDescent="0.35">
      <c r="A220" s="54" t="s">
        <v>18</v>
      </c>
      <c r="B220" s="56">
        <v>41290</v>
      </c>
      <c r="C220" s="74"/>
      <c r="D220" s="68"/>
      <c r="E220" s="73"/>
      <c r="F220" s="66">
        <v>-3.2</v>
      </c>
      <c r="G220" s="68">
        <v>0.3</v>
      </c>
      <c r="H220" s="69" t="s">
        <v>501</v>
      </c>
      <c r="I220" s="67"/>
      <c r="J220" s="3">
        <v>41289.512499999997</v>
      </c>
      <c r="K220" s="3">
        <v>41290.418749999997</v>
      </c>
      <c r="L220" s="2"/>
      <c r="M220" s="76"/>
      <c r="N220" s="71" t="str">
        <f t="shared" si="3"/>
        <v/>
      </c>
      <c r="P220" s="13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3"/>
      <c r="CQ220" s="3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3"/>
      <c r="DZ220" s="3"/>
      <c r="EA220" s="2"/>
      <c r="EB220" s="2"/>
      <c r="EC220" s="2"/>
      <c r="ED220" s="2"/>
      <c r="EE220" s="2"/>
      <c r="EF220" s="2"/>
      <c r="EG220" s="2"/>
      <c r="EH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3"/>
      <c r="IX220" s="3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3"/>
      <c r="JZ220" s="3"/>
      <c r="KA220" s="2"/>
      <c r="KB220" s="2"/>
      <c r="KC220" s="2"/>
      <c r="KD220" s="2"/>
      <c r="KE220" s="2"/>
      <c r="KF220" s="2"/>
      <c r="KG220" s="2"/>
      <c r="KH220" s="2"/>
      <c r="KI220" s="3"/>
      <c r="KJ220" s="3"/>
      <c r="KK220" s="2"/>
      <c r="KL220" s="3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3"/>
      <c r="LE220" s="2"/>
      <c r="LF220" s="2"/>
      <c r="LG220" s="2"/>
      <c r="LH220" s="2"/>
      <c r="LI220" s="2"/>
      <c r="LJ220" s="2"/>
      <c r="LK220" s="2"/>
      <c r="LL220" s="2"/>
      <c r="LM220" s="2"/>
      <c r="LN220" s="2"/>
      <c r="LO220" s="2"/>
      <c r="LP220" s="2"/>
      <c r="LQ220" s="2"/>
      <c r="LR220" s="2"/>
      <c r="LS220" s="2"/>
      <c r="LT220" s="2"/>
      <c r="LU220" s="2"/>
      <c r="LV220" s="2"/>
      <c r="LW220" s="3"/>
      <c r="LX220" s="3"/>
      <c r="LY220" s="3"/>
      <c r="LZ220" s="2"/>
      <c r="MA220" s="2"/>
      <c r="MB220" s="2"/>
      <c r="MC220" s="2"/>
      <c r="MD220" s="2"/>
      <c r="ME220" s="2"/>
      <c r="MF220" s="2"/>
      <c r="MG220" s="2"/>
    </row>
    <row r="221" spans="1:345" ht="15.5" x14ac:dyDescent="0.35">
      <c r="A221" s="54" t="s">
        <v>15</v>
      </c>
      <c r="B221" s="56">
        <v>41324</v>
      </c>
      <c r="C221" s="74">
        <v>588</v>
      </c>
      <c r="D221" s="68">
        <v>8.3699999999999992</v>
      </c>
      <c r="E221" s="73">
        <v>26.8</v>
      </c>
      <c r="F221" s="66">
        <v>-6.1</v>
      </c>
      <c r="G221" s="68">
        <v>0.2</v>
      </c>
      <c r="H221" s="69" t="s">
        <v>501</v>
      </c>
      <c r="I221" s="67">
        <v>18.3333333333333</v>
      </c>
      <c r="J221" s="3">
        <v>41323.405555555553</v>
      </c>
      <c r="K221" s="3">
        <v>41324.446527777778</v>
      </c>
      <c r="L221" s="2"/>
      <c r="M221" s="76">
        <v>0.200600400266844</v>
      </c>
      <c r="N221" s="71">
        <f t="shared" si="3"/>
        <v>6.1294566748202231E-2</v>
      </c>
      <c r="P221" s="13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3"/>
      <c r="CQ221" s="3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3"/>
      <c r="DZ221" s="3"/>
      <c r="EA221" s="2"/>
      <c r="EB221" s="2"/>
      <c r="EC221" s="2"/>
      <c r="ED221" s="2"/>
      <c r="EE221" s="2"/>
      <c r="EF221" s="2"/>
      <c r="EG221" s="2"/>
      <c r="EH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3"/>
      <c r="IX221" s="3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3"/>
      <c r="KJ221" s="3"/>
      <c r="KK221" s="2"/>
      <c r="KL221" s="3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3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3"/>
      <c r="LX221" s="3"/>
      <c r="LY221" s="3"/>
      <c r="LZ221" s="2"/>
      <c r="MA221" s="2"/>
      <c r="MB221" s="2"/>
      <c r="MC221" s="2"/>
      <c r="MD221" s="2"/>
      <c r="ME221" s="2"/>
      <c r="MF221" s="2"/>
      <c r="MG221" s="2"/>
    </row>
    <row r="222" spans="1:345" ht="15.5" x14ac:dyDescent="0.35">
      <c r="A222" s="54" t="s">
        <v>16</v>
      </c>
      <c r="B222" s="56">
        <v>41324</v>
      </c>
      <c r="C222" s="74"/>
      <c r="D222" s="68"/>
      <c r="E222" s="73"/>
      <c r="F222" s="66">
        <v>-4.7</v>
      </c>
      <c r="G222" s="68">
        <v>0.3</v>
      </c>
      <c r="H222" s="69" t="s">
        <v>501</v>
      </c>
      <c r="I222" s="67"/>
      <c r="J222" s="3">
        <v>41323.424305555556</v>
      </c>
      <c r="K222" s="3">
        <v>41324.431250000001</v>
      </c>
      <c r="L222" s="2"/>
      <c r="M222" s="76">
        <v>5.1724137931034404E-3</v>
      </c>
      <c r="N222" s="71" t="str">
        <f t="shared" si="3"/>
        <v/>
      </c>
      <c r="P222" s="13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3"/>
      <c r="CQ222" s="3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3"/>
      <c r="DZ222" s="3"/>
      <c r="EA222" s="2"/>
      <c r="EB222" s="2"/>
      <c r="EC222" s="2"/>
      <c r="ED222" s="2"/>
      <c r="EE222" s="2"/>
      <c r="EF222" s="2"/>
      <c r="EG222" s="2"/>
      <c r="EH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3"/>
      <c r="IX222" s="3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3"/>
      <c r="KJ222" s="3"/>
      <c r="KK222" s="2"/>
      <c r="KL222" s="3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3"/>
      <c r="LE222" s="2"/>
      <c r="LF222" s="2"/>
      <c r="LG222" s="2"/>
      <c r="LH222" s="2"/>
      <c r="LI222" s="2"/>
      <c r="LJ222" s="2"/>
      <c r="LK222" s="2"/>
      <c r="LL222" s="2"/>
      <c r="LM222" s="2"/>
      <c r="LN222" s="2"/>
      <c r="LO222" s="2"/>
      <c r="LP222" s="2"/>
      <c r="LQ222" s="2"/>
      <c r="LR222" s="2"/>
      <c r="LS222" s="2"/>
      <c r="LT222" s="2"/>
      <c r="LU222" s="2"/>
      <c r="LV222" s="2"/>
      <c r="LW222" s="3"/>
      <c r="LX222" s="3"/>
      <c r="LY222" s="3"/>
      <c r="LZ222" s="2"/>
      <c r="MA222" s="2"/>
      <c r="MB222" s="2"/>
      <c r="MC222" s="2"/>
      <c r="MD222" s="2"/>
      <c r="ME222" s="2"/>
      <c r="MF222" s="2"/>
      <c r="MG222" s="2"/>
    </row>
    <row r="223" spans="1:345" ht="15.5" x14ac:dyDescent="0.35">
      <c r="A223" s="54" t="s">
        <v>17</v>
      </c>
      <c r="B223" s="56">
        <v>41324</v>
      </c>
      <c r="C223" s="74"/>
      <c r="D223" s="68"/>
      <c r="E223" s="73"/>
      <c r="F223" s="66">
        <v>-6.6</v>
      </c>
      <c r="G223" s="68">
        <v>0.1</v>
      </c>
      <c r="H223" s="69" t="s">
        <v>501</v>
      </c>
      <c r="I223" s="67">
        <v>115.833333333333</v>
      </c>
      <c r="J223" s="3">
        <v>41323.425000000003</v>
      </c>
      <c r="K223" s="3">
        <v>41324.431944444441</v>
      </c>
      <c r="L223" s="2"/>
      <c r="M223" s="76">
        <v>3.7379310344827499E-2</v>
      </c>
      <c r="N223" s="71">
        <f t="shared" si="3"/>
        <v>7.2162835249041768E-2</v>
      </c>
      <c r="P223" s="13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3"/>
      <c r="CQ223" s="3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3"/>
      <c r="DZ223" s="3"/>
      <c r="EA223" s="2"/>
      <c r="EB223" s="2"/>
      <c r="EC223" s="2"/>
      <c r="ED223" s="2"/>
      <c r="EE223" s="2"/>
      <c r="EF223" s="2"/>
      <c r="EG223" s="2"/>
      <c r="EH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3"/>
      <c r="IX223" s="3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3"/>
      <c r="KJ223" s="3"/>
      <c r="KK223" s="2"/>
      <c r="KL223" s="3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3"/>
      <c r="LE223" s="2"/>
      <c r="LF223" s="2"/>
      <c r="LG223" s="2"/>
      <c r="LH223" s="2"/>
      <c r="LI223" s="2"/>
      <c r="LJ223" s="2"/>
      <c r="LK223" s="2"/>
      <c r="LL223" s="2"/>
      <c r="LM223" s="2"/>
      <c r="LN223" s="2"/>
      <c r="LO223" s="2"/>
      <c r="LP223" s="2"/>
      <c r="LQ223" s="2"/>
      <c r="LR223" s="2"/>
      <c r="LS223" s="2"/>
      <c r="LT223" s="2"/>
      <c r="LU223" s="2"/>
      <c r="LV223" s="2"/>
      <c r="LW223" s="3"/>
      <c r="LX223" s="3"/>
      <c r="LY223" s="3"/>
      <c r="LZ223" s="2"/>
      <c r="MA223" s="2"/>
      <c r="MB223" s="2"/>
      <c r="MC223" s="2"/>
      <c r="MD223" s="2"/>
      <c r="ME223" s="2"/>
      <c r="MF223" s="2"/>
      <c r="MG223" s="2"/>
    </row>
    <row r="224" spans="1:345" ht="15.5" x14ac:dyDescent="0.35">
      <c r="A224" s="54" t="s">
        <v>18</v>
      </c>
      <c r="B224" s="56">
        <v>41324</v>
      </c>
      <c r="C224" s="74"/>
      <c r="D224" s="68"/>
      <c r="E224" s="73"/>
      <c r="F224" s="66">
        <v>-6.2</v>
      </c>
      <c r="G224" s="68">
        <v>0.3</v>
      </c>
      <c r="H224" s="69" t="s">
        <v>501</v>
      </c>
      <c r="I224" s="67"/>
      <c r="J224" s="3">
        <v>41324.564583333333</v>
      </c>
      <c r="K224" s="3">
        <v>41325.579861111109</v>
      </c>
      <c r="L224" s="2"/>
      <c r="M224" s="76"/>
      <c r="N224" s="71" t="str">
        <f t="shared" si="3"/>
        <v/>
      </c>
      <c r="P224" s="13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3"/>
      <c r="CQ224" s="3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3"/>
      <c r="DZ224" s="3"/>
      <c r="EA224" s="2"/>
      <c r="EB224" s="2"/>
      <c r="EC224" s="2"/>
      <c r="ED224" s="2"/>
      <c r="EE224" s="2"/>
      <c r="EF224" s="2"/>
      <c r="EG224" s="2"/>
      <c r="EH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3"/>
      <c r="IX224" s="3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3"/>
      <c r="JZ224" s="3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3"/>
      <c r="LE224" s="2"/>
      <c r="LF224" s="2"/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 s="2"/>
      <c r="LS224" s="2"/>
      <c r="LT224" s="2"/>
      <c r="LU224" s="2"/>
      <c r="LV224" s="2"/>
      <c r="LW224" s="2"/>
      <c r="LX224" s="2"/>
      <c r="LY224" s="2"/>
      <c r="LZ224" s="2"/>
      <c r="MA224" s="2"/>
      <c r="MB224" s="2"/>
      <c r="MC224" s="2"/>
      <c r="MD224" s="2"/>
      <c r="ME224" s="2"/>
      <c r="MF224" s="2"/>
      <c r="MG224" s="2"/>
    </row>
    <row r="225" spans="1:345" ht="15.5" x14ac:dyDescent="0.35">
      <c r="A225" s="54" t="s">
        <v>15</v>
      </c>
      <c r="B225" s="56">
        <v>41352</v>
      </c>
      <c r="C225" s="74">
        <v>576</v>
      </c>
      <c r="D225" s="68">
        <v>8.31</v>
      </c>
      <c r="E225" s="73">
        <v>26.9</v>
      </c>
      <c r="F225" s="66">
        <v>-5.4</v>
      </c>
      <c r="G225" s="68">
        <v>0.2</v>
      </c>
      <c r="H225" s="69">
        <v>72.80328999999999</v>
      </c>
      <c r="I225" s="67">
        <v>20.6666666666666</v>
      </c>
      <c r="J225" s="3">
        <v>41351.445138888892</v>
      </c>
      <c r="K225" s="3">
        <v>41352.412499999999</v>
      </c>
      <c r="L225" s="2"/>
      <c r="M225" s="76">
        <v>0.15520459440057399</v>
      </c>
      <c r="N225" s="71">
        <f t="shared" si="3"/>
        <v>5.3459360293530871E-2</v>
      </c>
      <c r="P225" s="13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3"/>
      <c r="CQ225" s="3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3"/>
      <c r="DZ225" s="3"/>
      <c r="EA225" s="2"/>
      <c r="EB225" s="2"/>
      <c r="EC225" s="2"/>
      <c r="ED225" s="2"/>
      <c r="EE225" s="2"/>
      <c r="EF225" s="2"/>
      <c r="EG225" s="2"/>
      <c r="EH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3"/>
      <c r="IX225" s="3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3"/>
      <c r="LE225" s="2"/>
      <c r="LF225" s="2"/>
      <c r="LG225" s="2"/>
      <c r="LH225" s="2"/>
      <c r="LI225" s="2"/>
      <c r="LJ225" s="2"/>
      <c r="LK225" s="2"/>
      <c r="LL225" s="2"/>
      <c r="LM225" s="2"/>
      <c r="LN225" s="2"/>
      <c r="LO225" s="2"/>
      <c r="LP225" s="2"/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</row>
    <row r="226" spans="1:345" ht="15.5" x14ac:dyDescent="0.35">
      <c r="A226" s="54" t="s">
        <v>16</v>
      </c>
      <c r="B226" s="56">
        <v>41352</v>
      </c>
      <c r="C226" s="74"/>
      <c r="D226" s="68"/>
      <c r="E226" s="73"/>
      <c r="F226" s="66">
        <v>-4.9000000000000004</v>
      </c>
      <c r="G226" s="68">
        <v>0.3</v>
      </c>
      <c r="H226" s="69">
        <v>27.472939999999998</v>
      </c>
      <c r="I226" s="67"/>
      <c r="J226" s="3">
        <v>41351.399305555555</v>
      </c>
      <c r="K226" s="3">
        <v>41352.425000000003</v>
      </c>
      <c r="L226" s="2"/>
      <c r="M226" s="76">
        <v>1.0426540284360099E-2</v>
      </c>
      <c r="N226" s="71" t="str">
        <f t="shared" si="3"/>
        <v/>
      </c>
      <c r="P226" s="13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3"/>
      <c r="CQ226" s="3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3"/>
      <c r="DZ226" s="3"/>
      <c r="EA226" s="2"/>
      <c r="EB226" s="2"/>
      <c r="EC226" s="2"/>
      <c r="ED226" s="2"/>
      <c r="EE226" s="2"/>
      <c r="EF226" s="2"/>
      <c r="EG226" s="2"/>
      <c r="EH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3"/>
      <c r="IX226" s="3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3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 s="2"/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</row>
    <row r="227" spans="1:345" ht="15.5" x14ac:dyDescent="0.35">
      <c r="A227" s="54" t="s">
        <v>17</v>
      </c>
      <c r="B227" s="56">
        <v>41352</v>
      </c>
      <c r="C227" s="74"/>
      <c r="D227" s="68"/>
      <c r="E227" s="73"/>
      <c r="F227" s="66">
        <v>-6.7</v>
      </c>
      <c r="G227" s="68">
        <v>0.1</v>
      </c>
      <c r="H227" s="69">
        <v>49.270519999999998</v>
      </c>
      <c r="I227" s="67">
        <v>124</v>
      </c>
      <c r="J227" s="3">
        <v>41351.399305555555</v>
      </c>
      <c r="K227" s="3">
        <v>41352.424305555556</v>
      </c>
      <c r="L227" s="2"/>
      <c r="M227" s="76">
        <v>3.5162601626016199E-2</v>
      </c>
      <c r="N227" s="71">
        <f t="shared" si="3"/>
        <v>7.2669376693766816E-2</v>
      </c>
      <c r="P227" s="13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3"/>
      <c r="CQ227" s="3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3"/>
      <c r="DZ227" s="3"/>
      <c r="EA227" s="2"/>
      <c r="EB227" s="2"/>
      <c r="EC227" s="2"/>
      <c r="ED227" s="2"/>
      <c r="EE227" s="2"/>
      <c r="EF227" s="2"/>
      <c r="EG227" s="2"/>
      <c r="EH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3"/>
      <c r="IX227" s="3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  <c r="LC227" s="2"/>
      <c r="LD227" s="3"/>
      <c r="LE227" s="2"/>
      <c r="LF227" s="2"/>
      <c r="LG227" s="2"/>
      <c r="LH227" s="2"/>
      <c r="LI227" s="2"/>
      <c r="LJ227" s="2"/>
      <c r="LK227" s="2"/>
      <c r="LL227" s="2"/>
      <c r="LM227" s="2"/>
      <c r="LN227" s="2"/>
      <c r="LO227" s="2"/>
      <c r="LP227" s="2"/>
      <c r="LQ227" s="2"/>
      <c r="LR227" s="2"/>
      <c r="LS227" s="2"/>
      <c r="LT227" s="2"/>
      <c r="LU227" s="2"/>
      <c r="LV227" s="2"/>
      <c r="LW227" s="2"/>
      <c r="LX227" s="2"/>
      <c r="LY227" s="2"/>
      <c r="LZ227" s="2"/>
      <c r="MA227" s="2"/>
      <c r="MB227" s="2"/>
      <c r="MC227" s="2"/>
      <c r="MD227" s="2"/>
      <c r="ME227" s="2"/>
      <c r="MF227" s="2"/>
      <c r="MG227" s="2"/>
    </row>
    <row r="228" spans="1:345" ht="15.5" x14ac:dyDescent="0.35">
      <c r="A228" s="54" t="s">
        <v>18</v>
      </c>
      <c r="B228" s="56">
        <v>41352</v>
      </c>
      <c r="C228" s="74"/>
      <c r="D228" s="68"/>
      <c r="E228" s="73"/>
      <c r="F228" s="66">
        <v>-6.4</v>
      </c>
      <c r="G228" s="68">
        <v>0.3</v>
      </c>
      <c r="H228" s="69">
        <v>68.913596666666606</v>
      </c>
      <c r="I228" s="67"/>
      <c r="J228" s="3">
        <v>41351.415972222225</v>
      </c>
      <c r="K228" s="3">
        <v>41352.420138888891</v>
      </c>
      <c r="L228" s="2"/>
      <c r="M228" s="76">
        <v>1.14799446749654E-2</v>
      </c>
      <c r="N228" s="71" t="str">
        <f t="shared" si="3"/>
        <v/>
      </c>
      <c r="P228" s="13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3"/>
      <c r="CQ228" s="3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3"/>
      <c r="DZ228" s="3"/>
      <c r="EA228" s="2"/>
      <c r="EB228" s="2"/>
      <c r="EC228" s="2"/>
      <c r="ED228" s="2"/>
      <c r="EE228" s="2"/>
      <c r="EF228" s="2"/>
      <c r="EG228" s="2"/>
      <c r="EH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3"/>
      <c r="IX228" s="3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3"/>
      <c r="JZ228" s="3"/>
      <c r="KA228" s="2"/>
      <c r="KB228" s="2"/>
      <c r="KC228" s="2"/>
      <c r="KD228" s="2"/>
      <c r="KE228" s="2"/>
      <c r="KF228" s="2"/>
      <c r="KG228" s="2"/>
      <c r="KH228" s="2"/>
      <c r="KI228" s="3"/>
      <c r="KJ228" s="3"/>
      <c r="KK228" s="2"/>
      <c r="KL228" s="3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3"/>
      <c r="LE228" s="2"/>
      <c r="LF228" s="2"/>
      <c r="LG228" s="2"/>
      <c r="LH228" s="2"/>
      <c r="LI228" s="2"/>
      <c r="LJ228" s="2"/>
      <c r="LK228" s="2"/>
      <c r="LL228" s="2"/>
      <c r="LM228" s="2"/>
      <c r="LN228" s="2"/>
      <c r="LO228" s="2"/>
      <c r="LP228" s="2"/>
      <c r="LQ228" s="2"/>
      <c r="LR228" s="2"/>
      <c r="LS228" s="2"/>
      <c r="LT228" s="2"/>
      <c r="LU228" s="2"/>
      <c r="LV228" s="2"/>
      <c r="LW228" s="3"/>
      <c r="LX228" s="3"/>
      <c r="LY228" s="3"/>
      <c r="LZ228" s="2"/>
      <c r="MA228" s="2"/>
      <c r="MB228" s="2"/>
      <c r="MC228" s="2"/>
      <c r="MD228" s="2"/>
      <c r="ME228" s="2"/>
      <c r="MF228" s="2"/>
      <c r="MG228" s="2"/>
    </row>
    <row r="229" spans="1:345" ht="15.5" x14ac:dyDescent="0.35">
      <c r="A229" s="54" t="s">
        <v>15</v>
      </c>
      <c r="B229" s="56">
        <v>41387</v>
      </c>
      <c r="C229" s="74">
        <v>597</v>
      </c>
      <c r="D229" s="68">
        <v>8.41</v>
      </c>
      <c r="E229" s="73">
        <v>26.8</v>
      </c>
      <c r="F229" s="66">
        <v>-6</v>
      </c>
      <c r="G229" s="68">
        <v>0.2</v>
      </c>
      <c r="H229" s="69">
        <v>77.412689999999998</v>
      </c>
      <c r="I229" s="67">
        <v>24</v>
      </c>
      <c r="J229" s="3">
        <v>41386.407638888886</v>
      </c>
      <c r="K229" s="3">
        <v>41387.37777777778</v>
      </c>
      <c r="L229" s="2"/>
      <c r="M229" s="76">
        <v>0.16621331424481001</v>
      </c>
      <c r="N229" s="71">
        <f t="shared" si="3"/>
        <v>6.6485325697924008E-2</v>
      </c>
      <c r="P229" s="13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3"/>
      <c r="CQ229" s="3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3"/>
      <c r="DZ229" s="3"/>
      <c r="EA229" s="2"/>
      <c r="EB229" s="2"/>
      <c r="EC229" s="2"/>
      <c r="ED229" s="2"/>
      <c r="EE229" s="2"/>
      <c r="EF229" s="2"/>
      <c r="EG229" s="2"/>
      <c r="EH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3"/>
      <c r="IX229" s="3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3"/>
      <c r="KJ229" s="3"/>
      <c r="KK229" s="2"/>
      <c r="KL229" s="3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3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3"/>
      <c r="LX229" s="3"/>
      <c r="LY229" s="3"/>
      <c r="LZ229" s="2"/>
      <c r="MA229" s="2"/>
      <c r="MB229" s="2"/>
      <c r="MC229" s="2"/>
      <c r="MD229" s="2"/>
      <c r="ME229" s="2"/>
      <c r="MF229" s="2"/>
      <c r="MG229" s="2"/>
    </row>
    <row r="230" spans="1:345" ht="15.5" x14ac:dyDescent="0.35">
      <c r="A230" s="54" t="s">
        <v>16</v>
      </c>
      <c r="B230" s="56">
        <v>41387</v>
      </c>
      <c r="C230" s="74"/>
      <c r="D230" s="68"/>
      <c r="E230" s="73"/>
      <c r="F230" s="66">
        <v>-4.5999999999999996</v>
      </c>
      <c r="G230" s="68">
        <v>0.3</v>
      </c>
      <c r="H230" s="69" t="s">
        <v>501</v>
      </c>
      <c r="I230" s="67"/>
      <c r="J230" s="3">
        <v>41386.42083333333</v>
      </c>
      <c r="K230" s="3">
        <v>41387.4</v>
      </c>
      <c r="L230" s="2"/>
      <c r="M230" s="76">
        <v>4.1843971631205703E-3</v>
      </c>
      <c r="N230" s="71" t="str">
        <f t="shared" si="3"/>
        <v/>
      </c>
      <c r="P230" s="13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3"/>
      <c r="CQ230" s="3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3"/>
      <c r="DZ230" s="3"/>
      <c r="EA230" s="2"/>
      <c r="EB230" s="2"/>
      <c r="EC230" s="2"/>
      <c r="ED230" s="2"/>
      <c r="EE230" s="2"/>
      <c r="EF230" s="2"/>
      <c r="EG230" s="2"/>
      <c r="EH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3"/>
      <c r="IX230" s="3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3"/>
      <c r="KJ230" s="3"/>
      <c r="KK230" s="2"/>
      <c r="KL230" s="3"/>
      <c r="KM230" s="2"/>
      <c r="KN230" s="2"/>
      <c r="KO230" s="2"/>
      <c r="KP230" s="2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3"/>
      <c r="LE230" s="2"/>
      <c r="LF230" s="2"/>
      <c r="LG230" s="2"/>
      <c r="LH230" s="2"/>
      <c r="LI230" s="2"/>
      <c r="LJ230" s="2"/>
      <c r="LK230" s="2"/>
      <c r="LL230" s="2"/>
      <c r="LM230" s="2"/>
      <c r="LN230" s="2"/>
      <c r="LO230" s="2"/>
      <c r="LP230" s="2"/>
      <c r="LQ230" s="2"/>
      <c r="LR230" s="2"/>
      <c r="LS230" s="2"/>
      <c r="LT230" s="2"/>
      <c r="LU230" s="2"/>
      <c r="LV230" s="2"/>
      <c r="LW230" s="3"/>
      <c r="LX230" s="3"/>
      <c r="LY230" s="3"/>
      <c r="LZ230" s="2"/>
      <c r="MA230" s="2"/>
      <c r="MB230" s="2"/>
      <c r="MC230" s="2"/>
      <c r="MD230" s="2"/>
      <c r="ME230" s="2"/>
      <c r="MF230" s="2"/>
      <c r="MG230" s="2"/>
    </row>
    <row r="231" spans="1:345" ht="15.5" x14ac:dyDescent="0.35">
      <c r="A231" s="54" t="s">
        <v>17</v>
      </c>
      <c r="B231" s="56">
        <v>41387</v>
      </c>
      <c r="C231" s="74"/>
      <c r="D231" s="68"/>
      <c r="E231" s="73"/>
      <c r="F231" s="66">
        <v>-6.5</v>
      </c>
      <c r="G231" s="68">
        <v>0.1</v>
      </c>
      <c r="H231" s="69">
        <v>73.634539999999987</v>
      </c>
      <c r="I231" s="67">
        <v>132.833333333333</v>
      </c>
      <c r="J231" s="3">
        <v>41386.422222222223</v>
      </c>
      <c r="K231" s="3">
        <v>41387.399305555555</v>
      </c>
      <c r="L231" s="2"/>
      <c r="M231" s="76">
        <v>3.2835820895522297E-2</v>
      </c>
      <c r="N231" s="71">
        <f t="shared" si="3"/>
        <v>7.269485903814224E-2</v>
      </c>
      <c r="P231" s="13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3"/>
      <c r="CQ231" s="3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3"/>
      <c r="DZ231" s="3"/>
      <c r="EA231" s="2"/>
      <c r="EB231" s="2"/>
      <c r="EC231" s="2"/>
      <c r="ED231" s="2"/>
      <c r="EE231" s="2"/>
      <c r="EF231" s="2"/>
      <c r="EG231" s="2"/>
      <c r="EH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3"/>
      <c r="IX231" s="3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3"/>
      <c r="KJ231" s="3"/>
      <c r="KK231" s="2"/>
      <c r="KL231" s="3"/>
      <c r="KM231" s="2"/>
      <c r="KN231" s="2"/>
      <c r="KO231" s="2"/>
      <c r="KP231" s="2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3"/>
      <c r="LE231" s="2"/>
      <c r="LF231" s="2"/>
      <c r="LG231" s="2"/>
      <c r="LH231" s="2"/>
      <c r="LI231" s="2"/>
      <c r="LJ231" s="2"/>
      <c r="LK231" s="2"/>
      <c r="LL231" s="2"/>
      <c r="LM231" s="2"/>
      <c r="LN231" s="2"/>
      <c r="LO231" s="2"/>
      <c r="LP231" s="2"/>
      <c r="LQ231" s="2"/>
      <c r="LR231" s="2"/>
      <c r="LS231" s="2"/>
      <c r="LT231" s="2"/>
      <c r="LU231" s="2"/>
      <c r="LV231" s="2"/>
      <c r="LW231" s="3"/>
      <c r="LX231" s="3"/>
      <c r="LY231" s="3"/>
      <c r="LZ231" s="2"/>
      <c r="MA231" s="2"/>
      <c r="MB231" s="2"/>
      <c r="MC231" s="2"/>
      <c r="MD231" s="2"/>
      <c r="ME231" s="2"/>
      <c r="MF231" s="2"/>
      <c r="MG231" s="2"/>
    </row>
    <row r="232" spans="1:345" ht="15.5" x14ac:dyDescent="0.35">
      <c r="A232" s="54" t="s">
        <v>18</v>
      </c>
      <c r="B232" s="56">
        <v>41387</v>
      </c>
      <c r="C232" s="74"/>
      <c r="D232" s="68"/>
      <c r="E232" s="73"/>
      <c r="F232" s="66">
        <v>-6.2</v>
      </c>
      <c r="G232" s="68">
        <v>0.3</v>
      </c>
      <c r="H232" s="69">
        <v>71.361360000000005</v>
      </c>
      <c r="I232" s="67"/>
      <c r="J232" s="3">
        <v>41386.436805555553</v>
      </c>
      <c r="K232" s="3">
        <v>41387.392361111109</v>
      </c>
      <c r="L232" s="2"/>
      <c r="M232" s="76">
        <v>1.11191860465116E-2</v>
      </c>
      <c r="N232" s="71" t="str">
        <f t="shared" si="3"/>
        <v/>
      </c>
      <c r="P232" s="13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3"/>
      <c r="CQ232" s="3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3"/>
      <c r="DZ232" s="3"/>
      <c r="EA232" s="2"/>
      <c r="EB232" s="2"/>
      <c r="EC232" s="2"/>
      <c r="ED232" s="2"/>
      <c r="EE232" s="2"/>
      <c r="EF232" s="2"/>
      <c r="EG232" s="2"/>
      <c r="EH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3"/>
      <c r="JZ232" s="3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  <c r="KO232" s="2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2"/>
      <c r="LH232" s="2"/>
      <c r="LI232" s="2"/>
      <c r="LJ232" s="2"/>
      <c r="LK232" s="2"/>
      <c r="LL232" s="2"/>
      <c r="LM232" s="2"/>
      <c r="LN232" s="2"/>
      <c r="LO232" s="2"/>
      <c r="LP232" s="2"/>
      <c r="LQ232" s="2"/>
      <c r="LR232" s="2"/>
      <c r="LS232" s="2"/>
      <c r="LT232" s="2"/>
      <c r="LU232" s="2"/>
      <c r="LV232" s="2"/>
      <c r="LW232" s="2"/>
      <c r="LX232" s="2"/>
      <c r="LY232" s="2"/>
      <c r="LZ232" s="2"/>
      <c r="MA232" s="2"/>
      <c r="MB232" s="2"/>
      <c r="MC232" s="2"/>
      <c r="MD232" s="2"/>
      <c r="ME232" s="2"/>
      <c r="MF232" s="2"/>
      <c r="MG232" s="2"/>
    </row>
    <row r="233" spans="1:345" ht="15.5" x14ac:dyDescent="0.35">
      <c r="A233" s="54" t="s">
        <v>15</v>
      </c>
      <c r="B233" s="56">
        <v>41415</v>
      </c>
      <c r="C233" s="74">
        <v>599</v>
      </c>
      <c r="D233" s="68">
        <v>8.25</v>
      </c>
      <c r="E233" s="73">
        <v>27.2</v>
      </c>
      <c r="F233" s="66">
        <v>-5.6</v>
      </c>
      <c r="G233" s="68">
        <v>0.2</v>
      </c>
      <c r="H233" s="69">
        <v>75.94314</v>
      </c>
      <c r="I233" s="67">
        <v>25.6666666666666</v>
      </c>
      <c r="J233" s="3">
        <v>41414.405555555553</v>
      </c>
      <c r="K233" s="3">
        <v>41415.400694444441</v>
      </c>
      <c r="L233" s="2"/>
      <c r="M233" s="76">
        <v>0.15764131193300701</v>
      </c>
      <c r="N233" s="71">
        <f t="shared" si="3"/>
        <v>6.743545010467504E-2</v>
      </c>
      <c r="P233" s="13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3"/>
      <c r="CQ233" s="3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3"/>
      <c r="DZ233" s="3"/>
      <c r="EA233" s="2"/>
      <c r="EB233" s="2"/>
      <c r="EC233" s="2"/>
      <c r="ED233" s="2"/>
      <c r="EE233" s="2"/>
      <c r="EF233" s="2"/>
      <c r="EG233" s="2"/>
      <c r="EH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3"/>
      <c r="IX233" s="3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3"/>
      <c r="LE233" s="2"/>
      <c r="LF233" s="2"/>
      <c r="LG233" s="2"/>
      <c r="LH233" s="2"/>
      <c r="LI233" s="2"/>
      <c r="LJ233" s="2"/>
      <c r="LK233" s="2"/>
      <c r="LL233" s="2"/>
      <c r="LM233" s="2"/>
      <c r="LN233" s="2"/>
      <c r="LO233" s="2"/>
      <c r="LP233" s="2"/>
      <c r="LQ233" s="2"/>
      <c r="LR233" s="2"/>
      <c r="LS233" s="2"/>
      <c r="LT233" s="2"/>
      <c r="LU233" s="2"/>
      <c r="LV233" s="2"/>
      <c r="LW233" s="2"/>
      <c r="LX233" s="2"/>
      <c r="LY233" s="2"/>
      <c r="LZ233" s="2"/>
      <c r="MA233" s="2"/>
      <c r="MB233" s="2"/>
      <c r="MC233" s="2"/>
      <c r="MD233" s="2"/>
      <c r="ME233" s="2"/>
      <c r="MF233" s="2"/>
      <c r="MG233" s="2"/>
    </row>
    <row r="234" spans="1:345" ht="15.5" x14ac:dyDescent="0.35">
      <c r="A234" s="54" t="s">
        <v>16</v>
      </c>
      <c r="B234" s="56">
        <v>41415</v>
      </c>
      <c r="C234" s="74"/>
      <c r="D234" s="68"/>
      <c r="E234" s="73"/>
      <c r="F234" s="66">
        <v>-6</v>
      </c>
      <c r="G234" s="68">
        <v>0.3</v>
      </c>
      <c r="H234" s="69">
        <v>29.077650000000002</v>
      </c>
      <c r="I234" s="67"/>
      <c r="J234" s="3">
        <v>41414.414583333331</v>
      </c>
      <c r="K234" s="3">
        <v>41415.415277777778</v>
      </c>
      <c r="L234" s="2"/>
      <c r="M234" s="76">
        <v>7.4947952810548203E-3</v>
      </c>
      <c r="N234" s="71" t="str">
        <f t="shared" si="3"/>
        <v/>
      </c>
      <c r="P234" s="13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3"/>
      <c r="CQ234" s="3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3"/>
      <c r="DZ234" s="3"/>
      <c r="EA234" s="2"/>
      <c r="EB234" s="2"/>
      <c r="EC234" s="2"/>
      <c r="ED234" s="2"/>
      <c r="EE234" s="2"/>
      <c r="EF234" s="2"/>
      <c r="EG234" s="2"/>
      <c r="EH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3"/>
      <c r="IX234" s="3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3"/>
      <c r="LE234" s="2"/>
      <c r="LF234" s="2"/>
      <c r="LG234" s="2"/>
      <c r="LH234" s="2"/>
      <c r="LI234" s="2"/>
      <c r="LJ234" s="2"/>
      <c r="LK234" s="2"/>
      <c r="LL234" s="2"/>
      <c r="LM234" s="2"/>
      <c r="LN234" s="2"/>
      <c r="LO234" s="2"/>
      <c r="LP234" s="2"/>
      <c r="LQ234" s="2"/>
      <c r="LR234" s="2"/>
      <c r="LS234" s="2"/>
      <c r="LT234" s="2"/>
      <c r="LU234" s="2"/>
      <c r="LV234" s="2"/>
      <c r="LW234" s="2"/>
      <c r="LX234" s="2"/>
      <c r="LY234" s="2"/>
      <c r="LZ234" s="2"/>
      <c r="MA234" s="2"/>
      <c r="MB234" s="2"/>
      <c r="MC234" s="2"/>
      <c r="MD234" s="2"/>
      <c r="ME234" s="2"/>
      <c r="MF234" s="2"/>
      <c r="MG234" s="2"/>
    </row>
    <row r="235" spans="1:345" ht="15.5" x14ac:dyDescent="0.35">
      <c r="A235" s="54" t="s">
        <v>17</v>
      </c>
      <c r="B235" s="56">
        <v>41415</v>
      </c>
      <c r="C235" s="74"/>
      <c r="D235" s="68"/>
      <c r="E235" s="73"/>
      <c r="F235" s="66">
        <v>-6.7</v>
      </c>
      <c r="G235" s="68">
        <v>0.1</v>
      </c>
      <c r="H235" s="69">
        <v>75.165589999999995</v>
      </c>
      <c r="I235" s="67">
        <v>134.333333333333</v>
      </c>
      <c r="J235" s="3">
        <v>41414.414583333331</v>
      </c>
      <c r="K235" s="3">
        <v>41415.415277777778</v>
      </c>
      <c r="L235" s="2"/>
      <c r="M235" s="76">
        <v>3.2061068702290002E-2</v>
      </c>
      <c r="N235" s="71">
        <f t="shared" si="3"/>
        <v>7.1781170483460208E-2</v>
      </c>
      <c r="P235" s="13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3"/>
      <c r="CQ235" s="3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3"/>
      <c r="DZ235" s="3"/>
      <c r="EA235" s="2"/>
      <c r="EB235" s="2"/>
      <c r="EC235" s="2"/>
      <c r="ED235" s="2"/>
      <c r="EE235" s="2"/>
      <c r="EF235" s="2"/>
      <c r="EG235" s="2"/>
      <c r="EH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3"/>
      <c r="IX235" s="3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3"/>
      <c r="LE235" s="2"/>
      <c r="LF235" s="2"/>
      <c r="LG235" s="2"/>
      <c r="LH235" s="2"/>
      <c r="LI235" s="2"/>
      <c r="LJ235" s="2"/>
      <c r="LK235" s="2"/>
      <c r="LL235" s="2"/>
      <c r="LM235" s="2"/>
      <c r="LN235" s="2"/>
      <c r="LO235" s="2"/>
      <c r="LP235" s="2"/>
      <c r="LQ235" s="2"/>
      <c r="LR235" s="2"/>
      <c r="LS235" s="2"/>
      <c r="LT235" s="2"/>
      <c r="LU235" s="2"/>
      <c r="LV235" s="2"/>
      <c r="LW235" s="2"/>
      <c r="LX235" s="2"/>
      <c r="LY235" s="2"/>
      <c r="LZ235" s="2"/>
      <c r="MA235" s="2"/>
      <c r="MB235" s="2"/>
      <c r="MC235" s="2"/>
      <c r="MD235" s="2"/>
      <c r="ME235" s="2"/>
      <c r="MF235" s="2"/>
      <c r="MG235" s="2"/>
    </row>
    <row r="236" spans="1:345" ht="15.5" x14ac:dyDescent="0.35">
      <c r="A236" s="54" t="s">
        <v>18</v>
      </c>
      <c r="B236" s="56">
        <v>41415</v>
      </c>
      <c r="C236" s="74"/>
      <c r="D236" s="68"/>
      <c r="E236" s="73"/>
      <c r="F236" s="66">
        <v>-6.4</v>
      </c>
      <c r="G236" s="68">
        <v>0.3</v>
      </c>
      <c r="H236" s="69">
        <v>73.394829999999999</v>
      </c>
      <c r="I236" s="67"/>
      <c r="J236" s="3">
        <v>41414.427083333336</v>
      </c>
      <c r="K236" s="3">
        <v>41415.406944444447</v>
      </c>
      <c r="L236" s="2"/>
      <c r="M236" s="76">
        <v>1.14103472714386E-2</v>
      </c>
      <c r="N236" s="71" t="str">
        <f t="shared" si="3"/>
        <v/>
      </c>
      <c r="P236" s="13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3"/>
      <c r="CQ236" s="3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3"/>
      <c r="DZ236" s="3"/>
      <c r="EA236" s="2"/>
      <c r="EB236" s="2"/>
      <c r="EC236" s="2"/>
      <c r="ED236" s="2"/>
      <c r="EE236" s="2"/>
      <c r="EF236" s="2"/>
      <c r="EG236" s="2"/>
      <c r="EH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3"/>
      <c r="KJ236" s="3"/>
      <c r="KK236" s="2"/>
      <c r="KL236" s="3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3"/>
      <c r="LX236" s="3"/>
      <c r="LY236" s="3"/>
      <c r="LZ236" s="2"/>
      <c r="MA236" s="2"/>
      <c r="MB236" s="2"/>
      <c r="MC236" s="2"/>
      <c r="MD236" s="2"/>
      <c r="ME236" s="2"/>
      <c r="MF236" s="2"/>
      <c r="MG236" s="2"/>
    </row>
    <row r="237" spans="1:345" ht="15.5" x14ac:dyDescent="0.35">
      <c r="A237" s="54" t="s">
        <v>15</v>
      </c>
      <c r="B237" s="56">
        <v>41451</v>
      </c>
      <c r="C237" s="74">
        <v>598</v>
      </c>
      <c r="D237" s="68">
        <v>8.43</v>
      </c>
      <c r="E237" s="73">
        <v>26.5</v>
      </c>
      <c r="F237" s="66">
        <v>-6.1</v>
      </c>
      <c r="G237" s="68">
        <v>0.2</v>
      </c>
      <c r="H237" s="69">
        <v>76.018550000000005</v>
      </c>
      <c r="I237" s="67">
        <v>27.1666666666666</v>
      </c>
      <c r="J237" s="3">
        <v>41450.558333333334</v>
      </c>
      <c r="K237" s="3">
        <v>41451.404166666667</v>
      </c>
      <c r="L237" s="2"/>
      <c r="M237" s="76">
        <v>0.147783251231527</v>
      </c>
      <c r="N237" s="71">
        <f t="shared" si="3"/>
        <v>6.6912972085385672E-2</v>
      </c>
      <c r="P237" s="13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3"/>
      <c r="CQ237" s="3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3"/>
      <c r="DZ237" s="3"/>
      <c r="EA237" s="2"/>
      <c r="EB237" s="2"/>
      <c r="EC237" s="2"/>
      <c r="ED237" s="2"/>
      <c r="EE237" s="2"/>
      <c r="EF237" s="2"/>
      <c r="EG237" s="2"/>
      <c r="EH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3"/>
      <c r="IX237" s="3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3"/>
      <c r="LE237" s="2"/>
      <c r="LF237" s="2"/>
      <c r="LG237" s="2"/>
      <c r="LH237" s="2"/>
      <c r="LI237" s="2"/>
      <c r="LJ237" s="2"/>
      <c r="LK237" s="2"/>
      <c r="LL237" s="2"/>
      <c r="LM237" s="2"/>
      <c r="LN237" s="2"/>
      <c r="LO237" s="2"/>
      <c r="LP237" s="2"/>
      <c r="LQ237" s="2"/>
      <c r="LR237" s="2"/>
      <c r="LS237" s="2"/>
      <c r="LT237" s="2"/>
      <c r="LU237" s="2"/>
      <c r="LV237" s="2"/>
      <c r="LW237" s="3"/>
      <c r="LX237" s="3"/>
      <c r="LY237" s="3"/>
      <c r="LZ237" s="2"/>
      <c r="MA237" s="2"/>
      <c r="MB237" s="2"/>
      <c r="MC237" s="2"/>
      <c r="MD237" s="2"/>
      <c r="ME237" s="2"/>
      <c r="MF237" s="2"/>
      <c r="MG237" s="2"/>
    </row>
    <row r="238" spans="1:345" ht="15.5" x14ac:dyDescent="0.35">
      <c r="A238" s="54" t="s">
        <v>16</v>
      </c>
      <c r="B238" s="56">
        <v>41451</v>
      </c>
      <c r="C238" s="74"/>
      <c r="D238" s="68"/>
      <c r="E238" s="73"/>
      <c r="F238" s="66">
        <v>-6.1</v>
      </c>
      <c r="G238" s="68">
        <v>0.3</v>
      </c>
      <c r="H238" s="69">
        <v>30.681049999999999</v>
      </c>
      <c r="I238" s="67"/>
      <c r="J238" s="3">
        <v>41450.585416666669</v>
      </c>
      <c r="K238" s="3">
        <v>41451.436111111114</v>
      </c>
      <c r="L238" s="2"/>
      <c r="M238" s="76">
        <v>1.5265306122448899E-2</v>
      </c>
      <c r="N238" s="71" t="str">
        <f t="shared" si="3"/>
        <v/>
      </c>
      <c r="P238" s="13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3"/>
      <c r="CQ238" s="3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3"/>
      <c r="DZ238" s="3"/>
      <c r="EA238" s="2"/>
      <c r="EB238" s="2"/>
      <c r="EC238" s="2"/>
      <c r="ED238" s="2"/>
      <c r="EE238" s="2"/>
      <c r="EF238" s="2"/>
      <c r="EG238" s="2"/>
      <c r="EH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3"/>
      <c r="IX238" s="3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3"/>
      <c r="KJ238" s="3"/>
      <c r="KK238" s="2"/>
      <c r="KL238" s="3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3"/>
      <c r="LE238" s="2"/>
      <c r="LF238" s="2"/>
      <c r="LG238" s="2"/>
      <c r="LH238" s="2"/>
      <c r="LI238" s="2"/>
      <c r="LJ238" s="2"/>
      <c r="LK238" s="2"/>
      <c r="LL238" s="2"/>
      <c r="LM238" s="2"/>
      <c r="LN238" s="2"/>
      <c r="LO238" s="2"/>
      <c r="LP238" s="2"/>
      <c r="LQ238" s="2"/>
      <c r="LR238" s="2"/>
      <c r="LS238" s="2"/>
      <c r="LT238" s="2"/>
      <c r="LU238" s="2"/>
      <c r="LV238" s="2"/>
      <c r="LW238" s="3"/>
      <c r="LX238" s="3"/>
      <c r="LY238" s="3"/>
      <c r="LZ238" s="2"/>
      <c r="MA238" s="2"/>
      <c r="MB238" s="2"/>
      <c r="MC238" s="2"/>
      <c r="MD238" s="2"/>
      <c r="ME238" s="2"/>
      <c r="MF238" s="2"/>
      <c r="MG238" s="2"/>
    </row>
    <row r="239" spans="1:345" ht="15.5" x14ac:dyDescent="0.35">
      <c r="A239" s="54" t="s">
        <v>17</v>
      </c>
      <c r="B239" s="56">
        <v>41451</v>
      </c>
      <c r="C239" s="74"/>
      <c r="D239" s="68"/>
      <c r="E239" s="73"/>
      <c r="F239" s="66">
        <v>-6.6</v>
      </c>
      <c r="G239" s="68">
        <v>0.1</v>
      </c>
      <c r="H239" s="69">
        <v>74.917240000000007</v>
      </c>
      <c r="I239" s="67">
        <v>135.333333333333</v>
      </c>
      <c r="J239" s="3">
        <v>41450.586111111108</v>
      </c>
      <c r="K239" s="3">
        <v>41451.435416666667</v>
      </c>
      <c r="L239" s="2"/>
      <c r="M239" s="76">
        <v>3.1888798037612402E-2</v>
      </c>
      <c r="N239" s="71">
        <f t="shared" si="3"/>
        <v>7.1926955573725582E-2</v>
      </c>
      <c r="P239" s="13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3"/>
      <c r="CQ239" s="3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3"/>
      <c r="DZ239" s="3"/>
      <c r="EA239" s="2"/>
      <c r="EB239" s="2"/>
      <c r="EC239" s="2"/>
      <c r="ED239" s="2"/>
      <c r="EE239" s="2"/>
      <c r="EF239" s="2"/>
      <c r="EG239" s="2"/>
      <c r="EH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3"/>
      <c r="IX239" s="3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3"/>
      <c r="KJ239" s="3"/>
      <c r="KK239" s="2"/>
      <c r="KL239" s="3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3"/>
      <c r="LE239" s="2"/>
      <c r="LF239" s="2"/>
      <c r="LG239" s="2"/>
      <c r="LH239" s="2"/>
      <c r="LI239" s="2"/>
      <c r="LJ239" s="2"/>
      <c r="LK239" s="2"/>
      <c r="LL239" s="2"/>
      <c r="LM239" s="2"/>
      <c r="LN239" s="2"/>
      <c r="LO239" s="2"/>
      <c r="LP239" s="2"/>
      <c r="LQ239" s="2"/>
      <c r="LR239" s="2"/>
      <c r="LS239" s="2"/>
      <c r="LT239" s="2"/>
      <c r="LU239" s="2"/>
      <c r="LV239" s="2"/>
      <c r="LW239" s="3"/>
      <c r="LX239" s="3"/>
      <c r="LY239" s="3"/>
      <c r="LZ239" s="2"/>
      <c r="MA239" s="2"/>
      <c r="MB239" s="2"/>
      <c r="MC239" s="2"/>
      <c r="MD239" s="2"/>
      <c r="ME239" s="2"/>
      <c r="MF239" s="2"/>
      <c r="MG239" s="2"/>
    </row>
    <row r="240" spans="1:345" ht="15.5" x14ac:dyDescent="0.35">
      <c r="A240" s="54" t="s">
        <v>18</v>
      </c>
      <c r="B240" s="56">
        <v>41451</v>
      </c>
      <c r="C240" s="74"/>
      <c r="D240" s="68"/>
      <c r="E240" s="73"/>
      <c r="F240" s="66">
        <v>-6.5</v>
      </c>
      <c r="G240" s="68">
        <v>0.3</v>
      </c>
      <c r="H240" s="69">
        <v>75.808979999999991</v>
      </c>
      <c r="I240" s="67"/>
      <c r="J240" s="3">
        <v>41450.575694444444</v>
      </c>
      <c r="K240" s="3">
        <v>41451.416666666664</v>
      </c>
      <c r="L240" s="2"/>
      <c r="M240" s="76">
        <v>1.2056151940545001E-2</v>
      </c>
      <c r="N240" s="71" t="str">
        <f t="shared" si="3"/>
        <v/>
      </c>
      <c r="P240" s="13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3"/>
      <c r="CQ240" s="3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3"/>
      <c r="DZ240" s="3"/>
      <c r="EA240" s="2"/>
      <c r="EB240" s="2"/>
      <c r="EC240" s="2"/>
      <c r="ED240" s="2"/>
      <c r="EE240" s="2"/>
      <c r="EF240" s="2"/>
      <c r="EG240" s="2"/>
      <c r="EH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  <c r="KO240" s="2"/>
      <c r="KP240" s="2"/>
      <c r="KQ240" s="2"/>
      <c r="KR240" s="2"/>
      <c r="KS240" s="2"/>
      <c r="KT240" s="2"/>
      <c r="KU240" s="2"/>
      <c r="KV240" s="2"/>
      <c r="KW240" s="2"/>
      <c r="KX240" s="2"/>
      <c r="KY240" s="2"/>
      <c r="KZ240" s="2"/>
      <c r="LA240" s="2"/>
      <c r="LB240" s="2"/>
      <c r="LC240" s="2"/>
      <c r="LD240" s="2"/>
      <c r="LE240" s="2"/>
      <c r="LF240" s="2"/>
      <c r="LG240" s="2"/>
      <c r="LH240" s="2"/>
      <c r="LI240" s="2"/>
      <c r="LJ240" s="2"/>
      <c r="LK240" s="2"/>
      <c r="LL240" s="2"/>
      <c r="LM240" s="2"/>
      <c r="LN240" s="2"/>
      <c r="LO240" s="2"/>
      <c r="LP240" s="2"/>
      <c r="LQ240" s="2"/>
      <c r="LR240" s="2"/>
      <c r="LS240" s="2"/>
      <c r="LT240" s="2"/>
      <c r="LU240" s="2"/>
      <c r="LV240" s="2"/>
      <c r="LW240" s="2"/>
      <c r="LX240" s="2"/>
      <c r="LY240" s="2"/>
      <c r="LZ240" s="2"/>
      <c r="MA240" s="2"/>
      <c r="MB240" s="2"/>
      <c r="MC240" s="2"/>
      <c r="MD240" s="2"/>
      <c r="ME240" s="2"/>
      <c r="MF240" s="2"/>
      <c r="MG240" s="2"/>
    </row>
    <row r="241" spans="1:345" ht="15.5" x14ac:dyDescent="0.35">
      <c r="A241" s="54" t="s">
        <v>15</v>
      </c>
      <c r="B241" s="56">
        <v>41485</v>
      </c>
      <c r="C241" s="74">
        <v>631</v>
      </c>
      <c r="D241" s="68">
        <v>7.92</v>
      </c>
      <c r="E241" s="73">
        <v>27.1</v>
      </c>
      <c r="F241" s="66">
        <v>-5.5</v>
      </c>
      <c r="G241" s="68">
        <v>0.2</v>
      </c>
      <c r="H241" s="69">
        <v>80.713719999999995</v>
      </c>
      <c r="I241" s="67">
        <v>27.1666666666666</v>
      </c>
      <c r="J241" s="3">
        <v>41484.398611111108</v>
      </c>
      <c r="K241" s="3">
        <v>41485.408333333333</v>
      </c>
      <c r="L241" s="2"/>
      <c r="M241" s="76">
        <v>0.12400275103163599</v>
      </c>
      <c r="N241" s="71">
        <f t="shared" si="3"/>
        <v>5.614569005043505E-2</v>
      </c>
      <c r="P241" s="13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3"/>
      <c r="CQ241" s="3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3"/>
      <c r="DZ241" s="3"/>
      <c r="EA241" s="2"/>
      <c r="EB241" s="2"/>
      <c r="EC241" s="2"/>
      <c r="ED241" s="2"/>
      <c r="EE241" s="2"/>
      <c r="EF241" s="2"/>
      <c r="EG241" s="2"/>
      <c r="EH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3"/>
      <c r="IX241" s="3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  <c r="KP241" s="2"/>
      <c r="KQ241" s="2"/>
      <c r="KR241" s="2"/>
      <c r="KS241" s="2"/>
      <c r="KT241" s="2"/>
      <c r="KU241" s="2"/>
      <c r="KV241" s="2"/>
      <c r="KW241" s="2"/>
      <c r="KX241" s="2"/>
      <c r="KY241" s="2"/>
      <c r="KZ241" s="2"/>
      <c r="LA241" s="2"/>
      <c r="LB241" s="2"/>
      <c r="LC241" s="2"/>
      <c r="LD241" s="3"/>
      <c r="LE241" s="2"/>
      <c r="LF241" s="2"/>
      <c r="LG241" s="2"/>
      <c r="LH241" s="2"/>
      <c r="LI241" s="2"/>
      <c r="LJ241" s="2"/>
      <c r="LK241" s="2"/>
      <c r="LL241" s="2"/>
      <c r="LM241" s="2"/>
      <c r="LN241" s="2"/>
      <c r="LO241" s="2"/>
      <c r="LP241" s="2"/>
      <c r="LQ241" s="2"/>
      <c r="LR241" s="2"/>
      <c r="LS241" s="2"/>
      <c r="LT241" s="2"/>
      <c r="LU241" s="2"/>
      <c r="LV241" s="2"/>
      <c r="LW241" s="2"/>
      <c r="LX241" s="2"/>
      <c r="LY241" s="2"/>
      <c r="LZ241" s="2"/>
      <c r="MA241" s="2"/>
      <c r="MB241" s="2"/>
      <c r="MC241" s="2"/>
      <c r="MD241" s="2"/>
      <c r="ME241" s="2"/>
      <c r="MF241" s="2"/>
      <c r="MG241" s="2"/>
    </row>
    <row r="242" spans="1:345" ht="15.5" x14ac:dyDescent="0.35">
      <c r="A242" s="54" t="s">
        <v>16</v>
      </c>
      <c r="B242" s="56">
        <v>41485</v>
      </c>
      <c r="C242" s="74"/>
      <c r="D242" s="68"/>
      <c r="E242" s="73"/>
      <c r="F242" s="66">
        <v>-6.2</v>
      </c>
      <c r="G242" s="68">
        <v>0.2</v>
      </c>
      <c r="H242" s="69">
        <v>52.305879999999995</v>
      </c>
      <c r="I242" s="67"/>
      <c r="J242" s="3">
        <v>41484.423611111109</v>
      </c>
      <c r="K242" s="3">
        <v>41485.428472222222</v>
      </c>
      <c r="L242" s="2"/>
      <c r="M242" s="76">
        <v>1.21630960608154E-2</v>
      </c>
      <c r="N242" s="71" t="str">
        <f t="shared" si="3"/>
        <v/>
      </c>
      <c r="P242" s="13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3"/>
      <c r="CQ242" s="3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3"/>
      <c r="DZ242" s="3"/>
      <c r="EA242" s="2"/>
      <c r="EB242" s="2"/>
      <c r="EC242" s="2"/>
      <c r="ED242" s="2"/>
      <c r="EE242" s="2"/>
      <c r="EF242" s="2"/>
      <c r="EG242" s="2"/>
      <c r="EH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  <c r="KP242" s="2"/>
      <c r="KQ242" s="2"/>
      <c r="KR242" s="2"/>
      <c r="KS242" s="2"/>
      <c r="KT242" s="2"/>
      <c r="KU242" s="2"/>
      <c r="KV242" s="2"/>
      <c r="KW242" s="2"/>
      <c r="KX242" s="2"/>
      <c r="KY242" s="2"/>
      <c r="KZ242" s="2"/>
      <c r="LA242" s="2"/>
      <c r="LB242" s="2"/>
      <c r="LC242" s="2"/>
      <c r="LD242" s="2"/>
      <c r="LE242" s="2"/>
      <c r="LF242" s="2"/>
      <c r="LG242" s="2"/>
      <c r="LH242" s="2"/>
      <c r="LI242" s="2"/>
      <c r="LJ242" s="2"/>
      <c r="LK242" s="2"/>
      <c r="LL242" s="2"/>
      <c r="LM242" s="2"/>
      <c r="LN242" s="2"/>
      <c r="LO242" s="2"/>
      <c r="LP242" s="2"/>
      <c r="LQ242" s="2"/>
      <c r="LR242" s="2"/>
      <c r="LS242" s="2"/>
      <c r="LT242" s="2"/>
      <c r="LU242" s="2"/>
      <c r="LV242" s="2"/>
      <c r="LW242" s="2"/>
      <c r="LX242" s="2"/>
      <c r="LY242" s="2"/>
      <c r="LZ242" s="2"/>
      <c r="MA242" s="2"/>
      <c r="MB242" s="2"/>
      <c r="MC242" s="2"/>
      <c r="MD242" s="2"/>
      <c r="ME242" s="2"/>
      <c r="MF242" s="2"/>
      <c r="MG242" s="2"/>
    </row>
    <row r="243" spans="1:345" ht="15.5" x14ac:dyDescent="0.35">
      <c r="A243" s="54" t="s">
        <v>17</v>
      </c>
      <c r="B243" s="56">
        <v>41485</v>
      </c>
      <c r="C243" s="74"/>
      <c r="D243" s="68"/>
      <c r="E243" s="73"/>
      <c r="F243" s="66">
        <v>-6.6</v>
      </c>
      <c r="G243" s="68">
        <v>0.1</v>
      </c>
      <c r="H243" s="69">
        <v>73.980339999999998</v>
      </c>
      <c r="I243" s="67">
        <v>134.5</v>
      </c>
      <c r="J243" s="3">
        <v>41484.423611111109</v>
      </c>
      <c r="K243" s="3">
        <v>41485.428472222222</v>
      </c>
      <c r="L243" s="2"/>
      <c r="M243" s="76">
        <v>3.2273669661368298E-2</v>
      </c>
      <c r="N243" s="71">
        <f t="shared" si="3"/>
        <v>7.234680949090061E-2</v>
      </c>
      <c r="P243" s="13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3"/>
      <c r="CQ243" s="3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3"/>
      <c r="DZ243" s="3"/>
      <c r="EA243" s="2"/>
      <c r="EB243" s="2"/>
      <c r="EC243" s="2"/>
      <c r="ED243" s="2"/>
      <c r="EE243" s="2"/>
      <c r="EF243" s="2"/>
      <c r="EG243" s="2"/>
      <c r="EH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3"/>
      <c r="IX243" s="3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  <c r="KO243" s="2"/>
      <c r="KP243" s="2"/>
      <c r="KQ243" s="2"/>
      <c r="KR243" s="2"/>
      <c r="KS243" s="2"/>
      <c r="KT243" s="2"/>
      <c r="KU243" s="2"/>
      <c r="KV243" s="2"/>
      <c r="KW243" s="2"/>
      <c r="KX243" s="2"/>
      <c r="KY243" s="2"/>
      <c r="KZ243" s="2"/>
      <c r="LA243" s="2"/>
      <c r="LB243" s="2"/>
      <c r="LC243" s="2"/>
      <c r="LD243" s="3"/>
      <c r="LE243" s="2"/>
      <c r="LF243" s="2"/>
      <c r="LG243" s="2"/>
      <c r="LH243" s="2"/>
      <c r="LI243" s="2"/>
      <c r="LJ243" s="2"/>
      <c r="LK243" s="2"/>
      <c r="LL243" s="2"/>
      <c r="LM243" s="2"/>
      <c r="LN243" s="2"/>
      <c r="LO243" s="2"/>
      <c r="LP243" s="2"/>
      <c r="LQ243" s="2"/>
      <c r="LR243" s="2"/>
      <c r="LS243" s="2"/>
      <c r="LT243" s="2"/>
      <c r="LU243" s="2"/>
      <c r="LV243" s="2"/>
      <c r="LW243" s="2"/>
      <c r="LX243" s="2"/>
      <c r="LY243" s="2"/>
      <c r="LZ243" s="2"/>
      <c r="MA243" s="2"/>
      <c r="MB243" s="2"/>
      <c r="MC243" s="2"/>
      <c r="MD243" s="2"/>
      <c r="ME243" s="2"/>
      <c r="MF243" s="2"/>
      <c r="MG243" s="2"/>
    </row>
    <row r="244" spans="1:345" ht="15.5" x14ac:dyDescent="0.35">
      <c r="A244" s="54" t="s">
        <v>18</v>
      </c>
      <c r="B244" s="56">
        <v>41485</v>
      </c>
      <c r="C244" s="74"/>
      <c r="D244" s="68"/>
      <c r="E244" s="73"/>
      <c r="F244" s="66">
        <v>-6.1</v>
      </c>
      <c r="G244" s="68">
        <v>0.3</v>
      </c>
      <c r="H244" s="69">
        <v>76.431830000000005</v>
      </c>
      <c r="I244" s="67"/>
      <c r="J244" s="3">
        <v>41484.413888888892</v>
      </c>
      <c r="K244" s="3">
        <v>41485.415972222225</v>
      </c>
      <c r="L244" s="2"/>
      <c r="M244" s="76">
        <v>1.15038115038115E-2</v>
      </c>
      <c r="N244" s="71" t="str">
        <f t="shared" si="3"/>
        <v/>
      </c>
      <c r="P244" s="13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3"/>
      <c r="CQ244" s="3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3"/>
      <c r="DZ244" s="3"/>
      <c r="EA244" s="2"/>
      <c r="EB244" s="2"/>
      <c r="EC244" s="2"/>
      <c r="ED244" s="2"/>
      <c r="EE244" s="2"/>
      <c r="EF244" s="2"/>
      <c r="EG244" s="2"/>
      <c r="EH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3"/>
      <c r="JZ244" s="3"/>
      <c r="KA244" s="2"/>
      <c r="KB244" s="2"/>
      <c r="KC244" s="2"/>
      <c r="KD244" s="2"/>
      <c r="KE244" s="2"/>
      <c r="KF244" s="2"/>
      <c r="KG244" s="2"/>
      <c r="KH244" s="2"/>
      <c r="KI244" s="3"/>
      <c r="KJ244" s="3"/>
      <c r="KK244" s="2"/>
      <c r="KL244" s="3"/>
      <c r="KM244" s="2"/>
      <c r="KN244" s="2"/>
      <c r="KO244" s="2"/>
      <c r="KP244" s="2"/>
      <c r="KQ244" s="2"/>
      <c r="KR244" s="2"/>
      <c r="KS244" s="2"/>
      <c r="KT244" s="2"/>
      <c r="KU244" s="2"/>
      <c r="KV244" s="2"/>
      <c r="KW244" s="2"/>
      <c r="KX244" s="2"/>
      <c r="KY244" s="2"/>
      <c r="KZ244" s="2"/>
      <c r="LA244" s="2"/>
      <c r="LB244" s="2"/>
      <c r="LC244" s="2"/>
      <c r="LD244" s="2"/>
      <c r="LE244" s="2"/>
      <c r="LF244" s="2"/>
      <c r="LG244" s="2"/>
      <c r="LH244" s="2"/>
      <c r="LI244" s="2"/>
      <c r="LJ244" s="2"/>
      <c r="LK244" s="2"/>
      <c r="LL244" s="2"/>
      <c r="LM244" s="2"/>
      <c r="LN244" s="2"/>
      <c r="LO244" s="2"/>
      <c r="LP244" s="2"/>
      <c r="LQ244" s="2"/>
      <c r="LR244" s="2"/>
      <c r="LS244" s="2"/>
      <c r="LT244" s="2"/>
      <c r="LU244" s="2"/>
      <c r="LV244" s="2"/>
      <c r="LW244" s="3"/>
      <c r="LX244" s="3"/>
      <c r="LY244" s="3"/>
      <c r="LZ244" s="2"/>
      <c r="MA244" s="2"/>
      <c r="MB244" s="2"/>
      <c r="MC244" s="2"/>
      <c r="MD244" s="2"/>
      <c r="ME244" s="2"/>
      <c r="MF244" s="2"/>
      <c r="MG244" s="2"/>
    </row>
    <row r="245" spans="1:345" ht="15.5" x14ac:dyDescent="0.35">
      <c r="A245" s="54" t="s">
        <v>15</v>
      </c>
      <c r="B245" s="56">
        <v>41513</v>
      </c>
      <c r="C245" s="74">
        <v>619</v>
      </c>
      <c r="D245" s="68">
        <v>7.65</v>
      </c>
      <c r="E245" s="73">
        <v>27.7</v>
      </c>
      <c r="F245" s="66">
        <v>-6</v>
      </c>
      <c r="G245" s="68">
        <v>0.2</v>
      </c>
      <c r="H245" s="69">
        <v>79.724039999999988</v>
      </c>
      <c r="I245" s="67">
        <v>34.6666666666666</v>
      </c>
      <c r="J245" s="3">
        <v>41512.415277777778</v>
      </c>
      <c r="K245" s="3">
        <v>41513.408333333333</v>
      </c>
      <c r="L245" s="2"/>
      <c r="M245" s="76">
        <v>9.6643356643356604E-2</v>
      </c>
      <c r="N245" s="71">
        <f t="shared" si="3"/>
        <v>5.5838383838383715E-2</v>
      </c>
      <c r="P245" s="13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3"/>
      <c r="CQ245" s="3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3"/>
      <c r="DZ245" s="3"/>
      <c r="EA245" s="2"/>
      <c r="EB245" s="2"/>
      <c r="EC245" s="2"/>
      <c r="ED245" s="2"/>
      <c r="EE245" s="2"/>
      <c r="EF245" s="2"/>
      <c r="EG245" s="2"/>
      <c r="EH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  <c r="KO245" s="2"/>
      <c r="KP245" s="2"/>
      <c r="KQ245" s="2"/>
      <c r="KR245" s="2"/>
      <c r="KS245" s="2"/>
      <c r="KT245" s="2"/>
      <c r="KU245" s="2"/>
      <c r="KV245" s="2"/>
      <c r="KW245" s="2"/>
      <c r="KX245" s="2"/>
      <c r="KY245" s="2"/>
      <c r="KZ245" s="2"/>
      <c r="LA245" s="2"/>
      <c r="LB245" s="2"/>
      <c r="LC245" s="2"/>
      <c r="LD245" s="2"/>
      <c r="LE245" s="2"/>
      <c r="LF245" s="2"/>
      <c r="LG245" s="2"/>
      <c r="LH245" s="2"/>
      <c r="LI245" s="2"/>
      <c r="LJ245" s="2"/>
      <c r="LK245" s="2"/>
      <c r="LL245" s="2"/>
      <c r="LM245" s="2"/>
      <c r="LN245" s="2"/>
      <c r="LO245" s="2"/>
      <c r="LP245" s="2"/>
      <c r="LQ245" s="2"/>
      <c r="LR245" s="2"/>
      <c r="LS245" s="2"/>
      <c r="LT245" s="2"/>
      <c r="LU245" s="2"/>
      <c r="LV245" s="2"/>
      <c r="LW245" s="3"/>
      <c r="LX245" s="3"/>
      <c r="LY245" s="3"/>
      <c r="LZ245" s="2"/>
      <c r="MA245" s="2"/>
      <c r="MB245" s="2"/>
      <c r="MC245" s="2"/>
      <c r="MD245" s="2"/>
      <c r="ME245" s="2"/>
      <c r="MF245" s="2"/>
      <c r="MG245" s="2"/>
    </row>
    <row r="246" spans="1:345" ht="15.5" x14ac:dyDescent="0.35">
      <c r="A246" s="54" t="s">
        <v>16</v>
      </c>
      <c r="B246" s="56">
        <v>41513</v>
      </c>
      <c r="C246" s="74"/>
      <c r="D246" s="68"/>
      <c r="E246" s="73"/>
      <c r="F246" s="66">
        <v>-6.2</v>
      </c>
      <c r="G246" s="68">
        <v>0.3</v>
      </c>
      <c r="H246" s="69" t="s">
        <v>501</v>
      </c>
      <c r="I246" s="67"/>
      <c r="J246" s="3">
        <v>41512.423611111109</v>
      </c>
      <c r="K246" s="3">
        <v>41513.427083333336</v>
      </c>
      <c r="L246" s="2"/>
      <c r="M246" s="76">
        <v>2.6297577854671301E-3</v>
      </c>
      <c r="N246" s="71" t="str">
        <f t="shared" si="3"/>
        <v/>
      </c>
      <c r="P246" s="13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3"/>
      <c r="CQ246" s="3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3"/>
      <c r="DZ246" s="3"/>
      <c r="EA246" s="2"/>
      <c r="EB246" s="2"/>
      <c r="EC246" s="2"/>
      <c r="ED246" s="2"/>
      <c r="EE246" s="2"/>
      <c r="EF246" s="2"/>
      <c r="EG246" s="2"/>
      <c r="EH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3"/>
      <c r="IX246" s="3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3"/>
      <c r="KJ246" s="3"/>
      <c r="KK246" s="2"/>
      <c r="KL246" s="3"/>
      <c r="KM246" s="2"/>
      <c r="KN246" s="2"/>
      <c r="KO246" s="2"/>
      <c r="KP246" s="2"/>
      <c r="KQ246" s="2"/>
      <c r="KR246" s="2"/>
      <c r="KS246" s="2"/>
      <c r="KT246" s="2"/>
      <c r="KU246" s="2"/>
      <c r="KV246" s="2"/>
      <c r="KW246" s="2"/>
      <c r="KX246" s="2"/>
      <c r="KY246" s="2"/>
      <c r="KZ246" s="2"/>
      <c r="LA246" s="2"/>
      <c r="LB246" s="2"/>
      <c r="LC246" s="2"/>
      <c r="LD246" s="3"/>
      <c r="LE246" s="2"/>
      <c r="LF246" s="2"/>
      <c r="LG246" s="2"/>
      <c r="LH246" s="2"/>
      <c r="LI246" s="2"/>
      <c r="LJ246" s="2"/>
      <c r="LK246" s="2"/>
      <c r="LL246" s="2"/>
      <c r="LM246" s="2"/>
      <c r="LN246" s="2"/>
      <c r="LO246" s="2"/>
      <c r="LP246" s="2"/>
      <c r="LQ246" s="2"/>
      <c r="LR246" s="2"/>
      <c r="LS246" s="2"/>
      <c r="LT246" s="2"/>
      <c r="LU246" s="2"/>
      <c r="LV246" s="2"/>
      <c r="LW246" s="3"/>
      <c r="LX246" s="3"/>
      <c r="LY246" s="3"/>
      <c r="LZ246" s="2"/>
      <c r="MA246" s="2"/>
      <c r="MB246" s="2"/>
      <c r="MC246" s="2"/>
      <c r="MD246" s="2"/>
      <c r="ME246" s="2"/>
      <c r="MF246" s="2"/>
      <c r="MG246" s="2"/>
    </row>
    <row r="247" spans="1:345" ht="15.5" x14ac:dyDescent="0.35">
      <c r="A247" s="54" t="s">
        <v>17</v>
      </c>
      <c r="B247" s="56">
        <v>41513</v>
      </c>
      <c r="C247" s="74"/>
      <c r="D247" s="68"/>
      <c r="E247" s="73"/>
      <c r="F247" s="66">
        <v>-6.6</v>
      </c>
      <c r="G247" s="68">
        <v>0.1</v>
      </c>
      <c r="H247" s="69">
        <v>74.425479999999993</v>
      </c>
      <c r="I247" s="67">
        <v>136.166666666666</v>
      </c>
      <c r="J247" s="3">
        <v>41512.425000000003</v>
      </c>
      <c r="K247" s="3">
        <v>41513.427083333336</v>
      </c>
      <c r="L247" s="2"/>
      <c r="M247" s="76">
        <v>3.13236313236313E-2</v>
      </c>
      <c r="N247" s="71">
        <f t="shared" si="3"/>
        <v>7.1087241087240682E-2</v>
      </c>
      <c r="P247" s="13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3"/>
      <c r="CQ247" s="3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3"/>
      <c r="DZ247" s="3"/>
      <c r="EA247" s="2"/>
      <c r="EB247" s="2"/>
      <c r="EC247" s="2"/>
      <c r="ED247" s="2"/>
      <c r="EE247" s="2"/>
      <c r="EF247" s="2"/>
      <c r="EG247" s="2"/>
      <c r="EH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3"/>
      <c r="IX247" s="3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3"/>
      <c r="KJ247" s="3"/>
      <c r="KK247" s="2"/>
      <c r="KL247" s="3"/>
      <c r="KM247" s="2"/>
      <c r="KN247" s="2"/>
      <c r="KO247" s="2"/>
      <c r="KP247" s="2"/>
      <c r="KQ247" s="2"/>
      <c r="KR247" s="2"/>
      <c r="KS247" s="2"/>
      <c r="KT247" s="2"/>
      <c r="KU247" s="2"/>
      <c r="KV247" s="2"/>
      <c r="KW247" s="2"/>
      <c r="KX247" s="2"/>
      <c r="KY247" s="2"/>
      <c r="KZ247" s="2"/>
      <c r="LA247" s="2"/>
      <c r="LB247" s="2"/>
      <c r="LC247" s="2"/>
      <c r="LD247" s="3"/>
      <c r="LE247" s="2"/>
      <c r="LF247" s="2"/>
      <c r="LG247" s="2"/>
      <c r="LH247" s="2"/>
      <c r="LI247" s="2"/>
      <c r="LJ247" s="2"/>
      <c r="LK247" s="2"/>
      <c r="LL247" s="2"/>
      <c r="LM247" s="2"/>
      <c r="LN247" s="2"/>
      <c r="LO247" s="2"/>
      <c r="LP247" s="2"/>
      <c r="LQ247" s="2"/>
      <c r="LR247" s="2"/>
      <c r="LS247" s="2"/>
      <c r="LT247" s="2"/>
      <c r="LU247" s="2"/>
      <c r="LV247" s="2"/>
      <c r="LW247" s="3"/>
      <c r="LX247" s="3"/>
      <c r="LY247" s="3"/>
      <c r="LZ247" s="2"/>
      <c r="MA247" s="2"/>
      <c r="MB247" s="2"/>
      <c r="MC247" s="2"/>
      <c r="MD247" s="2"/>
      <c r="ME247" s="2"/>
      <c r="MF247" s="2"/>
      <c r="MG247" s="2"/>
    </row>
    <row r="248" spans="1:345" ht="15.5" x14ac:dyDescent="0.35">
      <c r="A248" s="54" t="s">
        <v>18</v>
      </c>
      <c r="B248" s="56">
        <v>41513</v>
      </c>
      <c r="C248" s="74"/>
      <c r="D248" s="68"/>
      <c r="E248" s="73"/>
      <c r="F248" s="66">
        <v>-6</v>
      </c>
      <c r="G248" s="68">
        <v>0.3</v>
      </c>
      <c r="H248" s="69">
        <v>75.912990000000008</v>
      </c>
      <c r="I248" s="67"/>
      <c r="J248" s="3">
        <v>41512.436111111114</v>
      </c>
      <c r="K248" s="3">
        <v>41513.416666666664</v>
      </c>
      <c r="L248" s="2"/>
      <c r="M248" s="76">
        <v>1.11189801699716E-2</v>
      </c>
      <c r="N248" s="71" t="str">
        <f t="shared" si="3"/>
        <v/>
      </c>
      <c r="P248" s="13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3"/>
      <c r="CQ248" s="3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3"/>
      <c r="DZ248" s="3"/>
      <c r="EA248" s="2"/>
      <c r="EB248" s="2"/>
      <c r="EC248" s="2"/>
      <c r="ED248" s="2"/>
      <c r="EE248" s="2"/>
      <c r="EF248" s="2"/>
      <c r="EG248" s="2"/>
      <c r="EH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3"/>
      <c r="JZ248" s="3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  <c r="KO248" s="2"/>
      <c r="KP248" s="2"/>
      <c r="KQ248" s="2"/>
      <c r="KR248" s="2"/>
      <c r="KS248" s="2"/>
      <c r="KT248" s="2"/>
      <c r="KU248" s="2"/>
      <c r="KV248" s="2"/>
      <c r="KW248" s="2"/>
      <c r="KX248" s="2"/>
      <c r="KY248" s="2"/>
      <c r="KZ248" s="2"/>
      <c r="LA248" s="2"/>
      <c r="LB248" s="2"/>
      <c r="LC248" s="2"/>
      <c r="LD248" s="2"/>
      <c r="LE248" s="2"/>
      <c r="LF248" s="2"/>
      <c r="LG248" s="2"/>
      <c r="LH248" s="2"/>
      <c r="LI248" s="2"/>
      <c r="LJ248" s="2"/>
      <c r="LK248" s="2"/>
      <c r="LL248" s="2"/>
      <c r="LM248" s="2"/>
      <c r="LN248" s="2"/>
      <c r="LO248" s="2"/>
      <c r="LP248" s="2"/>
      <c r="LQ248" s="2"/>
      <c r="LR248" s="2"/>
      <c r="LS248" s="2"/>
      <c r="LT248" s="2"/>
      <c r="LU248" s="2"/>
      <c r="LV248" s="2"/>
      <c r="LW248" s="2"/>
      <c r="LX248" s="2"/>
      <c r="LY248" s="2"/>
      <c r="LZ248" s="2"/>
      <c r="MA248" s="2"/>
      <c r="MB248" s="2"/>
      <c r="MC248" s="2"/>
      <c r="MD248" s="2"/>
      <c r="ME248" s="2"/>
      <c r="MF248" s="2"/>
      <c r="MG248" s="2"/>
    </row>
    <row r="249" spans="1:345" ht="15.5" x14ac:dyDescent="0.35">
      <c r="A249" s="54" t="s">
        <v>15</v>
      </c>
      <c r="B249" s="56">
        <v>41541</v>
      </c>
      <c r="C249" s="74"/>
      <c r="D249" s="68"/>
      <c r="E249" s="73"/>
      <c r="F249" s="66"/>
      <c r="G249" s="68"/>
      <c r="H249" s="69">
        <v>79.079970000000003</v>
      </c>
      <c r="I249" s="67">
        <v>11.5</v>
      </c>
      <c r="J249" s="3">
        <v>41540.434027777781</v>
      </c>
      <c r="K249" s="3">
        <v>41541.421527777777</v>
      </c>
      <c r="L249" s="2"/>
      <c r="M249" s="76">
        <v>0.32236286919831197</v>
      </c>
      <c r="N249" s="71">
        <f t="shared" si="3"/>
        <v>6.1786216596343133E-2</v>
      </c>
      <c r="P249" s="13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3"/>
      <c r="CQ249" s="3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3"/>
      <c r="DZ249" s="3"/>
      <c r="EA249" s="2"/>
      <c r="EB249" s="2"/>
      <c r="EC249" s="2"/>
      <c r="ED249" s="2"/>
      <c r="EE249" s="2"/>
      <c r="EF249" s="2"/>
      <c r="EG249" s="2"/>
      <c r="EH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  <c r="KP249" s="2"/>
      <c r="KQ249" s="2"/>
      <c r="KR249" s="2"/>
      <c r="KS249" s="2"/>
      <c r="KT249" s="2"/>
      <c r="KU249" s="2"/>
      <c r="KV249" s="2"/>
      <c r="KW249" s="2"/>
      <c r="KX249" s="2"/>
      <c r="KY249" s="2"/>
      <c r="KZ249" s="2"/>
      <c r="LA249" s="2"/>
      <c r="LB249" s="2"/>
      <c r="LC249" s="2"/>
      <c r="LD249" s="2"/>
      <c r="LE249" s="2"/>
      <c r="LF249" s="2"/>
      <c r="LG249" s="2"/>
      <c r="LH249" s="2"/>
      <c r="LI249" s="2"/>
      <c r="LJ249" s="2"/>
      <c r="LK249" s="2"/>
      <c r="LL249" s="2"/>
      <c r="LM249" s="2"/>
      <c r="LN249" s="2"/>
      <c r="LO249" s="2"/>
      <c r="LP249" s="2"/>
      <c r="LQ249" s="2"/>
      <c r="LR249" s="2"/>
      <c r="LS249" s="2"/>
      <c r="LT249" s="2"/>
      <c r="LU249" s="2"/>
      <c r="LV249" s="2"/>
      <c r="LW249" s="2"/>
      <c r="LX249" s="2"/>
      <c r="LY249" s="2"/>
      <c r="LZ249" s="2"/>
      <c r="MA249" s="2"/>
      <c r="MB249" s="2"/>
      <c r="MC249" s="2"/>
      <c r="MD249" s="2"/>
      <c r="ME249" s="2"/>
      <c r="MF249" s="2"/>
      <c r="MG249" s="2"/>
    </row>
    <row r="250" spans="1:345" ht="15.5" x14ac:dyDescent="0.35">
      <c r="A250" s="54" t="s">
        <v>16</v>
      </c>
      <c r="B250" s="56">
        <v>41541</v>
      </c>
      <c r="C250" s="74"/>
      <c r="D250" s="68"/>
      <c r="E250" s="73"/>
      <c r="F250" s="66">
        <v>-6.2</v>
      </c>
      <c r="G250" s="68">
        <v>0.2</v>
      </c>
      <c r="H250" s="69">
        <v>58.468239999999994</v>
      </c>
      <c r="I250" s="67">
        <v>61</v>
      </c>
      <c r="J250" s="3">
        <v>41540.449305555558</v>
      </c>
      <c r="K250" s="3">
        <v>41541.433333333334</v>
      </c>
      <c r="L250" s="2"/>
      <c r="M250" s="76">
        <v>7.8052223006351396E-2</v>
      </c>
      <c r="N250" s="71">
        <f t="shared" si="3"/>
        <v>7.9353093389790574E-2</v>
      </c>
      <c r="P250" s="13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3"/>
      <c r="CQ250" s="3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3"/>
      <c r="DZ250" s="3"/>
      <c r="EA250" s="2"/>
      <c r="EB250" s="2"/>
      <c r="EC250" s="2"/>
      <c r="ED250" s="2"/>
      <c r="EE250" s="2"/>
      <c r="EF250" s="2"/>
      <c r="EG250" s="2"/>
      <c r="EH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3"/>
      <c r="IX250" s="3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  <c r="KO250" s="2"/>
      <c r="KP250" s="2"/>
      <c r="KQ250" s="2"/>
      <c r="KR250" s="2"/>
      <c r="KS250" s="2"/>
      <c r="KT250" s="2"/>
      <c r="KU250" s="2"/>
      <c r="KV250" s="2"/>
      <c r="KW250" s="2"/>
      <c r="KX250" s="2"/>
      <c r="KY250" s="2"/>
      <c r="KZ250" s="2"/>
      <c r="LA250" s="2"/>
      <c r="LB250" s="2"/>
      <c r="LC250" s="2"/>
      <c r="LD250" s="3"/>
      <c r="LE250" s="2"/>
      <c r="LF250" s="2"/>
      <c r="LG250" s="2"/>
      <c r="LH250" s="2"/>
      <c r="LI250" s="2"/>
      <c r="LJ250" s="2"/>
      <c r="LK250" s="2"/>
      <c r="LL250" s="2"/>
      <c r="LM250" s="2"/>
      <c r="LN250" s="2"/>
      <c r="LO250" s="2"/>
      <c r="LP250" s="2"/>
      <c r="LQ250" s="2"/>
      <c r="LR250" s="2"/>
      <c r="LS250" s="2"/>
      <c r="LT250" s="2"/>
      <c r="LU250" s="2"/>
      <c r="LV250" s="2"/>
      <c r="LW250" s="2"/>
      <c r="LX250" s="2"/>
      <c r="LY250" s="2"/>
      <c r="LZ250" s="2"/>
      <c r="MA250" s="2"/>
      <c r="MB250" s="2"/>
      <c r="MC250" s="2"/>
      <c r="MD250" s="2"/>
      <c r="ME250" s="2"/>
      <c r="MF250" s="2"/>
      <c r="MG250" s="2"/>
    </row>
    <row r="251" spans="1:345" ht="15.5" x14ac:dyDescent="0.35">
      <c r="A251" s="54" t="s">
        <v>17</v>
      </c>
      <c r="B251" s="56">
        <v>41541</v>
      </c>
      <c r="C251" s="74"/>
      <c r="D251" s="68"/>
      <c r="E251" s="73"/>
      <c r="F251" s="66">
        <v>-6.5</v>
      </c>
      <c r="G251" s="68">
        <v>0.1</v>
      </c>
      <c r="H251" s="69">
        <v>73.278080000000003</v>
      </c>
      <c r="I251" s="67">
        <v>132.833333333333</v>
      </c>
      <c r="J251" s="3">
        <v>41540.447916666664</v>
      </c>
      <c r="K251" s="3">
        <v>41541.431944444441</v>
      </c>
      <c r="L251" s="2"/>
      <c r="M251" s="76">
        <v>3.1968948482709897E-2</v>
      </c>
      <c r="N251" s="71">
        <f t="shared" si="3"/>
        <v>7.0775699835332564E-2</v>
      </c>
      <c r="P251" s="13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3"/>
      <c r="CQ251" s="3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3"/>
      <c r="DZ251" s="3"/>
      <c r="EA251" s="2"/>
      <c r="EB251" s="2"/>
      <c r="EC251" s="2"/>
      <c r="ED251" s="2"/>
      <c r="EE251" s="2"/>
      <c r="EF251" s="2"/>
      <c r="EG251" s="2"/>
      <c r="EH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3"/>
      <c r="IX251" s="3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  <c r="LC251" s="2"/>
      <c r="LD251" s="3"/>
      <c r="LE251" s="2"/>
      <c r="LF251" s="2"/>
      <c r="LG251" s="2"/>
      <c r="LH251" s="2"/>
      <c r="LI251" s="2"/>
      <c r="LJ251" s="2"/>
      <c r="LK251" s="2"/>
      <c r="LL251" s="2"/>
      <c r="LM251" s="2"/>
      <c r="LN251" s="2"/>
      <c r="LO251" s="2"/>
      <c r="LP251" s="2"/>
      <c r="LQ251" s="2"/>
      <c r="LR251" s="2"/>
      <c r="LS251" s="2"/>
      <c r="LT251" s="2"/>
      <c r="LU251" s="2"/>
      <c r="LV251" s="2"/>
      <c r="LW251" s="2"/>
      <c r="LX251" s="2"/>
      <c r="LY251" s="2"/>
      <c r="LZ251" s="2"/>
      <c r="MA251" s="2"/>
      <c r="MB251" s="2"/>
      <c r="MC251" s="2"/>
      <c r="MD251" s="2"/>
      <c r="ME251" s="2"/>
      <c r="MF251" s="2"/>
      <c r="MG251" s="2"/>
    </row>
    <row r="252" spans="1:345" ht="15.5" x14ac:dyDescent="0.35">
      <c r="A252" s="54" t="s">
        <v>18</v>
      </c>
      <c r="B252" s="56">
        <v>41541</v>
      </c>
      <c r="C252" s="74"/>
      <c r="D252" s="68"/>
      <c r="E252" s="73"/>
      <c r="F252" s="66">
        <v>-6.2</v>
      </c>
      <c r="G252" s="68">
        <v>0.2</v>
      </c>
      <c r="H252" s="69">
        <v>44.2727</v>
      </c>
      <c r="I252" s="67"/>
      <c r="J252" s="3">
        <v>41540.457638888889</v>
      </c>
      <c r="K252" s="3">
        <v>41541.4375</v>
      </c>
      <c r="L252" s="2"/>
      <c r="M252" s="76">
        <v>7.0163004961020497E-3</v>
      </c>
      <c r="N252" s="71" t="str">
        <f t="shared" si="3"/>
        <v/>
      </c>
      <c r="P252" s="13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3"/>
      <c r="CQ252" s="3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3"/>
      <c r="DZ252" s="3"/>
      <c r="EA252" s="2"/>
      <c r="EB252" s="2"/>
      <c r="EC252" s="2"/>
      <c r="ED252" s="2"/>
      <c r="EE252" s="2"/>
      <c r="EF252" s="2"/>
      <c r="EG252" s="2"/>
      <c r="EH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3"/>
      <c r="JZ252" s="3"/>
      <c r="KA252" s="2"/>
      <c r="KB252" s="2"/>
      <c r="KC252" s="2"/>
      <c r="KD252" s="2"/>
      <c r="KE252" s="2"/>
      <c r="KF252" s="2"/>
      <c r="KG252" s="2"/>
      <c r="KH252" s="2"/>
      <c r="KI252" s="3"/>
      <c r="KJ252" s="3"/>
      <c r="KK252" s="2"/>
      <c r="KL252" s="3"/>
      <c r="KM252" s="2"/>
      <c r="KN252" s="2"/>
      <c r="KO252" s="2"/>
      <c r="KP252" s="2"/>
      <c r="KQ252" s="2"/>
      <c r="KR252" s="2"/>
      <c r="KS252" s="2"/>
      <c r="KT252" s="2"/>
      <c r="KU252" s="2"/>
      <c r="KV252" s="2"/>
      <c r="KW252" s="2"/>
      <c r="KX252" s="2"/>
      <c r="KY252" s="2"/>
      <c r="KZ252" s="2"/>
      <c r="LA252" s="2"/>
      <c r="LB252" s="2"/>
      <c r="LC252" s="2"/>
      <c r="LD252" s="2"/>
      <c r="LE252" s="2"/>
      <c r="LF252" s="2"/>
      <c r="LG252" s="2"/>
      <c r="LH252" s="2"/>
      <c r="LI252" s="2"/>
      <c r="LJ252" s="2"/>
      <c r="LK252" s="2"/>
      <c r="LL252" s="2"/>
      <c r="LM252" s="2"/>
      <c r="LN252" s="2"/>
      <c r="LO252" s="2"/>
      <c r="LP252" s="2"/>
      <c r="LQ252" s="2"/>
      <c r="LR252" s="2"/>
      <c r="LS252" s="2"/>
      <c r="LT252" s="2"/>
      <c r="LU252" s="2"/>
      <c r="LV252" s="2"/>
      <c r="LW252" s="3"/>
      <c r="LX252" s="3"/>
      <c r="LY252" s="3"/>
      <c r="LZ252" s="2"/>
      <c r="MA252" s="2"/>
      <c r="MB252" s="2"/>
      <c r="MC252" s="2"/>
      <c r="MD252" s="2"/>
      <c r="ME252" s="2"/>
      <c r="MF252" s="2"/>
      <c r="MG252" s="2"/>
    </row>
    <row r="253" spans="1:345" ht="15.5" x14ac:dyDescent="0.35">
      <c r="A253" s="54" t="s">
        <v>15</v>
      </c>
      <c r="B253" s="56">
        <v>41569</v>
      </c>
      <c r="C253" s="74">
        <v>642</v>
      </c>
      <c r="D253" s="68">
        <v>7.6</v>
      </c>
      <c r="E253" s="73">
        <v>26.5</v>
      </c>
      <c r="F253" s="66">
        <v>-6.5</v>
      </c>
      <c r="G253" s="68">
        <v>0.2</v>
      </c>
      <c r="H253" s="69">
        <v>81.69241000000001</v>
      </c>
      <c r="I253" s="67">
        <v>11.3333333333333</v>
      </c>
      <c r="J253" s="3">
        <v>41568.423611111109</v>
      </c>
      <c r="K253" s="3">
        <v>41569.416666666664</v>
      </c>
      <c r="L253" s="2"/>
      <c r="M253" s="76">
        <v>0.27825174825174798</v>
      </c>
      <c r="N253" s="71">
        <f t="shared" si="3"/>
        <v>5.255866355866335E-2</v>
      </c>
      <c r="P253" s="13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3"/>
      <c r="CQ253" s="3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3"/>
      <c r="DZ253" s="3"/>
      <c r="EA253" s="2"/>
      <c r="EB253" s="2"/>
      <c r="EC253" s="2"/>
      <c r="ED253" s="2"/>
      <c r="EE253" s="2"/>
      <c r="EF253" s="2"/>
      <c r="EG253" s="2"/>
      <c r="EH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3"/>
      <c r="IX253" s="3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3"/>
      <c r="KJ253" s="3"/>
      <c r="KK253" s="38"/>
      <c r="KL253" s="3"/>
      <c r="KM253" s="2"/>
      <c r="KN253" s="2"/>
      <c r="KO253" s="2"/>
      <c r="KP253" s="2"/>
      <c r="KQ253" s="2"/>
      <c r="KR253" s="2"/>
      <c r="KS253" s="2"/>
      <c r="KT253" s="2"/>
      <c r="KU253" s="2"/>
      <c r="KV253" s="2"/>
      <c r="KW253" s="2"/>
      <c r="KX253" s="2"/>
      <c r="KY253" s="2"/>
      <c r="KZ253" s="2"/>
      <c r="LA253" s="2"/>
      <c r="LB253" s="2"/>
      <c r="LC253" s="2"/>
      <c r="LD253" s="3"/>
      <c r="LE253" s="2"/>
      <c r="LF253" s="2"/>
      <c r="LG253" s="2"/>
      <c r="LH253" s="2"/>
      <c r="LI253" s="2"/>
      <c r="LJ253" s="2"/>
      <c r="LK253" s="2"/>
      <c r="LL253" s="2"/>
      <c r="LM253" s="2"/>
      <c r="LN253" s="2"/>
      <c r="LO253" s="2"/>
      <c r="LP253" s="2"/>
      <c r="LQ253" s="2"/>
      <c r="LR253" s="2"/>
      <c r="LS253" s="2"/>
      <c r="LT253" s="2"/>
      <c r="LU253" s="2"/>
      <c r="LV253" s="2"/>
      <c r="LW253" s="3"/>
      <c r="LX253" s="3"/>
      <c r="LY253" s="3"/>
      <c r="LZ253" s="2"/>
      <c r="MA253" s="38"/>
      <c r="MB253" s="2"/>
      <c r="MC253" s="2"/>
      <c r="MD253" s="2"/>
      <c r="ME253" s="2"/>
      <c r="MF253" s="2"/>
      <c r="MG253" s="2"/>
    </row>
    <row r="254" spans="1:345" ht="15.5" x14ac:dyDescent="0.35">
      <c r="A254" s="54" t="s">
        <v>16</v>
      </c>
      <c r="B254" s="56">
        <v>41569</v>
      </c>
      <c r="C254" s="74"/>
      <c r="D254" s="68"/>
      <c r="E254" s="73"/>
      <c r="F254" s="66">
        <v>-5.9</v>
      </c>
      <c r="G254" s="68">
        <v>0.3</v>
      </c>
      <c r="H254" s="69">
        <v>64.472760000000008</v>
      </c>
      <c r="I254" s="67">
        <v>41.5</v>
      </c>
      <c r="J254" s="3">
        <v>41568.456944444442</v>
      </c>
      <c r="K254" s="3">
        <v>41569.433333333334</v>
      </c>
      <c r="L254" s="2"/>
      <c r="M254" s="76">
        <v>0.108890469416785</v>
      </c>
      <c r="N254" s="71">
        <f t="shared" si="3"/>
        <v>7.5315908013276284E-2</v>
      </c>
      <c r="P254" s="13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3"/>
      <c r="CQ254" s="3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3"/>
      <c r="DZ254" s="3"/>
      <c r="EA254" s="2"/>
      <c r="EB254" s="2"/>
      <c r="EC254" s="2"/>
      <c r="ED254" s="2"/>
      <c r="EE254" s="2"/>
      <c r="EF254" s="2"/>
      <c r="EG254" s="2"/>
      <c r="EH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3"/>
      <c r="KJ254" s="3"/>
      <c r="KK254" s="2"/>
      <c r="KL254" s="3"/>
      <c r="KM254" s="2"/>
      <c r="KN254" s="2"/>
      <c r="KO254" s="2"/>
      <c r="KP254" s="2"/>
      <c r="KQ254" s="2"/>
      <c r="KR254" s="2"/>
      <c r="KS254" s="2"/>
      <c r="KT254" s="2"/>
      <c r="KU254" s="2"/>
      <c r="KV254" s="2"/>
      <c r="KW254" s="2"/>
      <c r="KX254" s="2"/>
      <c r="KY254" s="2"/>
      <c r="KZ254" s="2"/>
      <c r="LA254" s="2"/>
      <c r="LB254" s="2"/>
      <c r="LC254" s="2"/>
      <c r="LD254" s="2"/>
      <c r="LE254" s="2"/>
      <c r="LF254" s="2"/>
      <c r="LG254" s="2"/>
      <c r="LH254" s="2"/>
      <c r="LI254" s="2"/>
      <c r="LJ254" s="2"/>
      <c r="LK254" s="2"/>
      <c r="LL254" s="2"/>
      <c r="LM254" s="2"/>
      <c r="LN254" s="2"/>
      <c r="LO254" s="2"/>
      <c r="LP254" s="2"/>
      <c r="LQ254" s="2"/>
      <c r="LR254" s="2"/>
      <c r="LS254" s="2"/>
      <c r="LT254" s="2"/>
      <c r="LU254" s="2"/>
      <c r="LV254" s="2"/>
      <c r="LW254" s="3"/>
      <c r="LX254" s="3"/>
      <c r="LY254" s="3"/>
      <c r="LZ254" s="2"/>
      <c r="MA254" s="2"/>
      <c r="MB254" s="2"/>
      <c r="MC254" s="2"/>
      <c r="MD254" s="2"/>
      <c r="ME254" s="2"/>
      <c r="MF254" s="2"/>
      <c r="MG254" s="2"/>
    </row>
    <row r="255" spans="1:345" ht="15.5" x14ac:dyDescent="0.35">
      <c r="A255" s="54" t="s">
        <v>17</v>
      </c>
      <c r="B255" s="56">
        <v>41569</v>
      </c>
      <c r="C255" s="74"/>
      <c r="D255" s="68"/>
      <c r="E255" s="73"/>
      <c r="F255" s="66">
        <v>-6.7</v>
      </c>
      <c r="G255" s="68">
        <v>0.1</v>
      </c>
      <c r="H255" s="69">
        <v>74.066670000000002</v>
      </c>
      <c r="I255" s="67">
        <v>80.5</v>
      </c>
      <c r="J255" s="3">
        <v>41568.45416666667</v>
      </c>
      <c r="K255" s="3">
        <v>41569.432638888888</v>
      </c>
      <c r="L255" s="2"/>
      <c r="M255" s="76">
        <v>5.4435770049680601E-2</v>
      </c>
      <c r="N255" s="71">
        <f t="shared" si="3"/>
        <v>7.3034658149988135E-2</v>
      </c>
      <c r="P255" s="13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3"/>
      <c r="CQ255" s="3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3"/>
      <c r="DZ255" s="3"/>
      <c r="EA255" s="2"/>
      <c r="EB255" s="2"/>
      <c r="EC255" s="2"/>
      <c r="ED255" s="2"/>
      <c r="EE255" s="2"/>
      <c r="EF255" s="2"/>
      <c r="EG255" s="2"/>
      <c r="EH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3"/>
      <c r="IX255" s="3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3"/>
      <c r="KJ255" s="3"/>
      <c r="KK255" s="38"/>
      <c r="KL255" s="3"/>
      <c r="KM255" s="2"/>
      <c r="KN255" s="2"/>
      <c r="KO255" s="2"/>
      <c r="KP255" s="2"/>
      <c r="KQ255" s="2"/>
      <c r="KR255" s="2"/>
      <c r="KS255" s="2"/>
      <c r="KT255" s="2"/>
      <c r="KU255" s="2"/>
      <c r="KV255" s="2"/>
      <c r="KW255" s="2"/>
      <c r="KX255" s="2"/>
      <c r="KY255" s="2"/>
      <c r="KZ255" s="2"/>
      <c r="LA255" s="2"/>
      <c r="LB255" s="2"/>
      <c r="LC255" s="2"/>
      <c r="LD255" s="3"/>
      <c r="LE255" s="2"/>
      <c r="LF255" s="2"/>
      <c r="LG255" s="2"/>
      <c r="LH255" s="2"/>
      <c r="LI255" s="2"/>
      <c r="LJ255" s="2"/>
      <c r="LK255" s="2"/>
      <c r="LL255" s="2"/>
      <c r="LM255" s="2"/>
      <c r="LN255" s="2"/>
      <c r="LO255" s="2"/>
      <c r="LP255" s="2"/>
      <c r="LQ255" s="2"/>
      <c r="LR255" s="2"/>
      <c r="LS255" s="2"/>
      <c r="LT255" s="2"/>
      <c r="LU255" s="2"/>
      <c r="LV255" s="2"/>
      <c r="LW255" s="3"/>
      <c r="LX255" s="3"/>
      <c r="LY255" s="3"/>
      <c r="LZ255" s="2"/>
      <c r="MA255" s="38"/>
      <c r="MB255" s="2"/>
      <c r="MC255" s="2"/>
      <c r="MD255" s="2"/>
      <c r="ME255" s="2"/>
      <c r="MF255" s="2"/>
      <c r="MG255" s="2"/>
    </row>
    <row r="256" spans="1:345" ht="15.5" x14ac:dyDescent="0.35">
      <c r="A256" s="54" t="s">
        <v>18</v>
      </c>
      <c r="B256" s="56">
        <v>41569</v>
      </c>
      <c r="C256" s="74"/>
      <c r="D256" s="68"/>
      <c r="E256" s="73"/>
      <c r="F256" s="66">
        <v>-6</v>
      </c>
      <c r="G256" s="68">
        <v>0.2</v>
      </c>
      <c r="H256" s="69">
        <v>39.595390000000002</v>
      </c>
      <c r="I256" s="67"/>
      <c r="J256" s="3">
        <v>41568.439583333333</v>
      </c>
      <c r="K256" s="3">
        <v>41569.429166666669</v>
      </c>
      <c r="L256" s="2"/>
      <c r="M256" s="76">
        <v>1.2842105263157801E-2</v>
      </c>
      <c r="N256" s="71" t="str">
        <f t="shared" si="3"/>
        <v/>
      </c>
      <c r="P256" s="13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3"/>
      <c r="CQ256" s="3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3"/>
      <c r="DZ256" s="3"/>
      <c r="EA256" s="2"/>
      <c r="EB256" s="2"/>
      <c r="EC256" s="2"/>
      <c r="ED256" s="2"/>
      <c r="EE256" s="2"/>
      <c r="EF256" s="2"/>
      <c r="EG256" s="2"/>
      <c r="EH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  <c r="KP256" s="2"/>
      <c r="KQ256" s="2"/>
      <c r="KR256" s="2"/>
      <c r="KS256" s="2"/>
      <c r="KT256" s="2"/>
      <c r="KU256" s="2"/>
      <c r="KV256" s="2"/>
      <c r="KW256" s="2"/>
      <c r="KX256" s="2"/>
      <c r="KY256" s="2"/>
      <c r="KZ256" s="2"/>
      <c r="LA256" s="2"/>
      <c r="LB256" s="2"/>
      <c r="LC256" s="2"/>
      <c r="LD256" s="2"/>
      <c r="LE256" s="2"/>
      <c r="LF256" s="2"/>
      <c r="LG256" s="2"/>
      <c r="LH256" s="2"/>
      <c r="LI256" s="2"/>
      <c r="LJ256" s="2"/>
      <c r="LK256" s="2"/>
      <c r="LL256" s="2"/>
      <c r="LM256" s="2"/>
      <c r="LN256" s="2"/>
      <c r="LO256" s="2"/>
      <c r="LP256" s="2"/>
      <c r="LQ256" s="2"/>
      <c r="LR256" s="2"/>
      <c r="LS256" s="2"/>
      <c r="LT256" s="2"/>
      <c r="LU256" s="2"/>
      <c r="LV256" s="2"/>
      <c r="LW256" s="2"/>
      <c r="LX256" s="2"/>
      <c r="LY256" s="2"/>
      <c r="LZ256" s="2"/>
      <c r="MA256" s="2"/>
      <c r="MB256" s="2"/>
      <c r="MC256" s="2"/>
      <c r="MD256" s="2"/>
      <c r="ME256" s="2"/>
      <c r="MF256" s="2"/>
      <c r="MG256" s="2"/>
    </row>
    <row r="257" spans="1:345" ht="15.5" x14ac:dyDescent="0.35">
      <c r="A257" s="54" t="s">
        <v>15</v>
      </c>
      <c r="B257" s="56">
        <v>41597</v>
      </c>
      <c r="C257" s="74">
        <v>621</v>
      </c>
      <c r="D257" s="68">
        <v>8.33</v>
      </c>
      <c r="E257" s="73">
        <v>27.5</v>
      </c>
      <c r="F257" s="66">
        <v>-6.2</v>
      </c>
      <c r="G257" s="68">
        <v>0.2</v>
      </c>
      <c r="H257" s="69">
        <v>79.869</v>
      </c>
      <c r="I257" s="67">
        <v>14</v>
      </c>
      <c r="J257" s="3">
        <v>41596.4375</v>
      </c>
      <c r="K257" s="3">
        <v>41597.429861111108</v>
      </c>
      <c r="L257" s="2"/>
      <c r="M257" s="76">
        <v>0.28936319104268698</v>
      </c>
      <c r="N257" s="71">
        <f t="shared" si="3"/>
        <v>6.7518077909960297E-2</v>
      </c>
      <c r="P257" s="13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3"/>
      <c r="CQ257" s="3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3"/>
      <c r="DZ257" s="3"/>
      <c r="EA257" s="2"/>
      <c r="EB257" s="2"/>
      <c r="EC257" s="2"/>
      <c r="ED257" s="2"/>
      <c r="EE257" s="2"/>
      <c r="EF257" s="2"/>
      <c r="EG257" s="2"/>
      <c r="EH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3"/>
      <c r="IX257" s="3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  <c r="KO257" s="2"/>
      <c r="KP257" s="2"/>
      <c r="KQ257" s="2"/>
      <c r="KR257" s="2"/>
      <c r="KS257" s="2"/>
      <c r="KT257" s="2"/>
      <c r="KU257" s="2"/>
      <c r="KV257" s="2"/>
      <c r="KW257" s="2"/>
      <c r="KX257" s="2"/>
      <c r="KY257" s="2"/>
      <c r="KZ257" s="2"/>
      <c r="LA257" s="2"/>
      <c r="LB257" s="2"/>
      <c r="LC257" s="2"/>
      <c r="LD257" s="3"/>
      <c r="LE257" s="2"/>
      <c r="LF257" s="2"/>
      <c r="LG257" s="2"/>
      <c r="LH257" s="2"/>
      <c r="LI257" s="2"/>
      <c r="LJ257" s="2"/>
      <c r="LK257" s="2"/>
      <c r="LL257" s="2"/>
      <c r="LM257" s="2"/>
      <c r="LN257" s="2"/>
      <c r="LO257" s="2"/>
      <c r="LP257" s="2"/>
      <c r="LQ257" s="2"/>
      <c r="LR257" s="2"/>
      <c r="LS257" s="2"/>
      <c r="LT257" s="2"/>
      <c r="LU257" s="2"/>
      <c r="LV257" s="2"/>
      <c r="LW257" s="2"/>
      <c r="LX257" s="2"/>
      <c r="LY257" s="2"/>
      <c r="LZ257" s="2"/>
      <c r="MA257" s="2"/>
      <c r="MB257" s="2"/>
      <c r="MC257" s="2"/>
      <c r="MD257" s="2"/>
      <c r="ME257" s="2"/>
      <c r="MF257" s="2"/>
      <c r="MG257" s="2"/>
    </row>
    <row r="258" spans="1:345" ht="15.5" x14ac:dyDescent="0.35">
      <c r="A258" s="54" t="s">
        <v>16</v>
      </c>
      <c r="B258" s="56">
        <v>41597</v>
      </c>
      <c r="C258" s="74"/>
      <c r="D258" s="68"/>
      <c r="E258" s="73"/>
      <c r="F258" s="66">
        <v>-6.6</v>
      </c>
      <c r="G258" s="68">
        <v>0.3</v>
      </c>
      <c r="H258" s="69">
        <v>54.605290000000004</v>
      </c>
      <c r="I258" s="67">
        <v>42.1666666666666</v>
      </c>
      <c r="J258" s="3">
        <v>41596.452777777777</v>
      </c>
      <c r="K258" s="3">
        <v>41597.438194444447</v>
      </c>
      <c r="L258" s="2"/>
      <c r="M258" s="76">
        <v>0.10845665961945</v>
      </c>
      <c r="N258" s="71">
        <f t="shared" si="3"/>
        <v>7.6220930232557799E-2</v>
      </c>
      <c r="P258" s="13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3"/>
      <c r="CQ258" s="3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3"/>
      <c r="DZ258" s="3"/>
      <c r="EA258" s="2"/>
      <c r="EB258" s="2"/>
      <c r="EC258" s="2"/>
      <c r="ED258" s="2"/>
      <c r="EE258" s="2"/>
      <c r="EF258" s="2"/>
      <c r="EG258" s="2"/>
      <c r="EH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3"/>
      <c r="IX258" s="3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 s="2"/>
      <c r="KX258" s="2"/>
      <c r="KY258" s="2"/>
      <c r="KZ258" s="2"/>
      <c r="LA258" s="2"/>
      <c r="LB258" s="2"/>
      <c r="LC258" s="2"/>
      <c r="LD258" s="3"/>
      <c r="LE258" s="2"/>
      <c r="LF258" s="2"/>
      <c r="LG258" s="2"/>
      <c r="LH258" s="2"/>
      <c r="LI258" s="2"/>
      <c r="LJ258" s="2"/>
      <c r="LK258" s="2"/>
      <c r="LL258" s="2"/>
      <c r="LM258" s="2"/>
      <c r="LN258" s="2"/>
      <c r="LO258" s="2"/>
      <c r="LP258" s="2"/>
      <c r="LQ258" s="2"/>
      <c r="LR258" s="2"/>
      <c r="LS258" s="2"/>
      <c r="LT258" s="2"/>
      <c r="LU258" s="2"/>
      <c r="LV258" s="2"/>
      <c r="LW258" s="2"/>
      <c r="LX258" s="2"/>
      <c r="LY258" s="2"/>
      <c r="LZ258" s="2"/>
      <c r="MA258" s="2"/>
      <c r="MB258" s="2"/>
      <c r="MC258" s="2"/>
      <c r="MD258" s="2"/>
      <c r="ME258" s="2"/>
      <c r="MF258" s="2"/>
      <c r="MG258" s="2"/>
    </row>
    <row r="259" spans="1:345" ht="15.5" x14ac:dyDescent="0.35">
      <c r="A259" s="54" t="s">
        <v>17</v>
      </c>
      <c r="B259" s="56">
        <v>41597</v>
      </c>
      <c r="C259" s="74"/>
      <c r="D259" s="68"/>
      <c r="E259" s="73"/>
      <c r="F259" s="66">
        <v>-6.6</v>
      </c>
      <c r="G259" s="68">
        <v>0.1</v>
      </c>
      <c r="H259" s="69">
        <v>73.806039999999996</v>
      </c>
      <c r="I259" s="67">
        <v>77.3333333333333</v>
      </c>
      <c r="J259" s="3">
        <v>41596.447916666664</v>
      </c>
      <c r="K259" s="3">
        <v>41597.438194444447</v>
      </c>
      <c r="L259" s="2"/>
      <c r="M259" s="76">
        <v>5.5750350631136002E-2</v>
      </c>
      <c r="N259" s="71">
        <f t="shared" si="3"/>
        <v>7.185600748013081E-2</v>
      </c>
      <c r="P259" s="13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3"/>
      <c r="CQ259" s="3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3"/>
      <c r="DZ259" s="3"/>
      <c r="EA259" s="2"/>
      <c r="EB259" s="2"/>
      <c r="EC259" s="2"/>
      <c r="ED259" s="2"/>
      <c r="EE259" s="2"/>
      <c r="EF259" s="2"/>
      <c r="EG259" s="2"/>
      <c r="EH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3"/>
      <c r="IX259" s="3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3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</row>
    <row r="260" spans="1:345" ht="15.5" x14ac:dyDescent="0.35">
      <c r="A260" s="54" t="s">
        <v>18</v>
      </c>
      <c r="B260" s="56">
        <v>41597</v>
      </c>
      <c r="C260" s="74"/>
      <c r="D260" s="68"/>
      <c r="E260" s="73"/>
      <c r="F260" s="66">
        <v>-6.3</v>
      </c>
      <c r="G260" s="68">
        <v>0.3</v>
      </c>
      <c r="H260" s="69">
        <v>73.799199999999999</v>
      </c>
      <c r="I260" s="67"/>
      <c r="J260" s="3">
        <v>41596.467361111114</v>
      </c>
      <c r="K260" s="3">
        <v>41597.440972222219</v>
      </c>
      <c r="L260" s="2"/>
      <c r="M260" s="76">
        <v>1.2910128388017099E-2</v>
      </c>
      <c r="N260" s="71" t="str">
        <f t="shared" si="3"/>
        <v/>
      </c>
      <c r="P260" s="13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3"/>
      <c r="CQ260" s="3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3"/>
      <c r="DZ260" s="3"/>
      <c r="EA260" s="2"/>
      <c r="EB260" s="2"/>
      <c r="EC260" s="2"/>
      <c r="ED260" s="2"/>
      <c r="EE260" s="2"/>
      <c r="EF260" s="2"/>
      <c r="EG260" s="2"/>
      <c r="EH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  <c r="KP260" s="2"/>
      <c r="KQ260" s="2"/>
      <c r="KR260" s="2"/>
      <c r="KS260" s="2"/>
      <c r="KT260" s="2"/>
      <c r="KU260" s="2"/>
      <c r="KV260" s="2"/>
      <c r="KW260" s="2"/>
      <c r="KX260" s="2"/>
      <c r="KY260" s="2"/>
      <c r="KZ260" s="2"/>
      <c r="LA260" s="2"/>
      <c r="LB260" s="2"/>
      <c r="LC260" s="2"/>
      <c r="LD260" s="2"/>
      <c r="LE260" s="2"/>
      <c r="LF260" s="2"/>
      <c r="LG260" s="2"/>
      <c r="LH260" s="2"/>
      <c r="LI260" s="2"/>
      <c r="LJ260" s="2"/>
      <c r="LK260" s="2"/>
      <c r="LL260" s="2"/>
      <c r="LM260" s="2"/>
      <c r="LN260" s="2"/>
      <c r="LO260" s="2"/>
      <c r="LP260" s="2"/>
      <c r="LQ260" s="2"/>
      <c r="LR260" s="2"/>
      <c r="LS260" s="2"/>
      <c r="LT260" s="2"/>
      <c r="LU260" s="2"/>
      <c r="LV260" s="2"/>
      <c r="LW260" s="2"/>
      <c r="LX260" s="2"/>
      <c r="LY260" s="2"/>
      <c r="LZ260" s="2"/>
      <c r="MA260" s="2"/>
      <c r="MB260" s="2"/>
      <c r="MC260" s="2"/>
      <c r="MD260" s="2"/>
      <c r="ME260" s="2"/>
      <c r="MF260" s="2"/>
      <c r="MG260" s="2"/>
    </row>
    <row r="261" spans="1:345" ht="15.5" x14ac:dyDescent="0.35">
      <c r="A261" s="54" t="s">
        <v>15</v>
      </c>
      <c r="B261" s="56">
        <v>41625</v>
      </c>
      <c r="C261" s="74">
        <v>602</v>
      </c>
      <c r="D261" s="68">
        <v>8.4</v>
      </c>
      <c r="E261" s="73">
        <v>26.9</v>
      </c>
      <c r="F261" s="66">
        <v>-6</v>
      </c>
      <c r="G261" s="68">
        <v>0.2</v>
      </c>
      <c r="H261" s="69">
        <v>75.357129999999998</v>
      </c>
      <c r="I261" s="67">
        <v>12</v>
      </c>
      <c r="J261" s="3">
        <v>41624.415277777778</v>
      </c>
      <c r="K261" s="3">
        <v>41625.40347222222</v>
      </c>
      <c r="L261" s="2"/>
      <c r="M261" s="76">
        <v>0.291707659873506</v>
      </c>
      <c r="N261" s="71">
        <f t="shared" si="3"/>
        <v>5.8341531974701204E-2</v>
      </c>
      <c r="P261" s="13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3"/>
      <c r="CQ261" s="3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3"/>
      <c r="DZ261" s="3"/>
      <c r="EA261" s="2"/>
      <c r="EB261" s="2"/>
      <c r="EC261" s="2"/>
      <c r="ED261" s="2"/>
      <c r="EE261" s="2"/>
      <c r="EF261" s="2"/>
      <c r="EG261" s="2"/>
      <c r="EH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3"/>
      <c r="IX261" s="3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  <c r="KP261" s="2"/>
      <c r="KQ261" s="2"/>
      <c r="KR261" s="2"/>
      <c r="KS261" s="2"/>
      <c r="KT261" s="2"/>
      <c r="KU261" s="2"/>
      <c r="KV261" s="2"/>
      <c r="KW261" s="2"/>
      <c r="KX261" s="2"/>
      <c r="KY261" s="2"/>
      <c r="KZ261" s="2"/>
      <c r="LA261" s="2"/>
      <c r="LB261" s="2"/>
      <c r="LC261" s="2"/>
      <c r="LD261" s="3"/>
      <c r="LE261" s="2"/>
      <c r="LF261" s="2"/>
      <c r="LG261" s="2"/>
      <c r="LH261" s="2"/>
      <c r="LI261" s="2"/>
      <c r="LJ261" s="2"/>
      <c r="LK261" s="2"/>
      <c r="LL261" s="2"/>
      <c r="LM261" s="2"/>
      <c r="LN261" s="2"/>
      <c r="LO261" s="2"/>
      <c r="LP261" s="2"/>
      <c r="LQ261" s="2"/>
      <c r="LR261" s="2"/>
      <c r="LS261" s="2"/>
      <c r="LT261" s="2"/>
      <c r="LU261" s="2"/>
      <c r="LV261" s="2"/>
      <c r="LW261" s="2"/>
      <c r="LX261" s="2"/>
      <c r="LY261" s="2"/>
      <c r="LZ261" s="2"/>
      <c r="MA261" s="2"/>
      <c r="MB261" s="2"/>
      <c r="MC261" s="2"/>
      <c r="MD261" s="2"/>
      <c r="ME261" s="2"/>
      <c r="MF261" s="2"/>
      <c r="MG261" s="2"/>
    </row>
    <row r="262" spans="1:345" ht="15.5" x14ac:dyDescent="0.35">
      <c r="A262" s="54" t="s">
        <v>16</v>
      </c>
      <c r="B262" s="56">
        <v>41625</v>
      </c>
      <c r="C262" s="74"/>
      <c r="D262" s="68"/>
      <c r="E262" s="73"/>
      <c r="F262" s="66">
        <v>-6.3</v>
      </c>
      <c r="G262" s="68">
        <v>0.2</v>
      </c>
      <c r="H262" s="69">
        <v>40.620290000000004</v>
      </c>
      <c r="I262" s="67">
        <v>83.6666666666666</v>
      </c>
      <c r="J262" s="3">
        <v>41624.409722222219</v>
      </c>
      <c r="K262" s="3">
        <v>41625.445833333331</v>
      </c>
      <c r="L262" s="2"/>
      <c r="M262" s="76">
        <v>4.9597855227882001E-2</v>
      </c>
      <c r="N262" s="71">
        <f t="shared" si="3"/>
        <v>6.9161453678879839E-2</v>
      </c>
      <c r="P262" s="13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3"/>
      <c r="CQ262" s="3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3"/>
      <c r="DZ262" s="3"/>
      <c r="EA262" s="2"/>
      <c r="EB262" s="2"/>
      <c r="EC262" s="2"/>
      <c r="ED262" s="2"/>
      <c r="EE262" s="2"/>
      <c r="EF262" s="2"/>
      <c r="EG262" s="2"/>
      <c r="EH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3"/>
      <c r="KJ262" s="3"/>
      <c r="KK262" s="2"/>
      <c r="KL262" s="3"/>
      <c r="KM262" s="2"/>
      <c r="KN262" s="2"/>
      <c r="KO262" s="2"/>
      <c r="KP262" s="2"/>
      <c r="KQ262" s="2"/>
      <c r="KR262" s="2"/>
      <c r="KS262" s="2"/>
      <c r="KT262" s="2"/>
      <c r="KU262" s="2"/>
      <c r="KV262" s="2"/>
      <c r="KW262" s="2"/>
      <c r="KX262" s="2"/>
      <c r="KY262" s="2"/>
      <c r="KZ262" s="2"/>
      <c r="LA262" s="2"/>
      <c r="LB262" s="2"/>
      <c r="LC262" s="2"/>
      <c r="LD262" s="2"/>
      <c r="LE262" s="2"/>
      <c r="LF262" s="2"/>
      <c r="LG262" s="2"/>
      <c r="LH262" s="2"/>
      <c r="LI262" s="2"/>
      <c r="LJ262" s="2"/>
      <c r="LK262" s="2"/>
      <c r="LL262" s="2"/>
      <c r="LM262" s="2"/>
      <c r="LN262" s="2"/>
      <c r="LO262" s="2"/>
      <c r="LP262" s="2"/>
      <c r="LQ262" s="2"/>
      <c r="LR262" s="2"/>
      <c r="LS262" s="2"/>
      <c r="LT262" s="2"/>
      <c r="LU262" s="2"/>
      <c r="LV262" s="2"/>
      <c r="LW262" s="3"/>
      <c r="LX262" s="3"/>
      <c r="LY262" s="3"/>
      <c r="LZ262" s="2"/>
      <c r="MA262" s="2"/>
      <c r="MB262" s="2"/>
      <c r="MC262" s="2"/>
      <c r="MD262" s="2"/>
      <c r="ME262" s="2"/>
      <c r="MF262" s="2"/>
      <c r="MG262" s="2"/>
    </row>
    <row r="263" spans="1:345" ht="15.5" x14ac:dyDescent="0.35">
      <c r="A263" s="54" t="s">
        <v>17</v>
      </c>
      <c r="B263" s="56">
        <v>41625</v>
      </c>
      <c r="C263" s="74"/>
      <c r="D263" s="68"/>
      <c r="E263" s="73"/>
      <c r="F263" s="66">
        <v>-6.7</v>
      </c>
      <c r="G263" s="68">
        <v>0.1</v>
      </c>
      <c r="H263" s="69">
        <v>37.74944</v>
      </c>
      <c r="I263" s="67">
        <v>90.8333333333333</v>
      </c>
      <c r="J263" s="3">
        <v>41624.447916666664</v>
      </c>
      <c r="K263" s="3">
        <v>41625.411111111112</v>
      </c>
      <c r="L263" s="2"/>
      <c r="M263" s="76">
        <v>4.7873107426099397E-2</v>
      </c>
      <c r="N263" s="71">
        <f t="shared" si="3"/>
        <v>7.2474565408956013E-2</v>
      </c>
      <c r="P263" s="13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3"/>
      <c r="CQ263" s="3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3"/>
      <c r="DZ263" s="3"/>
      <c r="EA263" s="2"/>
      <c r="EB263" s="2"/>
      <c r="EC263" s="2"/>
      <c r="ED263" s="2"/>
      <c r="EE263" s="2"/>
      <c r="EF263" s="2"/>
      <c r="EG263" s="2"/>
      <c r="EH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3"/>
      <c r="IX263" s="3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3"/>
      <c r="KJ263" s="3"/>
      <c r="KK263" s="2"/>
      <c r="KL263" s="3"/>
      <c r="KM263" s="2"/>
      <c r="KN263" s="2"/>
      <c r="KO263" s="2"/>
      <c r="KP263" s="2"/>
      <c r="KQ263" s="2"/>
      <c r="KR263" s="2"/>
      <c r="KS263" s="2"/>
      <c r="KT263" s="2"/>
      <c r="KU263" s="2"/>
      <c r="KV263" s="2"/>
      <c r="KW263" s="2"/>
      <c r="KX263" s="2"/>
      <c r="KY263" s="2"/>
      <c r="KZ263" s="2"/>
      <c r="LA263" s="2"/>
      <c r="LB263" s="2"/>
      <c r="LC263" s="2"/>
      <c r="LD263" s="3"/>
      <c r="LE263" s="2"/>
      <c r="LF263" s="2"/>
      <c r="LG263" s="2"/>
      <c r="LH263" s="2"/>
      <c r="LI263" s="2"/>
      <c r="LJ263" s="2"/>
      <c r="LK263" s="2"/>
      <c r="LL263" s="2"/>
      <c r="LM263" s="2"/>
      <c r="LN263" s="2"/>
      <c r="LO263" s="2"/>
      <c r="LP263" s="2"/>
      <c r="LQ263" s="2"/>
      <c r="LR263" s="2"/>
      <c r="LS263" s="2"/>
      <c r="LT263" s="2"/>
      <c r="LU263" s="2"/>
      <c r="LV263" s="2"/>
      <c r="LW263" s="3"/>
      <c r="LX263" s="3"/>
      <c r="LY263" s="3"/>
      <c r="LZ263" s="2"/>
      <c r="MA263" s="2"/>
      <c r="MB263" s="2"/>
      <c r="MC263" s="2"/>
      <c r="MD263" s="2"/>
      <c r="ME263" s="2"/>
      <c r="MF263" s="2"/>
      <c r="MG263" s="2"/>
    </row>
    <row r="264" spans="1:345" ht="15.5" x14ac:dyDescent="0.35">
      <c r="A264" s="54" t="s">
        <v>18</v>
      </c>
      <c r="B264" s="56">
        <v>41625</v>
      </c>
      <c r="C264" s="74"/>
      <c r="D264" s="68"/>
      <c r="E264" s="73"/>
      <c r="F264" s="66">
        <v>-6.1</v>
      </c>
      <c r="G264" s="68">
        <v>0.3</v>
      </c>
      <c r="H264" s="69">
        <v>69.287399999999991</v>
      </c>
      <c r="I264" s="67"/>
      <c r="J264" s="3">
        <v>41624.425694444442</v>
      </c>
      <c r="K264" s="3">
        <v>41625.418055555558</v>
      </c>
      <c r="L264" s="2"/>
      <c r="M264" s="76">
        <v>1.28061581525542E-2</v>
      </c>
      <c r="N264" s="71" t="str">
        <f t="shared" si="3"/>
        <v/>
      </c>
      <c r="P264" s="13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3"/>
      <c r="CQ264" s="3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3"/>
      <c r="DZ264" s="3"/>
      <c r="EA264" s="2"/>
      <c r="EB264" s="2"/>
      <c r="EC264" s="2"/>
      <c r="ED264" s="2"/>
      <c r="EE264" s="2"/>
      <c r="EF264" s="2"/>
      <c r="EG264" s="2"/>
      <c r="EH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3"/>
      <c r="KJ264" s="3"/>
      <c r="KK264" s="2"/>
      <c r="KL264" s="3"/>
      <c r="KM264" s="2"/>
      <c r="KN264" s="2"/>
      <c r="KO264" s="2"/>
      <c r="KP264" s="2"/>
      <c r="KQ264" s="2"/>
      <c r="KR264" s="2"/>
      <c r="KS264" s="2"/>
      <c r="KT264" s="2"/>
      <c r="KU264" s="2"/>
      <c r="KV264" s="2"/>
      <c r="KW264" s="2"/>
      <c r="KX264" s="2"/>
      <c r="KY264" s="2"/>
      <c r="KZ264" s="2"/>
      <c r="LA264" s="2"/>
      <c r="LB264" s="2"/>
      <c r="LC264" s="2"/>
      <c r="LD264" s="2"/>
      <c r="LE264" s="2"/>
      <c r="LF264" s="2"/>
      <c r="LG264" s="2"/>
      <c r="LH264" s="2"/>
      <c r="LI264" s="2"/>
      <c r="LJ264" s="2"/>
      <c r="LK264" s="2"/>
      <c r="LL264" s="2"/>
      <c r="LM264" s="2"/>
      <c r="LN264" s="2"/>
      <c r="LO264" s="2"/>
      <c r="LP264" s="2"/>
      <c r="LQ264" s="2"/>
      <c r="LR264" s="2"/>
      <c r="LS264" s="2"/>
      <c r="LT264" s="2"/>
      <c r="LU264" s="2"/>
      <c r="LV264" s="2"/>
      <c r="LW264" s="3"/>
      <c r="LX264" s="3"/>
      <c r="LY264" s="3"/>
      <c r="LZ264" s="2"/>
      <c r="MA264" s="2"/>
      <c r="MB264" s="2"/>
      <c r="MC264" s="2"/>
      <c r="MD264" s="2"/>
      <c r="ME264" s="2"/>
      <c r="MF264" s="2"/>
      <c r="MG264" s="2"/>
    </row>
    <row r="265" spans="1:345" ht="15.5" x14ac:dyDescent="0.35">
      <c r="A265" s="54" t="s">
        <v>15</v>
      </c>
      <c r="B265" s="56">
        <v>41660</v>
      </c>
      <c r="C265" s="74">
        <v>595</v>
      </c>
      <c r="D265" s="68">
        <v>7.61</v>
      </c>
      <c r="E265" s="73">
        <v>23.8</v>
      </c>
      <c r="F265" s="66">
        <v>-6.2</v>
      </c>
      <c r="G265" s="68">
        <v>0.2</v>
      </c>
      <c r="H265" s="69" t="s">
        <v>501</v>
      </c>
      <c r="I265" s="67">
        <v>14.3333333333333</v>
      </c>
      <c r="J265" s="3">
        <v>41660.42291666667</v>
      </c>
      <c r="K265" s="3">
        <v>41661.499305555553</v>
      </c>
      <c r="L265" s="2"/>
      <c r="M265" s="76">
        <v>0.27406451612903199</v>
      </c>
      <c r="N265" s="71">
        <f t="shared" si="3"/>
        <v>6.5470967741935268E-2</v>
      </c>
      <c r="P265" s="13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3"/>
      <c r="CQ265" s="3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3"/>
      <c r="DZ265" s="3"/>
      <c r="EA265" s="2"/>
      <c r="EB265" s="2"/>
      <c r="EC265" s="2"/>
      <c r="ED265" s="2"/>
      <c r="EE265" s="2"/>
      <c r="EF265" s="2"/>
      <c r="EG265" s="2"/>
      <c r="EH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3"/>
      <c r="IX265" s="3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3"/>
      <c r="KJ265" s="3"/>
      <c r="KK265" s="2"/>
      <c r="KL265" s="3"/>
      <c r="KM265" s="2"/>
      <c r="KN265" s="2"/>
      <c r="KO265" s="2"/>
      <c r="KP265" s="2"/>
      <c r="KQ265" s="2"/>
      <c r="KR265" s="2"/>
      <c r="KS265" s="2"/>
      <c r="KT265" s="2"/>
      <c r="KU265" s="2"/>
      <c r="KV265" s="2"/>
      <c r="KW265" s="2"/>
      <c r="KX265" s="2"/>
      <c r="KY265" s="2"/>
      <c r="KZ265" s="2"/>
      <c r="LA265" s="2"/>
      <c r="LB265" s="2"/>
      <c r="LC265" s="2"/>
      <c r="LD265" s="3"/>
      <c r="LE265" s="2"/>
      <c r="LF265" s="2"/>
      <c r="LG265" s="2"/>
      <c r="LH265" s="2"/>
      <c r="LI265" s="2"/>
      <c r="LJ265" s="2"/>
      <c r="LK265" s="2"/>
      <c r="LL265" s="2"/>
      <c r="LM265" s="2"/>
      <c r="LN265" s="2"/>
      <c r="LO265" s="2"/>
      <c r="LP265" s="2"/>
      <c r="LQ265" s="2"/>
      <c r="LR265" s="2"/>
      <c r="LS265" s="2"/>
      <c r="LT265" s="2"/>
      <c r="LU265" s="2"/>
      <c r="LV265" s="2"/>
      <c r="LW265" s="3"/>
      <c r="LX265" s="3"/>
      <c r="LY265" s="3"/>
      <c r="LZ265" s="2"/>
      <c r="MA265" s="2"/>
      <c r="MB265" s="2"/>
      <c r="MC265" s="2"/>
      <c r="MD265" s="2"/>
      <c r="ME265" s="2"/>
      <c r="MF265" s="2"/>
      <c r="MG265" s="2"/>
    </row>
    <row r="266" spans="1:345" ht="15.5" x14ac:dyDescent="0.35">
      <c r="A266" s="54" t="s">
        <v>16</v>
      </c>
      <c r="B266" s="56">
        <v>41660</v>
      </c>
      <c r="C266" s="74"/>
      <c r="D266" s="68"/>
      <c r="E266" s="73"/>
      <c r="F266" s="66">
        <v>-8.3000000000000007</v>
      </c>
      <c r="G266" s="68">
        <v>0.3</v>
      </c>
      <c r="H266" s="69">
        <v>29.108610000000002</v>
      </c>
      <c r="I266" s="67">
        <v>105.666666666666</v>
      </c>
      <c r="J266" s="3">
        <v>41660.438888888886</v>
      </c>
      <c r="K266" s="3">
        <v>41661.506249999999</v>
      </c>
      <c r="L266" s="2"/>
      <c r="M266" s="76">
        <v>1.19713728041639E-2</v>
      </c>
      <c r="N266" s="71">
        <f t="shared" si="3"/>
        <v>2.1082917660666289E-2</v>
      </c>
      <c r="P266" s="13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3"/>
      <c r="CQ266" s="3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3"/>
      <c r="DZ266" s="3"/>
      <c r="EA266" s="2"/>
      <c r="EB266" s="2"/>
      <c r="EC266" s="2"/>
      <c r="ED266" s="2"/>
      <c r="EE266" s="2"/>
      <c r="EF266" s="2"/>
      <c r="EG266" s="2"/>
      <c r="EH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3"/>
      <c r="JZ266" s="3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  <c r="KO266" s="2"/>
      <c r="KP266" s="2"/>
      <c r="KQ266" s="2"/>
      <c r="KR266" s="2"/>
      <c r="KS266" s="2"/>
      <c r="KT266" s="2"/>
      <c r="KU266" s="2"/>
      <c r="KV266" s="2"/>
      <c r="KW266" s="2"/>
      <c r="KX266" s="2"/>
      <c r="KY266" s="2"/>
      <c r="KZ266" s="2"/>
      <c r="LA266" s="2"/>
      <c r="LB266" s="2"/>
      <c r="LC266" s="2"/>
      <c r="LD266" s="2"/>
      <c r="LE266" s="2"/>
      <c r="LF266" s="2"/>
      <c r="LG266" s="2"/>
      <c r="LH266" s="2"/>
      <c r="LI266" s="2"/>
      <c r="LJ266" s="2"/>
      <c r="LK266" s="2"/>
      <c r="LL266" s="2"/>
      <c r="LM266" s="2"/>
      <c r="LN266" s="2"/>
      <c r="LO266" s="2"/>
      <c r="LP266" s="2"/>
      <c r="LQ266" s="2"/>
      <c r="LR266" s="2"/>
      <c r="LS266" s="2"/>
      <c r="LT266" s="2"/>
      <c r="LU266" s="2"/>
      <c r="LV266" s="2"/>
      <c r="LW266" s="2"/>
      <c r="LX266" s="2"/>
      <c r="LY266" s="2"/>
      <c r="LZ266" s="2"/>
      <c r="MA266" s="2"/>
      <c r="MB266" s="2"/>
      <c r="MC266" s="2"/>
      <c r="MD266" s="2"/>
      <c r="ME266" s="2"/>
      <c r="MF266" s="2"/>
      <c r="MG266" s="2"/>
    </row>
    <row r="267" spans="1:345" ht="15.5" x14ac:dyDescent="0.35">
      <c r="A267" s="54" t="s">
        <v>17</v>
      </c>
      <c r="B267" s="56">
        <v>41660</v>
      </c>
      <c r="C267" s="74"/>
      <c r="D267" s="68"/>
      <c r="E267" s="73"/>
      <c r="F267" s="66">
        <v>-6.6</v>
      </c>
      <c r="G267" s="68">
        <v>0.1</v>
      </c>
      <c r="H267" s="69">
        <v>71.115929999999992</v>
      </c>
      <c r="I267" s="67">
        <v>96</v>
      </c>
      <c r="J267" s="3">
        <v>41660.438888888886</v>
      </c>
      <c r="K267" s="3">
        <v>41661.505555555559</v>
      </c>
      <c r="L267" s="2"/>
      <c r="M267" s="76">
        <v>4.4466145833333297E-2</v>
      </c>
      <c r="N267" s="71">
        <f t="shared" si="3"/>
        <v>7.1145833333333283E-2</v>
      </c>
      <c r="P267" s="13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3"/>
      <c r="CQ267" s="3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3"/>
      <c r="DZ267" s="3"/>
      <c r="EA267" s="2"/>
      <c r="EB267" s="2"/>
      <c r="EC267" s="2"/>
      <c r="ED267" s="2"/>
      <c r="EE267" s="2"/>
      <c r="EF267" s="2"/>
      <c r="EG267" s="2"/>
      <c r="EH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3"/>
      <c r="IX267" s="3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  <c r="KO267" s="2"/>
      <c r="KP267" s="2"/>
      <c r="KQ267" s="2"/>
      <c r="KR267" s="2"/>
      <c r="KS267" s="2"/>
      <c r="KT267" s="2"/>
      <c r="KU267" s="2"/>
      <c r="KV267" s="2"/>
      <c r="KW267" s="2"/>
      <c r="KX267" s="2"/>
      <c r="KY267" s="2"/>
      <c r="KZ267" s="2"/>
      <c r="LA267" s="2"/>
      <c r="LB267" s="2"/>
      <c r="LC267" s="2"/>
      <c r="LD267" s="3"/>
      <c r="LE267" s="2"/>
      <c r="LF267" s="2"/>
      <c r="LG267" s="2"/>
      <c r="LH267" s="2"/>
      <c r="LI267" s="2"/>
      <c r="LJ267" s="2"/>
      <c r="LK267" s="2"/>
      <c r="LL267" s="2"/>
      <c r="LM267" s="2"/>
      <c r="LN267" s="2"/>
      <c r="LO267" s="2"/>
      <c r="LP267" s="2"/>
      <c r="LQ267" s="2"/>
      <c r="LR267" s="2"/>
      <c r="LS267" s="2"/>
      <c r="LT267" s="2"/>
      <c r="LU267" s="2"/>
      <c r="LV267" s="2"/>
      <c r="LW267" s="2"/>
      <c r="LX267" s="2"/>
      <c r="LY267" s="2"/>
      <c r="LZ267" s="2"/>
      <c r="MA267" s="2"/>
      <c r="MB267" s="2"/>
      <c r="MC267" s="2"/>
      <c r="MD267" s="2"/>
      <c r="ME267" s="2"/>
      <c r="MF267" s="2"/>
      <c r="MG267" s="2"/>
    </row>
    <row r="268" spans="1:345" ht="15.5" x14ac:dyDescent="0.35">
      <c r="A268" s="54" t="s">
        <v>18</v>
      </c>
      <c r="B268" s="56">
        <v>41660</v>
      </c>
      <c r="C268" s="74"/>
      <c r="D268" s="68"/>
      <c r="E268" s="73"/>
      <c r="F268" s="66">
        <v>-6.3</v>
      </c>
      <c r="G268" s="68">
        <v>0.3</v>
      </c>
      <c r="H268" s="69">
        <v>57.443599999999996</v>
      </c>
      <c r="I268" s="67"/>
      <c r="J268" s="3">
        <v>41660.441666666666</v>
      </c>
      <c r="K268" s="3">
        <v>41661.508333333331</v>
      </c>
      <c r="L268" s="2"/>
      <c r="M268" s="76">
        <v>1.1328125E-2</v>
      </c>
      <c r="N268" s="71" t="str">
        <f t="shared" si="3"/>
        <v/>
      </c>
      <c r="P268" s="13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3"/>
      <c r="CQ268" s="3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3"/>
      <c r="DZ268" s="3"/>
      <c r="EA268" s="2"/>
      <c r="EB268" s="2"/>
      <c r="EC268" s="2"/>
      <c r="ED268" s="2"/>
      <c r="EE268" s="2"/>
      <c r="EF268" s="2"/>
      <c r="EG268" s="2"/>
      <c r="EH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3"/>
      <c r="JZ268" s="3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  <c r="KO268" s="2"/>
      <c r="KP268" s="2"/>
      <c r="KQ268" s="2"/>
      <c r="KR268" s="2"/>
      <c r="KS268" s="2"/>
      <c r="KT268" s="2"/>
      <c r="KU268" s="2"/>
      <c r="KV268" s="2"/>
      <c r="KW268" s="2"/>
      <c r="KX268" s="2"/>
      <c r="KY268" s="2"/>
      <c r="KZ268" s="2"/>
      <c r="LA268" s="2"/>
      <c r="LB268" s="2"/>
      <c r="LC268" s="2"/>
      <c r="LD268" s="2"/>
      <c r="LE268" s="2"/>
      <c r="LF268" s="2"/>
      <c r="LG268" s="2"/>
      <c r="LH268" s="2"/>
      <c r="LI268" s="2"/>
      <c r="LJ268" s="2"/>
      <c r="LK268" s="2"/>
      <c r="LL268" s="2"/>
      <c r="LM268" s="2"/>
      <c r="LN268" s="2"/>
      <c r="LO268" s="2"/>
      <c r="LP268" s="2"/>
      <c r="LQ268" s="2"/>
      <c r="LR268" s="2"/>
      <c r="LS268" s="2"/>
      <c r="LT268" s="2"/>
      <c r="LU268" s="2"/>
      <c r="LV268" s="2"/>
      <c r="LW268" s="2"/>
      <c r="LX268" s="2"/>
      <c r="LY268" s="2"/>
      <c r="LZ268" s="2"/>
      <c r="MA268" s="2"/>
      <c r="MB268" s="2"/>
      <c r="MC268" s="2"/>
      <c r="MD268" s="2"/>
      <c r="ME268" s="2"/>
      <c r="MF268" s="2"/>
      <c r="MG268" s="2"/>
    </row>
    <row r="269" spans="1:345" ht="15.5" x14ac:dyDescent="0.35">
      <c r="A269" s="54" t="s">
        <v>15</v>
      </c>
      <c r="B269" s="56">
        <v>41687</v>
      </c>
      <c r="C269" s="74">
        <v>617</v>
      </c>
      <c r="D269" s="68">
        <v>7.95</v>
      </c>
      <c r="E269" s="73">
        <v>26.4</v>
      </c>
      <c r="F269" s="66">
        <v>-6.5</v>
      </c>
      <c r="G269" s="68">
        <v>0.2</v>
      </c>
      <c r="H269" s="69" t="s">
        <v>501</v>
      </c>
      <c r="I269" s="67">
        <v>11.8333333333333</v>
      </c>
      <c r="J269" s="3">
        <v>41687.554166666669</v>
      </c>
      <c r="K269" s="3">
        <v>41688.42291666667</v>
      </c>
      <c r="L269" s="2"/>
      <c r="M269" s="76">
        <v>0.33613109512389999</v>
      </c>
      <c r="N269" s="71">
        <f t="shared" si="3"/>
        <v>6.6292521538324531E-2</v>
      </c>
      <c r="P269" s="13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3"/>
      <c r="CQ269" s="3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3"/>
      <c r="DZ269" s="3"/>
      <c r="EA269" s="2"/>
      <c r="EB269" s="2"/>
      <c r="EC269" s="2"/>
      <c r="ED269" s="2"/>
      <c r="EE269" s="2"/>
      <c r="EF269" s="2"/>
      <c r="EG269" s="2"/>
      <c r="EH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3"/>
      <c r="IX269" s="3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  <c r="KP269" s="2"/>
      <c r="KQ269" s="2"/>
      <c r="KR269" s="2"/>
      <c r="KS269" s="2"/>
      <c r="KT269" s="2"/>
      <c r="KU269" s="2"/>
      <c r="KV269" s="2"/>
      <c r="KW269" s="2"/>
      <c r="KX269" s="2"/>
      <c r="KY269" s="2"/>
      <c r="KZ269" s="2"/>
      <c r="LA269" s="2"/>
      <c r="LB269" s="2"/>
      <c r="LC269" s="2"/>
      <c r="LD269" s="3"/>
      <c r="LE269" s="2"/>
      <c r="LF269" s="2"/>
      <c r="LG269" s="2"/>
      <c r="LH269" s="2"/>
      <c r="LI269" s="2"/>
      <c r="LJ269" s="2"/>
      <c r="LK269" s="2"/>
      <c r="LL269" s="2"/>
      <c r="LM269" s="2"/>
      <c r="LN269" s="2"/>
      <c r="LO269" s="2"/>
      <c r="LP269" s="2"/>
      <c r="LQ269" s="2"/>
      <c r="LR269" s="2"/>
      <c r="LS269" s="2"/>
      <c r="LT269" s="2"/>
      <c r="LU269" s="2"/>
      <c r="LV269" s="2"/>
      <c r="LW269" s="2"/>
      <c r="LX269" s="2"/>
      <c r="LY269" s="2"/>
      <c r="LZ269" s="2"/>
      <c r="MA269" s="2"/>
      <c r="MB269" s="2"/>
      <c r="MC269" s="2"/>
      <c r="MD269" s="2"/>
      <c r="ME269" s="2"/>
      <c r="MF269" s="2"/>
      <c r="MG269" s="2"/>
    </row>
    <row r="270" spans="1:345" ht="15.5" x14ac:dyDescent="0.35">
      <c r="A270" s="54" t="s">
        <v>16</v>
      </c>
      <c r="B270" s="56">
        <v>41687</v>
      </c>
      <c r="C270" s="74"/>
      <c r="D270" s="68"/>
      <c r="E270" s="73"/>
      <c r="F270" s="66">
        <v>-5.3</v>
      </c>
      <c r="G270" s="68">
        <v>0.2</v>
      </c>
      <c r="H270" s="69">
        <v>39.11703</v>
      </c>
      <c r="I270" s="67">
        <v>101.166666666666</v>
      </c>
      <c r="J270" s="3">
        <v>41687.443749999999</v>
      </c>
      <c r="K270" s="3">
        <v>41688.443749999999</v>
      </c>
      <c r="L270" s="2"/>
      <c r="M270" s="76">
        <v>4.1805555555555499E-2</v>
      </c>
      <c r="N270" s="71">
        <f t="shared" ref="N270:N333" si="4">IF(AND(I270&lt;&gt;"",M270&lt;&gt;""),M270*(I270/60),"")</f>
        <v>7.0488811728394496E-2</v>
      </c>
      <c r="P270" s="13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3"/>
      <c r="CQ270" s="3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3"/>
      <c r="DZ270" s="3"/>
      <c r="EA270" s="2"/>
      <c r="EB270" s="2"/>
      <c r="EC270" s="2"/>
      <c r="ED270" s="2"/>
      <c r="EE270" s="2"/>
      <c r="EF270" s="2"/>
      <c r="EG270" s="2"/>
      <c r="EH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3"/>
      <c r="JZ270" s="3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  <c r="KP270" s="2"/>
      <c r="KQ270" s="2"/>
      <c r="KR270" s="2"/>
      <c r="KS270" s="2"/>
      <c r="KT270" s="2"/>
      <c r="KU270" s="2"/>
      <c r="KV270" s="2"/>
      <c r="KW270" s="2"/>
      <c r="KX270" s="2"/>
      <c r="KY270" s="2"/>
      <c r="KZ270" s="2"/>
      <c r="LA270" s="2"/>
      <c r="LB270" s="2"/>
      <c r="LC270" s="2"/>
      <c r="LD270" s="2"/>
      <c r="LE270" s="2"/>
      <c r="LF270" s="2"/>
      <c r="LG270" s="2"/>
      <c r="LH270" s="2"/>
      <c r="LI270" s="2"/>
      <c r="LJ270" s="2"/>
      <c r="LK270" s="2"/>
      <c r="LL270" s="2"/>
      <c r="LM270" s="2"/>
      <c r="LN270" s="2"/>
      <c r="LO270" s="2"/>
      <c r="LP270" s="2"/>
      <c r="LQ270" s="2"/>
      <c r="LR270" s="2"/>
      <c r="LS270" s="2"/>
      <c r="LT270" s="2"/>
      <c r="LU270" s="2"/>
      <c r="LV270" s="2"/>
      <c r="LW270" s="3"/>
      <c r="LX270" s="3"/>
      <c r="LY270" s="3"/>
      <c r="LZ270" s="2"/>
      <c r="MA270" s="2"/>
      <c r="MB270" s="2"/>
      <c r="MC270" s="2"/>
      <c r="MD270" s="2"/>
      <c r="ME270" s="2"/>
      <c r="MF270" s="2"/>
      <c r="MG270" s="2"/>
    </row>
    <row r="271" spans="1:345" ht="15.5" x14ac:dyDescent="0.35">
      <c r="A271" s="54" t="s">
        <v>17</v>
      </c>
      <c r="B271" s="56">
        <v>41687</v>
      </c>
      <c r="C271" s="74"/>
      <c r="D271" s="68"/>
      <c r="E271" s="73"/>
      <c r="F271" s="66">
        <v>-6.7</v>
      </c>
      <c r="G271" s="68">
        <v>0.1</v>
      </c>
      <c r="H271" s="69">
        <v>74.693029999999993</v>
      </c>
      <c r="I271" s="67">
        <v>81</v>
      </c>
      <c r="J271" s="3">
        <v>41687.518055555556</v>
      </c>
      <c r="K271" s="3">
        <v>41688.447916666664</v>
      </c>
      <c r="L271" s="2"/>
      <c r="M271" s="76">
        <v>4.9066467513069402E-2</v>
      </c>
      <c r="N271" s="71">
        <f t="shared" si="4"/>
        <v>6.6239731142643699E-2</v>
      </c>
      <c r="P271" s="13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3"/>
      <c r="CQ271" s="3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3"/>
      <c r="DZ271" s="3"/>
      <c r="EA271" s="2"/>
      <c r="EB271" s="2"/>
      <c r="EC271" s="2"/>
      <c r="ED271" s="2"/>
      <c r="EE271" s="2"/>
      <c r="EF271" s="2"/>
      <c r="EG271" s="2"/>
      <c r="EH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  <c r="KO271" s="2"/>
      <c r="KP271" s="2"/>
      <c r="KQ271" s="2"/>
      <c r="KR271" s="2"/>
      <c r="KS271" s="2"/>
      <c r="KT271" s="2"/>
      <c r="KU271" s="2"/>
      <c r="KV271" s="2"/>
      <c r="KW271" s="2"/>
      <c r="KX271" s="2"/>
      <c r="KY271" s="2"/>
      <c r="KZ271" s="2"/>
      <c r="LA271" s="2"/>
      <c r="LB271" s="2"/>
      <c r="LC271" s="2"/>
      <c r="LD271" s="2"/>
      <c r="LE271" s="2"/>
      <c r="LF271" s="2"/>
      <c r="LG271" s="2"/>
      <c r="LH271" s="2"/>
      <c r="LI271" s="2"/>
      <c r="LJ271" s="2"/>
      <c r="LK271" s="2"/>
      <c r="LL271" s="2"/>
      <c r="LM271" s="2"/>
      <c r="LN271" s="2"/>
      <c r="LO271" s="2"/>
      <c r="LP271" s="2"/>
      <c r="LQ271" s="2"/>
      <c r="LR271" s="2"/>
      <c r="LS271" s="2"/>
      <c r="LT271" s="2"/>
      <c r="LU271" s="2"/>
      <c r="LV271" s="2"/>
      <c r="LW271" s="3"/>
      <c r="LX271" s="3"/>
      <c r="LY271" s="3"/>
      <c r="LZ271" s="2"/>
      <c r="MA271" s="2"/>
      <c r="MB271" s="2"/>
      <c r="MC271" s="2"/>
      <c r="MD271" s="2"/>
      <c r="ME271" s="2"/>
      <c r="MF271" s="2"/>
      <c r="MG271" s="2"/>
    </row>
    <row r="272" spans="1:345" ht="15.5" x14ac:dyDescent="0.35">
      <c r="A272" s="54" t="s">
        <v>18</v>
      </c>
      <c r="B272" s="56">
        <v>41687</v>
      </c>
      <c r="C272" s="74"/>
      <c r="D272" s="68"/>
      <c r="E272" s="73"/>
      <c r="F272" s="66">
        <v>-6.7</v>
      </c>
      <c r="G272" s="68">
        <v>0.3</v>
      </c>
      <c r="H272" s="69">
        <v>72.244470000000007</v>
      </c>
      <c r="I272" s="67"/>
      <c r="J272" s="3">
        <v>41687.478472222225</v>
      </c>
      <c r="K272" s="3">
        <v>41688.447916666664</v>
      </c>
      <c r="L272" s="2"/>
      <c r="M272" s="76">
        <v>1.37535816618911E-2</v>
      </c>
      <c r="N272" s="71" t="str">
        <f t="shared" si="4"/>
        <v/>
      </c>
      <c r="P272" s="13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3"/>
      <c r="CQ272" s="3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3"/>
      <c r="DZ272" s="3"/>
      <c r="EA272" s="2"/>
      <c r="EB272" s="2"/>
      <c r="EC272" s="2"/>
      <c r="ED272" s="2"/>
      <c r="EE272" s="2"/>
      <c r="EF272" s="2"/>
      <c r="EG272" s="2"/>
      <c r="EH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  <c r="KO272" s="2"/>
      <c r="KP272" s="2"/>
      <c r="KQ272" s="2"/>
      <c r="KR272" s="2"/>
      <c r="KS272" s="2"/>
      <c r="KT272" s="2"/>
      <c r="KU272" s="2"/>
      <c r="KV272" s="2"/>
      <c r="KW272" s="2"/>
      <c r="KX272" s="2"/>
      <c r="KY272" s="2"/>
      <c r="KZ272" s="2"/>
      <c r="LA272" s="2"/>
      <c r="LB272" s="2"/>
      <c r="LC272" s="2"/>
      <c r="LD272" s="2"/>
      <c r="LE272" s="2"/>
      <c r="LF272" s="2"/>
      <c r="LG272" s="2"/>
      <c r="LH272" s="2"/>
      <c r="LI272" s="2"/>
      <c r="LJ272" s="2"/>
      <c r="LK272" s="2"/>
      <c r="LL272" s="2"/>
      <c r="LM272" s="2"/>
      <c r="LN272" s="2"/>
      <c r="LO272" s="2"/>
      <c r="LP272" s="2"/>
      <c r="LQ272" s="2"/>
      <c r="LR272" s="2"/>
      <c r="LS272" s="2"/>
      <c r="LT272" s="2"/>
      <c r="LU272" s="2"/>
      <c r="LV272" s="2"/>
      <c r="LW272" s="3"/>
      <c r="LX272" s="3"/>
      <c r="LY272" s="3"/>
      <c r="LZ272" s="2"/>
      <c r="MA272" s="2"/>
      <c r="MB272" s="2"/>
      <c r="MC272" s="2"/>
      <c r="MD272" s="2"/>
      <c r="ME272" s="2"/>
      <c r="MF272" s="2"/>
      <c r="MG272" s="2"/>
    </row>
    <row r="273" spans="1:345" ht="15.5" x14ac:dyDescent="0.35">
      <c r="A273" s="54" t="s">
        <v>15</v>
      </c>
      <c r="B273" s="56">
        <v>41716</v>
      </c>
      <c r="C273" s="74">
        <v>608</v>
      </c>
      <c r="D273" s="68">
        <v>6.76</v>
      </c>
      <c r="E273" s="73">
        <v>26.6</v>
      </c>
      <c r="F273" s="66">
        <v>-6.4</v>
      </c>
      <c r="G273" s="68">
        <v>0.1</v>
      </c>
      <c r="H273" s="69" t="s">
        <v>501</v>
      </c>
      <c r="I273" s="67">
        <v>11.3333333333333</v>
      </c>
      <c r="J273" s="3">
        <v>41715.448611111111</v>
      </c>
      <c r="K273" s="3">
        <v>41716.42291666667</v>
      </c>
      <c r="L273" s="2"/>
      <c r="M273" s="76">
        <v>0.29978617248752598</v>
      </c>
      <c r="N273" s="71">
        <f t="shared" si="4"/>
        <v>5.6626277025421404E-2</v>
      </c>
      <c r="P273" s="13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3"/>
      <c r="CQ273" s="3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3"/>
      <c r="DZ273" s="3"/>
      <c r="EA273" s="2"/>
      <c r="EB273" s="2"/>
      <c r="EC273" s="2"/>
      <c r="ED273" s="2"/>
      <c r="EE273" s="2"/>
      <c r="EF273" s="2"/>
      <c r="EG273" s="2"/>
      <c r="EH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3"/>
      <c r="IX273" s="3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  <c r="LC273" s="2"/>
      <c r="LD273" s="3"/>
      <c r="LE273" s="2"/>
      <c r="LF273" s="2"/>
      <c r="LG273" s="2"/>
      <c r="LH273" s="2"/>
      <c r="LI273" s="2"/>
      <c r="LJ273" s="2"/>
      <c r="LK273" s="2"/>
      <c r="LL273" s="2"/>
      <c r="LM273" s="2"/>
      <c r="LN273" s="2"/>
      <c r="LO273" s="2"/>
      <c r="LP273" s="2"/>
      <c r="LQ273" s="2"/>
      <c r="LR273" s="2"/>
      <c r="LS273" s="2"/>
      <c r="LT273" s="2"/>
      <c r="LU273" s="2"/>
      <c r="LV273" s="2"/>
      <c r="LW273" s="3"/>
      <c r="LX273" s="3"/>
      <c r="LY273" s="3"/>
      <c r="LZ273" s="2"/>
      <c r="MA273" s="2"/>
      <c r="MB273" s="2"/>
      <c r="MC273" s="2"/>
      <c r="MD273" s="2"/>
      <c r="ME273" s="2"/>
      <c r="MF273" s="2"/>
      <c r="MG273" s="2"/>
    </row>
    <row r="274" spans="1:345" ht="15.5" x14ac:dyDescent="0.35">
      <c r="A274" s="54" t="s">
        <v>16</v>
      </c>
      <c r="B274" s="56">
        <v>41716</v>
      </c>
      <c r="C274" s="74"/>
      <c r="D274" s="68"/>
      <c r="E274" s="73"/>
      <c r="F274" s="66">
        <v>-6.3</v>
      </c>
      <c r="G274" s="68">
        <v>0.3</v>
      </c>
      <c r="H274" s="69">
        <v>37.190179999999998</v>
      </c>
      <c r="I274" s="67">
        <v>112.333333333333</v>
      </c>
      <c r="J274" s="3">
        <v>41715.457638888889</v>
      </c>
      <c r="K274" s="3">
        <v>41716.442361111112</v>
      </c>
      <c r="L274" s="2"/>
      <c r="M274" s="76">
        <v>4.5401974612129699E-2</v>
      </c>
      <c r="N274" s="71">
        <f t="shared" si="4"/>
        <v>8.5002585801598127E-2</v>
      </c>
      <c r="P274" s="13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3"/>
      <c r="CQ274" s="3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3"/>
      <c r="DZ274" s="3"/>
      <c r="EA274" s="2"/>
      <c r="EB274" s="2"/>
      <c r="EC274" s="2"/>
      <c r="ED274" s="2"/>
      <c r="EE274" s="2"/>
      <c r="EF274" s="2"/>
      <c r="EG274" s="2"/>
      <c r="EH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3"/>
      <c r="JZ274" s="3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  <c r="KO274" s="2"/>
      <c r="KP274" s="2"/>
      <c r="KQ274" s="2"/>
      <c r="KR274" s="2"/>
      <c r="KS274" s="2"/>
      <c r="KT274" s="2"/>
      <c r="KU274" s="2"/>
      <c r="KV274" s="2"/>
      <c r="KW274" s="2"/>
      <c r="KX274" s="2"/>
      <c r="KY274" s="2"/>
      <c r="KZ274" s="2"/>
      <c r="LA274" s="2"/>
      <c r="LB274" s="2"/>
      <c r="LC274" s="2"/>
      <c r="LD274" s="2"/>
      <c r="LE274" s="2"/>
      <c r="LF274" s="2"/>
      <c r="LG274" s="2"/>
      <c r="LH274" s="2"/>
      <c r="LI274" s="2"/>
      <c r="LJ274" s="2"/>
      <c r="LK274" s="2"/>
      <c r="LL274" s="2"/>
      <c r="LM274" s="2"/>
      <c r="LN274" s="2"/>
      <c r="LO274" s="2"/>
      <c r="LP274" s="2"/>
      <c r="LQ274" s="2"/>
      <c r="LR274" s="2"/>
      <c r="LS274" s="2"/>
      <c r="LT274" s="2"/>
      <c r="LU274" s="2"/>
      <c r="LV274" s="2"/>
      <c r="LW274" s="2"/>
      <c r="LX274" s="2"/>
      <c r="LY274" s="2"/>
      <c r="LZ274" s="2"/>
      <c r="MA274" s="2"/>
      <c r="MB274" s="2"/>
      <c r="MC274" s="2"/>
      <c r="MD274" s="2"/>
      <c r="ME274" s="2"/>
      <c r="MF274" s="2"/>
      <c r="MG274" s="2"/>
    </row>
    <row r="275" spans="1:345" ht="15.5" x14ac:dyDescent="0.35">
      <c r="A275" s="54" t="s">
        <v>17</v>
      </c>
      <c r="B275" s="56">
        <v>41716</v>
      </c>
      <c r="C275" s="74"/>
      <c r="D275" s="68"/>
      <c r="E275" s="73"/>
      <c r="F275" s="66">
        <v>-6.5</v>
      </c>
      <c r="G275" s="68">
        <v>0.1</v>
      </c>
      <c r="H275" s="69" t="s">
        <v>501</v>
      </c>
      <c r="I275" s="67">
        <v>92.5</v>
      </c>
      <c r="J275" s="3">
        <v>41715.463194444441</v>
      </c>
      <c r="K275" s="3">
        <v>41716.506249999999</v>
      </c>
      <c r="L275" s="2"/>
      <c r="M275" s="76">
        <v>2.0639147802929401E-3</v>
      </c>
      <c r="N275" s="71">
        <f t="shared" si="4"/>
        <v>3.1818686196182829E-3</v>
      </c>
      <c r="P275" s="13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3"/>
      <c r="CQ275" s="3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3"/>
      <c r="DZ275" s="3"/>
      <c r="EA275" s="2"/>
      <c r="EB275" s="2"/>
      <c r="EC275" s="2"/>
      <c r="ED275" s="2"/>
      <c r="EE275" s="2"/>
      <c r="EF275" s="2"/>
      <c r="EG275" s="2"/>
      <c r="EH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3"/>
      <c r="IX275" s="3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  <c r="KO275" s="2"/>
      <c r="KP275" s="2"/>
      <c r="KQ275" s="2"/>
      <c r="KR275" s="2"/>
      <c r="KS275" s="2"/>
      <c r="KT275" s="2"/>
      <c r="KU275" s="2"/>
      <c r="KV275" s="2"/>
      <c r="KW275" s="2"/>
      <c r="KX275" s="2"/>
      <c r="KY275" s="2"/>
      <c r="KZ275" s="2"/>
      <c r="LA275" s="2"/>
      <c r="LB275" s="2"/>
      <c r="LC275" s="2"/>
      <c r="LD275" s="3"/>
      <c r="LE275" s="2"/>
      <c r="LF275" s="2"/>
      <c r="LG275" s="2"/>
      <c r="LH275" s="2"/>
      <c r="LI275" s="2"/>
      <c r="LJ275" s="2"/>
      <c r="LK275" s="2"/>
      <c r="LL275" s="2"/>
      <c r="LM275" s="2"/>
      <c r="LN275" s="2"/>
      <c r="LO275" s="2"/>
      <c r="LP275" s="2"/>
      <c r="LQ275" s="2"/>
      <c r="LR275" s="2"/>
      <c r="LS275" s="2"/>
      <c r="LT275" s="2"/>
      <c r="LU275" s="2"/>
      <c r="LV275" s="2"/>
      <c r="LW275" s="2"/>
      <c r="LX275" s="2"/>
      <c r="LY275" s="2"/>
      <c r="LZ275" s="2"/>
      <c r="MA275" s="2"/>
      <c r="MB275" s="2"/>
      <c r="MC275" s="2"/>
      <c r="MD275" s="2"/>
      <c r="ME275" s="2"/>
      <c r="MF275" s="2"/>
      <c r="MG275" s="2"/>
    </row>
    <row r="276" spans="1:345" ht="15.5" x14ac:dyDescent="0.35">
      <c r="A276" s="54" t="s">
        <v>18</v>
      </c>
      <c r="B276" s="56">
        <v>41716</v>
      </c>
      <c r="C276" s="74"/>
      <c r="D276" s="68"/>
      <c r="E276" s="73"/>
      <c r="F276" s="66">
        <v>-6.6</v>
      </c>
      <c r="G276" s="68">
        <v>0.3</v>
      </c>
      <c r="H276" s="69">
        <v>70.714960000000005</v>
      </c>
      <c r="I276" s="67"/>
      <c r="J276" s="3">
        <v>41715.462500000001</v>
      </c>
      <c r="K276" s="3">
        <v>41716.442361111112</v>
      </c>
      <c r="L276" s="2"/>
      <c r="M276" s="76">
        <v>1.5237420269312499E-2</v>
      </c>
      <c r="N276" s="71" t="str">
        <f t="shared" si="4"/>
        <v/>
      </c>
      <c r="P276" s="13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3"/>
      <c r="CQ276" s="3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3"/>
      <c r="DZ276" s="3"/>
      <c r="EA276" s="2"/>
      <c r="EB276" s="2"/>
      <c r="EC276" s="2"/>
      <c r="ED276" s="2"/>
      <c r="EE276" s="2"/>
      <c r="EF276" s="2"/>
      <c r="EG276" s="2"/>
      <c r="EH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</row>
    <row r="277" spans="1:345" ht="15.5" x14ac:dyDescent="0.35">
      <c r="A277" s="54" t="s">
        <v>15</v>
      </c>
      <c r="B277" s="56">
        <v>41752</v>
      </c>
      <c r="C277" s="74">
        <v>614</v>
      </c>
      <c r="D277" s="68">
        <v>6.7</v>
      </c>
      <c r="E277" s="73">
        <v>26.9</v>
      </c>
      <c r="F277" s="66">
        <v>-6.4</v>
      </c>
      <c r="G277" s="68">
        <v>0.1</v>
      </c>
      <c r="H277" s="69" t="s">
        <v>501</v>
      </c>
      <c r="I277" s="67">
        <v>16.3333333333333</v>
      </c>
      <c r="J277" s="3">
        <v>41751.459722222222</v>
      </c>
      <c r="K277" s="3">
        <v>41752.435416666667</v>
      </c>
      <c r="L277" s="2"/>
      <c r="M277" s="76">
        <v>0.21729537366547999</v>
      </c>
      <c r="N277" s="71">
        <f t="shared" si="4"/>
        <v>5.9152629497824981E-2</v>
      </c>
      <c r="P277" s="13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3"/>
      <c r="CQ277" s="3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3"/>
      <c r="DZ277" s="3"/>
      <c r="EA277" s="2"/>
      <c r="EB277" s="2"/>
      <c r="EC277" s="2"/>
      <c r="ED277" s="2"/>
      <c r="EE277" s="2"/>
      <c r="EF277" s="2"/>
      <c r="EG277" s="2"/>
      <c r="EH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3"/>
      <c r="IX277" s="3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  <c r="KO277" s="2"/>
      <c r="KP277" s="2"/>
      <c r="KQ277" s="2"/>
      <c r="KR277" s="2"/>
      <c r="KS277" s="2"/>
      <c r="KT277" s="2"/>
      <c r="KU277" s="2"/>
      <c r="KV277" s="2"/>
      <c r="KW277" s="2"/>
      <c r="KX277" s="2"/>
      <c r="KY277" s="2"/>
      <c r="KZ277" s="2"/>
      <c r="LA277" s="2"/>
      <c r="LB277" s="2"/>
      <c r="LC277" s="2"/>
      <c r="LD277" s="3"/>
      <c r="LE277" s="2"/>
      <c r="LF277" s="2"/>
      <c r="LG277" s="2"/>
      <c r="LH277" s="2"/>
      <c r="LI277" s="2"/>
      <c r="LJ277" s="2"/>
      <c r="LK277" s="2"/>
      <c r="LL277" s="2"/>
      <c r="LM277" s="2"/>
      <c r="LN277" s="2"/>
      <c r="LO277" s="2"/>
      <c r="LP277" s="2"/>
      <c r="LQ277" s="2"/>
      <c r="LR277" s="2"/>
      <c r="LS277" s="2"/>
      <c r="LT277" s="2"/>
      <c r="LU277" s="2"/>
      <c r="LV277" s="2"/>
      <c r="LW277" s="2"/>
      <c r="LX277" s="2"/>
      <c r="LY277" s="2"/>
      <c r="LZ277" s="2"/>
      <c r="MA277" s="2"/>
      <c r="MB277" s="2"/>
      <c r="MC277" s="2"/>
      <c r="MD277" s="2"/>
      <c r="ME277" s="2"/>
      <c r="MF277" s="2"/>
      <c r="MG277" s="2"/>
    </row>
    <row r="278" spans="1:345" ht="15.5" x14ac:dyDescent="0.35">
      <c r="A278" s="54" t="s">
        <v>16</v>
      </c>
      <c r="B278" s="56">
        <v>41752</v>
      </c>
      <c r="C278" s="74"/>
      <c r="D278" s="68"/>
      <c r="E278" s="73"/>
      <c r="F278" s="66">
        <v>-6.1</v>
      </c>
      <c r="G278" s="68">
        <v>0.3</v>
      </c>
      <c r="H278" s="69" t="s">
        <v>501</v>
      </c>
      <c r="I278" s="67">
        <v>428</v>
      </c>
      <c r="J278" s="3">
        <v>41751.490972222222</v>
      </c>
      <c r="K278" s="3">
        <v>41752.464583333334</v>
      </c>
      <c r="L278" s="2"/>
      <c r="M278" s="76">
        <v>1.02710413694721E-2</v>
      </c>
      <c r="N278" s="71">
        <f t="shared" si="4"/>
        <v>7.3266761768900984E-2</v>
      </c>
      <c r="P278" s="13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3"/>
      <c r="CQ278" s="3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3"/>
      <c r="DZ278" s="3"/>
      <c r="EA278" s="2"/>
      <c r="EB278" s="2"/>
      <c r="EC278" s="2"/>
      <c r="ED278" s="2"/>
      <c r="EE278" s="2"/>
      <c r="EF278" s="2"/>
      <c r="EG278" s="2"/>
      <c r="EH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3"/>
      <c r="JZ278" s="3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  <c r="KO278" s="2"/>
      <c r="KP278" s="2"/>
      <c r="KQ278" s="2"/>
      <c r="KR278" s="2"/>
      <c r="KS278" s="2"/>
      <c r="KT278" s="2"/>
      <c r="KU278" s="2"/>
      <c r="KV278" s="2"/>
      <c r="KW278" s="2"/>
      <c r="KX278" s="2"/>
      <c r="KY278" s="2"/>
      <c r="KZ278" s="2"/>
      <c r="LA278" s="2"/>
      <c r="LB278" s="2"/>
      <c r="LC278" s="2"/>
      <c r="LD278" s="2"/>
      <c r="LE278" s="2"/>
      <c r="LF278" s="2"/>
      <c r="LG278" s="2"/>
      <c r="LH278" s="2"/>
      <c r="LI278" s="2"/>
      <c r="LJ278" s="2"/>
      <c r="LK278" s="2"/>
      <c r="LL278" s="2"/>
      <c r="LM278" s="2"/>
      <c r="LN278" s="2"/>
      <c r="LO278" s="2"/>
      <c r="LP278" s="2"/>
      <c r="LQ278" s="2"/>
      <c r="LR278" s="2"/>
      <c r="LS278" s="2"/>
      <c r="LT278" s="2"/>
      <c r="LU278" s="2"/>
      <c r="LV278" s="2"/>
      <c r="LW278" s="3"/>
      <c r="LX278" s="3"/>
      <c r="LY278" s="3"/>
      <c r="LZ278" s="2"/>
      <c r="MA278" s="2"/>
      <c r="MB278" s="2"/>
      <c r="MC278" s="2"/>
      <c r="MD278" s="2"/>
      <c r="ME278" s="2"/>
      <c r="MF278" s="2"/>
      <c r="MG278" s="2"/>
    </row>
    <row r="279" spans="1:345" ht="15.5" x14ac:dyDescent="0.35">
      <c r="A279" s="54" t="s">
        <v>17</v>
      </c>
      <c r="B279" s="56">
        <v>41752</v>
      </c>
      <c r="C279" s="74"/>
      <c r="D279" s="68"/>
      <c r="E279" s="73"/>
      <c r="F279" s="66">
        <v>-6.8</v>
      </c>
      <c r="G279" s="68">
        <v>0.1</v>
      </c>
      <c r="H279" s="69">
        <v>73.027640000000005</v>
      </c>
      <c r="I279" s="67">
        <v>108.166666666666</v>
      </c>
      <c r="J279" s="3">
        <v>41751.491666666669</v>
      </c>
      <c r="K279" s="3">
        <v>41752.463888888888</v>
      </c>
      <c r="L279" s="2"/>
      <c r="M279" s="76">
        <v>3.7428571428571401E-2</v>
      </c>
      <c r="N279" s="71">
        <f t="shared" si="4"/>
        <v>6.7475396825396355E-2</v>
      </c>
      <c r="P279" s="13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3"/>
      <c r="CQ279" s="3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3"/>
      <c r="DZ279" s="3"/>
      <c r="EA279" s="2"/>
      <c r="EB279" s="2"/>
      <c r="EC279" s="2"/>
      <c r="ED279" s="2"/>
      <c r="EE279" s="2"/>
      <c r="EF279" s="2"/>
      <c r="EG279" s="2"/>
      <c r="EH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  <c r="KO279" s="2"/>
      <c r="KP279" s="2"/>
      <c r="KQ279" s="2"/>
      <c r="KR279" s="2"/>
      <c r="KS279" s="2"/>
      <c r="KT279" s="2"/>
      <c r="KU279" s="2"/>
      <c r="KV279" s="2"/>
      <c r="KW279" s="2"/>
      <c r="KX279" s="2"/>
      <c r="KY279" s="2"/>
      <c r="KZ279" s="2"/>
      <c r="LA279" s="2"/>
      <c r="LB279" s="2"/>
      <c r="LC279" s="2"/>
      <c r="LD279" s="2"/>
      <c r="LE279" s="2"/>
      <c r="LF279" s="2"/>
      <c r="LG279" s="2"/>
      <c r="LH279" s="2"/>
      <c r="LI279" s="2"/>
      <c r="LJ279" s="2"/>
      <c r="LK279" s="2"/>
      <c r="LL279" s="2"/>
      <c r="LM279" s="2"/>
      <c r="LN279" s="2"/>
      <c r="LO279" s="2"/>
      <c r="LP279" s="2"/>
      <c r="LQ279" s="2"/>
      <c r="LR279" s="2"/>
      <c r="LS279" s="2"/>
      <c r="LT279" s="2"/>
      <c r="LU279" s="2"/>
      <c r="LV279" s="2"/>
      <c r="LW279" s="3"/>
      <c r="LX279" s="3"/>
      <c r="LY279" s="3"/>
      <c r="LZ279" s="2"/>
      <c r="MA279" s="2"/>
      <c r="MB279" s="2"/>
      <c r="MC279" s="2"/>
      <c r="MD279" s="2"/>
      <c r="ME279" s="2"/>
      <c r="MF279" s="2"/>
      <c r="MG279" s="2"/>
    </row>
    <row r="280" spans="1:345" ht="15.5" x14ac:dyDescent="0.35">
      <c r="A280" s="54" t="s">
        <v>18</v>
      </c>
      <c r="B280" s="56">
        <v>41752</v>
      </c>
      <c r="C280" s="74"/>
      <c r="D280" s="68"/>
      <c r="E280" s="73"/>
      <c r="F280" s="66">
        <v>-6.5</v>
      </c>
      <c r="G280" s="68">
        <v>0.3</v>
      </c>
      <c r="H280" s="69">
        <v>73.174630000000008</v>
      </c>
      <c r="I280" s="67"/>
      <c r="J280" s="3">
        <v>41751.484027777777</v>
      </c>
      <c r="K280" s="3">
        <v>41752.45208333333</v>
      </c>
      <c r="L280" s="2"/>
      <c r="M280" s="76">
        <v>1.16929698708751E-2</v>
      </c>
      <c r="N280" s="71" t="str">
        <f t="shared" si="4"/>
        <v/>
      </c>
      <c r="P280" s="13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3"/>
      <c r="CQ280" s="3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3"/>
      <c r="DZ280" s="3"/>
      <c r="EA280" s="2"/>
      <c r="EB280" s="2"/>
      <c r="EC280" s="2"/>
      <c r="ED280" s="2"/>
      <c r="EE280" s="2"/>
      <c r="EF280" s="2"/>
      <c r="EG280" s="2"/>
      <c r="EH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3"/>
      <c r="JZ280" s="3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  <c r="KO280" s="2"/>
      <c r="KP280" s="2"/>
      <c r="KQ280" s="2"/>
      <c r="KR280" s="2"/>
      <c r="KS280" s="2"/>
      <c r="KT280" s="2"/>
      <c r="KU280" s="2"/>
      <c r="KV280" s="2"/>
      <c r="KW280" s="2"/>
      <c r="KX280" s="2"/>
      <c r="KY280" s="2"/>
      <c r="KZ280" s="2"/>
      <c r="LA280" s="2"/>
      <c r="LB280" s="2"/>
      <c r="LC280" s="2"/>
      <c r="LD280" s="2"/>
      <c r="LE280" s="2"/>
      <c r="LF280" s="2"/>
      <c r="LG280" s="2"/>
      <c r="LH280" s="2"/>
      <c r="LI280" s="2"/>
      <c r="LJ280" s="2"/>
      <c r="LK280" s="2"/>
      <c r="LL280" s="2"/>
      <c r="LM280" s="2"/>
      <c r="LN280" s="2"/>
      <c r="LO280" s="2"/>
      <c r="LP280" s="2"/>
      <c r="LQ280" s="2"/>
      <c r="LR280" s="2"/>
      <c r="LS280" s="2"/>
      <c r="LT280" s="2"/>
      <c r="LU280" s="2"/>
      <c r="LV280" s="2"/>
      <c r="LW280" s="3"/>
      <c r="LX280" s="3"/>
      <c r="LY280" s="3"/>
      <c r="LZ280" s="2"/>
      <c r="MA280" s="2"/>
      <c r="MB280" s="2"/>
      <c r="MC280" s="2"/>
      <c r="MD280" s="2"/>
      <c r="ME280" s="2"/>
      <c r="MF280" s="2"/>
      <c r="MG280" s="2"/>
    </row>
    <row r="281" spans="1:345" ht="15.5" x14ac:dyDescent="0.35">
      <c r="A281" s="54" t="s">
        <v>15</v>
      </c>
      <c r="B281" s="56">
        <v>41782</v>
      </c>
      <c r="C281" s="74">
        <v>601</v>
      </c>
      <c r="D281" s="68">
        <v>6.71</v>
      </c>
      <c r="E281" s="73">
        <v>26.5</v>
      </c>
      <c r="F281" s="66">
        <v>-6.6</v>
      </c>
      <c r="G281" s="68">
        <v>0.1</v>
      </c>
      <c r="H281" s="69" t="s">
        <v>501</v>
      </c>
      <c r="I281" s="67">
        <v>20.1666666666666</v>
      </c>
      <c r="J281" s="3">
        <v>41781.440972222219</v>
      </c>
      <c r="K281" s="3">
        <v>41782.40902777778</v>
      </c>
      <c r="L281" s="2"/>
      <c r="M281" s="76">
        <v>0.18421807747489199</v>
      </c>
      <c r="N281" s="71">
        <f t="shared" si="4"/>
        <v>6.1917742706838495E-2</v>
      </c>
      <c r="P281" s="13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3"/>
      <c r="CQ281" s="3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3"/>
      <c r="DZ281" s="3"/>
      <c r="EA281" s="2"/>
      <c r="EB281" s="2"/>
      <c r="EC281" s="2"/>
      <c r="ED281" s="2"/>
      <c r="EE281" s="2"/>
      <c r="EF281" s="2"/>
      <c r="EG281" s="2"/>
      <c r="EH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3"/>
      <c r="IX281" s="3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  <c r="KO281" s="2"/>
      <c r="KP281" s="2"/>
      <c r="KQ281" s="2"/>
      <c r="KR281" s="2"/>
      <c r="KS281" s="2"/>
      <c r="KT281" s="2"/>
      <c r="KU281" s="2"/>
      <c r="KV281" s="2"/>
      <c r="KW281" s="2"/>
      <c r="KX281" s="2"/>
      <c r="KY281" s="2"/>
      <c r="KZ281" s="2"/>
      <c r="LA281" s="2"/>
      <c r="LB281" s="2"/>
      <c r="LC281" s="2"/>
      <c r="LD281" s="3"/>
      <c r="LE281" s="2"/>
      <c r="LF281" s="2"/>
      <c r="LG281" s="2"/>
      <c r="LH281" s="2"/>
      <c r="LI281" s="2"/>
      <c r="LJ281" s="2"/>
      <c r="LK281" s="2"/>
      <c r="LL281" s="2"/>
      <c r="LM281" s="2"/>
      <c r="LN281" s="2"/>
      <c r="LO281" s="2"/>
      <c r="LP281" s="2"/>
      <c r="LQ281" s="2"/>
      <c r="LR281" s="2"/>
      <c r="LS281" s="2"/>
      <c r="LT281" s="2"/>
      <c r="LU281" s="2"/>
      <c r="LV281" s="2"/>
      <c r="LW281" s="3"/>
      <c r="LX281" s="3"/>
      <c r="LY281" s="3"/>
      <c r="LZ281" s="2"/>
      <c r="MA281" s="2"/>
      <c r="MB281" s="2"/>
      <c r="MC281" s="2"/>
      <c r="MD281" s="2"/>
      <c r="ME281" s="2"/>
      <c r="MF281" s="2"/>
      <c r="MG281" s="2"/>
    </row>
    <row r="282" spans="1:345" ht="15.5" x14ac:dyDescent="0.35">
      <c r="A282" s="54" t="s">
        <v>16</v>
      </c>
      <c r="B282" s="56">
        <v>41782</v>
      </c>
      <c r="C282" s="74"/>
      <c r="D282" s="68"/>
      <c r="E282" s="73"/>
      <c r="F282" s="66">
        <v>-6.6</v>
      </c>
      <c r="G282" s="68">
        <v>0.3</v>
      </c>
      <c r="H282" s="69" t="s">
        <v>501</v>
      </c>
      <c r="I282" s="67"/>
      <c r="J282" s="3">
        <v>41781.46597222222</v>
      </c>
      <c r="K282" s="3">
        <v>41782.423611111109</v>
      </c>
      <c r="L282" s="2"/>
      <c r="M282" s="76">
        <v>1.01522842639593E-3</v>
      </c>
      <c r="N282" s="71" t="str">
        <f t="shared" si="4"/>
        <v/>
      </c>
      <c r="P282" s="13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3"/>
      <c r="CQ282" s="3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3"/>
      <c r="DZ282" s="3"/>
      <c r="EA282" s="2"/>
      <c r="EB282" s="2"/>
      <c r="EC282" s="2"/>
      <c r="ED282" s="2"/>
      <c r="EE282" s="2"/>
      <c r="EF282" s="2"/>
      <c r="EG282" s="2"/>
      <c r="EH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3"/>
      <c r="JZ282" s="3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  <c r="KO282" s="2"/>
      <c r="KP282" s="2"/>
      <c r="KQ282" s="2"/>
      <c r="KR282" s="2"/>
      <c r="KS282" s="2"/>
      <c r="KT282" s="2"/>
      <c r="KU282" s="2"/>
      <c r="KV282" s="2"/>
      <c r="KW282" s="2"/>
      <c r="KX282" s="2"/>
      <c r="KY282" s="2"/>
      <c r="KZ282" s="2"/>
      <c r="LA282" s="2"/>
      <c r="LB282" s="2"/>
      <c r="LC282" s="2"/>
      <c r="LD282" s="2"/>
      <c r="LE282" s="2"/>
      <c r="LF282" s="2"/>
      <c r="LG282" s="2"/>
      <c r="LH282" s="2"/>
      <c r="LI282" s="2"/>
      <c r="LJ282" s="2"/>
      <c r="LK282" s="2"/>
      <c r="LL282" s="2"/>
      <c r="LM282" s="2"/>
      <c r="LN282" s="2"/>
      <c r="LO282" s="2"/>
      <c r="LP282" s="2"/>
      <c r="LQ282" s="2"/>
      <c r="LR282" s="2"/>
      <c r="LS282" s="2"/>
      <c r="LT282" s="2"/>
      <c r="LU282" s="2"/>
      <c r="LV282" s="2"/>
      <c r="LW282" s="2"/>
      <c r="LX282" s="2"/>
      <c r="LY282" s="2"/>
      <c r="LZ282" s="2"/>
      <c r="MA282" s="2"/>
      <c r="MB282" s="2"/>
      <c r="MC282" s="2"/>
      <c r="MD282" s="2"/>
      <c r="ME282" s="2"/>
      <c r="MF282" s="2"/>
      <c r="MG282" s="2"/>
    </row>
    <row r="283" spans="1:345" ht="15.5" x14ac:dyDescent="0.35">
      <c r="A283" s="54" t="s">
        <v>17</v>
      </c>
      <c r="B283" s="56">
        <v>41782</v>
      </c>
      <c r="C283" s="74"/>
      <c r="D283" s="68"/>
      <c r="E283" s="73"/>
      <c r="F283" s="66">
        <v>-6.7</v>
      </c>
      <c r="G283" s="68">
        <v>0.1</v>
      </c>
      <c r="H283" s="69">
        <v>73.282699999999991</v>
      </c>
      <c r="I283" s="67">
        <v>112.333333333333</v>
      </c>
      <c r="J283" s="3">
        <v>41781.456250000003</v>
      </c>
      <c r="K283" s="3">
        <v>41782.42291666667</v>
      </c>
      <c r="L283" s="2"/>
      <c r="M283" s="76">
        <v>2.6939655172413701E-2</v>
      </c>
      <c r="N283" s="71">
        <f t="shared" si="4"/>
        <v>5.0437021072796615E-2</v>
      </c>
      <c r="P283" s="13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3"/>
      <c r="CQ283" s="3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3"/>
      <c r="DZ283" s="3"/>
      <c r="EA283" s="2"/>
      <c r="EB283" s="2"/>
      <c r="EC283" s="2"/>
      <c r="ED283" s="2"/>
      <c r="EE283" s="2"/>
      <c r="EF283" s="2"/>
      <c r="EG283" s="2"/>
      <c r="EH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  <c r="KO283" s="2"/>
      <c r="KP283" s="2"/>
      <c r="KQ283" s="2"/>
      <c r="KR283" s="2"/>
      <c r="KS283" s="2"/>
      <c r="KT283" s="2"/>
      <c r="KU283" s="2"/>
      <c r="KV283" s="2"/>
      <c r="KW283" s="2"/>
      <c r="KX283" s="2"/>
      <c r="KY283" s="2"/>
      <c r="KZ283" s="2"/>
      <c r="LA283" s="2"/>
      <c r="LB283" s="2"/>
      <c r="LC283" s="2"/>
      <c r="LD283" s="2"/>
      <c r="LE283" s="2"/>
      <c r="LF283" s="2"/>
      <c r="LG283" s="2"/>
      <c r="LH283" s="2"/>
      <c r="LI283" s="2"/>
      <c r="LJ283" s="2"/>
      <c r="LK283" s="2"/>
      <c r="LL283" s="2"/>
      <c r="LM283" s="2"/>
      <c r="LN283" s="2"/>
      <c r="LO283" s="2"/>
      <c r="LP283" s="2"/>
      <c r="LQ283" s="2"/>
      <c r="LR283" s="2"/>
      <c r="LS283" s="2"/>
      <c r="LT283" s="2"/>
      <c r="LU283" s="2"/>
      <c r="LV283" s="2"/>
      <c r="LW283" s="2"/>
      <c r="LX283" s="2"/>
      <c r="LY283" s="2"/>
      <c r="LZ283" s="2"/>
      <c r="MA283" s="2"/>
      <c r="MB283" s="2"/>
      <c r="MC283" s="2"/>
      <c r="MD283" s="2"/>
      <c r="ME283" s="2"/>
      <c r="MF283" s="2"/>
      <c r="MG283" s="2"/>
    </row>
    <row r="284" spans="1:345" ht="15.5" x14ac:dyDescent="0.35">
      <c r="A284" s="54" t="s">
        <v>18</v>
      </c>
      <c r="B284" s="56">
        <v>41782</v>
      </c>
      <c r="C284" s="74"/>
      <c r="D284" s="68"/>
      <c r="E284" s="73"/>
      <c r="F284" s="66">
        <v>-6.7</v>
      </c>
      <c r="G284" s="68">
        <v>0.3</v>
      </c>
      <c r="H284" s="69">
        <v>73.200210000000013</v>
      </c>
      <c r="I284" s="67"/>
      <c r="J284" s="3">
        <v>41781.44027777778</v>
      </c>
      <c r="K284" s="3">
        <v>41782.414583333331</v>
      </c>
      <c r="L284" s="2"/>
      <c r="M284" s="76">
        <v>1.07626514611546E-2</v>
      </c>
      <c r="N284" s="71" t="str">
        <f t="shared" si="4"/>
        <v/>
      </c>
      <c r="P284" s="13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3"/>
      <c r="CQ284" s="3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3"/>
      <c r="DZ284" s="3"/>
      <c r="EA284" s="2"/>
      <c r="EB284" s="2"/>
      <c r="EC284" s="2"/>
      <c r="ED284" s="2"/>
      <c r="EE284" s="2"/>
      <c r="EF284" s="2"/>
      <c r="EG284" s="2"/>
      <c r="EH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  <c r="KO284" s="2"/>
      <c r="KP284" s="2"/>
      <c r="KQ284" s="2"/>
      <c r="KR284" s="2"/>
      <c r="KS284" s="2"/>
      <c r="KT284" s="2"/>
      <c r="KU284" s="2"/>
      <c r="KV284" s="2"/>
      <c r="KW284" s="2"/>
      <c r="KX284" s="2"/>
      <c r="KY284" s="2"/>
      <c r="KZ284" s="2"/>
      <c r="LA284" s="2"/>
      <c r="LB284" s="2"/>
      <c r="LC284" s="2"/>
      <c r="LD284" s="2"/>
      <c r="LE284" s="2"/>
      <c r="LF284" s="2"/>
      <c r="LG284" s="2"/>
      <c r="LH284" s="2"/>
      <c r="LI284" s="2"/>
      <c r="LJ284" s="2"/>
      <c r="LK284" s="2"/>
      <c r="LL284" s="2"/>
      <c r="LM284" s="2"/>
      <c r="LN284" s="2"/>
      <c r="LO284" s="2"/>
      <c r="LP284" s="2"/>
      <c r="LQ284" s="2"/>
      <c r="LR284" s="2"/>
      <c r="LS284" s="2"/>
      <c r="LT284" s="2"/>
      <c r="LU284" s="2"/>
      <c r="LV284" s="2"/>
      <c r="LW284" s="2"/>
      <c r="LX284" s="2"/>
      <c r="LY284" s="2"/>
      <c r="LZ284" s="2"/>
      <c r="MA284" s="2"/>
      <c r="MB284" s="2"/>
      <c r="MC284" s="2"/>
      <c r="MD284" s="2"/>
      <c r="ME284" s="2"/>
      <c r="MF284" s="2"/>
      <c r="MG284" s="2"/>
    </row>
    <row r="285" spans="1:345" ht="15.5" x14ac:dyDescent="0.35">
      <c r="A285" s="54" t="s">
        <v>15</v>
      </c>
      <c r="B285" s="56">
        <v>41807</v>
      </c>
      <c r="C285" s="74">
        <v>622</v>
      </c>
      <c r="D285" s="68">
        <v>7.72</v>
      </c>
      <c r="E285" s="73">
        <v>26.8</v>
      </c>
      <c r="F285" s="66">
        <v>-6.5</v>
      </c>
      <c r="G285" s="68">
        <v>0.1</v>
      </c>
      <c r="H285" s="69" t="s">
        <v>501</v>
      </c>
      <c r="I285" s="67">
        <v>23.6666666666666</v>
      </c>
      <c r="J285" s="3">
        <v>41806.426388888889</v>
      </c>
      <c r="K285" s="3">
        <v>41807.426388888889</v>
      </c>
      <c r="L285" s="2"/>
      <c r="M285" s="76">
        <v>0.14749999999999999</v>
      </c>
      <c r="N285" s="71">
        <f t="shared" si="4"/>
        <v>5.8180555555555388E-2</v>
      </c>
      <c r="P285" s="13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3"/>
      <c r="CQ285" s="3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3"/>
      <c r="DZ285" s="3"/>
      <c r="EA285" s="2"/>
      <c r="EB285" s="2"/>
      <c r="EC285" s="2"/>
      <c r="ED285" s="2"/>
      <c r="EE285" s="2"/>
      <c r="EF285" s="2"/>
      <c r="EG285" s="2"/>
      <c r="EH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3"/>
      <c r="IX285" s="3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3"/>
      <c r="JZ285" s="3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  <c r="KO285" s="2"/>
      <c r="KP285" s="2"/>
      <c r="KQ285" s="2"/>
      <c r="KR285" s="2"/>
      <c r="KS285" s="2"/>
      <c r="KT285" s="2"/>
      <c r="KU285" s="2"/>
      <c r="KV285" s="2"/>
      <c r="KW285" s="2"/>
      <c r="KX285" s="2"/>
      <c r="KY285" s="2"/>
      <c r="KZ285" s="2"/>
      <c r="LA285" s="2"/>
      <c r="LB285" s="2"/>
      <c r="LC285" s="2"/>
      <c r="LD285" s="3"/>
      <c r="LE285" s="2"/>
      <c r="LF285" s="2"/>
      <c r="LG285" s="2"/>
      <c r="LH285" s="2"/>
      <c r="LI285" s="2"/>
      <c r="LJ285" s="2"/>
      <c r="LK285" s="2"/>
      <c r="LL285" s="2"/>
      <c r="LM285" s="2"/>
      <c r="LN285" s="2"/>
      <c r="LO285" s="2"/>
      <c r="LP285" s="2"/>
      <c r="LQ285" s="2"/>
      <c r="LR285" s="2"/>
      <c r="LS285" s="2"/>
      <c r="LT285" s="2"/>
      <c r="LU285" s="2"/>
      <c r="LV285" s="2"/>
      <c r="LW285" s="2"/>
      <c r="LX285" s="2"/>
      <c r="LY285" s="2"/>
      <c r="LZ285" s="2"/>
      <c r="MA285" s="2"/>
      <c r="MB285" s="2"/>
      <c r="MC285" s="2"/>
      <c r="MD285" s="2"/>
      <c r="ME285" s="2"/>
      <c r="MF285" s="2"/>
      <c r="MG285" s="2"/>
    </row>
    <row r="286" spans="1:345" ht="15.5" x14ac:dyDescent="0.35">
      <c r="A286" s="54" t="s">
        <v>16</v>
      </c>
      <c r="B286" s="56">
        <v>41807</v>
      </c>
      <c r="C286" s="74"/>
      <c r="D286" s="68"/>
      <c r="E286" s="73"/>
      <c r="F286" s="66">
        <v>-6.5</v>
      </c>
      <c r="G286" s="68">
        <v>0.3</v>
      </c>
      <c r="H286" s="69">
        <v>56.196080000000002</v>
      </c>
      <c r="I286" s="67"/>
      <c r="J286" s="3">
        <v>41806.436805555553</v>
      </c>
      <c r="K286" s="3">
        <v>41807.44027777778</v>
      </c>
      <c r="L286" s="2"/>
      <c r="M286" s="76">
        <v>7.5432525951557097E-3</v>
      </c>
      <c r="N286" s="71" t="str">
        <f t="shared" si="4"/>
        <v/>
      </c>
      <c r="P286" s="13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3"/>
      <c r="CQ286" s="3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3"/>
      <c r="DZ286" s="3"/>
      <c r="EA286" s="2"/>
      <c r="EB286" s="2"/>
      <c r="EC286" s="2"/>
      <c r="ED286" s="2"/>
      <c r="EE286" s="2"/>
      <c r="EF286" s="2"/>
      <c r="EG286" s="2"/>
      <c r="EH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3"/>
      <c r="JZ286" s="3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  <c r="KO286" s="2"/>
      <c r="KP286" s="2"/>
      <c r="KQ286" s="2"/>
      <c r="KR286" s="2"/>
      <c r="KS286" s="2"/>
      <c r="KT286" s="2"/>
      <c r="KU286" s="2"/>
      <c r="KV286" s="2"/>
      <c r="KW286" s="2"/>
      <c r="KX286" s="2"/>
      <c r="KY286" s="2"/>
      <c r="KZ286" s="2"/>
      <c r="LA286" s="2"/>
      <c r="LB286" s="2"/>
      <c r="LC286" s="2"/>
      <c r="LD286" s="2"/>
      <c r="LE286" s="2"/>
      <c r="LF286" s="2"/>
      <c r="LG286" s="2"/>
      <c r="LH286" s="2"/>
      <c r="LI286" s="2"/>
      <c r="LJ286" s="2"/>
      <c r="LK286" s="2"/>
      <c r="LL286" s="2"/>
      <c r="LM286" s="2"/>
      <c r="LN286" s="2"/>
      <c r="LO286" s="2"/>
      <c r="LP286" s="2"/>
      <c r="LQ286" s="2"/>
      <c r="LR286" s="2"/>
      <c r="LS286" s="2"/>
      <c r="LT286" s="2"/>
      <c r="LU286" s="2"/>
      <c r="LV286" s="2"/>
      <c r="LW286" s="3"/>
      <c r="LX286" s="3"/>
      <c r="LY286" s="3"/>
      <c r="LZ286" s="2"/>
      <c r="MA286" s="2"/>
      <c r="MB286" s="2"/>
      <c r="MC286" s="2"/>
      <c r="MD286" s="2"/>
      <c r="ME286" s="2"/>
      <c r="MF286" s="2"/>
      <c r="MG286" s="2"/>
    </row>
    <row r="287" spans="1:345" ht="15.5" x14ac:dyDescent="0.35">
      <c r="A287" s="54" t="s">
        <v>17</v>
      </c>
      <c r="B287" s="56">
        <v>41807</v>
      </c>
      <c r="C287" s="74"/>
      <c r="D287" s="68"/>
      <c r="E287" s="73"/>
      <c r="F287" s="66">
        <v>-6.8</v>
      </c>
      <c r="G287" s="68">
        <v>0.1</v>
      </c>
      <c r="H287" s="69" t="s">
        <v>501</v>
      </c>
      <c r="I287" s="67">
        <v>112.5</v>
      </c>
      <c r="J287" s="3">
        <v>41806.450694444444</v>
      </c>
      <c r="K287" s="3">
        <v>41807.445138888892</v>
      </c>
      <c r="L287" s="2"/>
      <c r="M287" s="76">
        <v>3.4078212290502702E-2</v>
      </c>
      <c r="N287" s="71">
        <f t="shared" si="4"/>
        <v>6.3896648044692569E-2</v>
      </c>
      <c r="P287" s="13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3"/>
      <c r="CQ287" s="3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3"/>
      <c r="DZ287" s="3"/>
      <c r="EA287" s="2"/>
      <c r="EB287" s="2"/>
      <c r="EC287" s="2"/>
      <c r="ED287" s="2"/>
      <c r="EE287" s="2"/>
      <c r="EF287" s="2"/>
      <c r="EG287" s="2"/>
      <c r="EH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  <c r="KO287" s="2"/>
      <c r="KP287" s="2"/>
      <c r="KQ287" s="2"/>
      <c r="KR287" s="2"/>
      <c r="KS287" s="2"/>
      <c r="KT287" s="2"/>
      <c r="KU287" s="2"/>
      <c r="KV287" s="2"/>
      <c r="KW287" s="2"/>
      <c r="KX287" s="2"/>
      <c r="KY287" s="2"/>
      <c r="KZ287" s="2"/>
      <c r="LA287" s="2"/>
      <c r="LB287" s="2"/>
      <c r="LC287" s="2"/>
      <c r="LD287" s="2"/>
      <c r="LE287" s="2"/>
      <c r="LF287" s="2"/>
      <c r="LG287" s="2"/>
      <c r="LH287" s="2"/>
      <c r="LI287" s="2"/>
      <c r="LJ287" s="2"/>
      <c r="LK287" s="2"/>
      <c r="LL287" s="2"/>
      <c r="LM287" s="2"/>
      <c r="LN287" s="2"/>
      <c r="LO287" s="2"/>
      <c r="LP287" s="2"/>
      <c r="LQ287" s="2"/>
      <c r="LR287" s="2"/>
      <c r="LS287" s="2"/>
      <c r="LT287" s="2"/>
      <c r="LU287" s="2"/>
      <c r="LV287" s="2"/>
      <c r="LW287" s="3"/>
      <c r="LX287" s="3"/>
      <c r="LY287" s="3"/>
      <c r="LZ287" s="2"/>
      <c r="MA287" s="2"/>
      <c r="MB287" s="2"/>
      <c r="MC287" s="2"/>
      <c r="MD287" s="2"/>
      <c r="ME287" s="2"/>
      <c r="MF287" s="2"/>
      <c r="MG287" s="2"/>
    </row>
    <row r="288" spans="1:345" ht="15.5" x14ac:dyDescent="0.35">
      <c r="A288" s="54" t="s">
        <v>18</v>
      </c>
      <c r="B288" s="56">
        <v>41807</v>
      </c>
      <c r="C288" s="74"/>
      <c r="D288" s="68"/>
      <c r="E288" s="73"/>
      <c r="F288" s="66">
        <v>-6.5</v>
      </c>
      <c r="G288" s="68">
        <v>0.2</v>
      </c>
      <c r="H288" s="69">
        <v>73.955219999999997</v>
      </c>
      <c r="I288" s="67"/>
      <c r="J288" s="3">
        <v>41806.452777777777</v>
      </c>
      <c r="K288" s="3">
        <v>41807.438888888886</v>
      </c>
      <c r="L288" s="2"/>
      <c r="M288" s="76">
        <v>9.4366197183098598E-3</v>
      </c>
      <c r="N288" s="71" t="str">
        <f t="shared" si="4"/>
        <v/>
      </c>
      <c r="P288" s="13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3"/>
      <c r="CQ288" s="3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3"/>
      <c r="DZ288" s="3"/>
      <c r="EA288" s="2"/>
      <c r="EB288" s="2"/>
      <c r="EC288" s="2"/>
      <c r="ED288" s="2"/>
      <c r="EE288" s="2"/>
      <c r="EF288" s="2"/>
      <c r="EG288" s="2"/>
      <c r="EH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  <c r="KO288" s="2"/>
      <c r="KP288" s="2"/>
      <c r="KQ288" s="2"/>
      <c r="KR288" s="2"/>
      <c r="KS288" s="2"/>
      <c r="KT288" s="2"/>
      <c r="KU288" s="2"/>
      <c r="KV288" s="2"/>
      <c r="KW288" s="2"/>
      <c r="KX288" s="2"/>
      <c r="KY288" s="2"/>
      <c r="KZ288" s="2"/>
      <c r="LA288" s="2"/>
      <c r="LB288" s="2"/>
      <c r="LC288" s="2"/>
      <c r="LD288" s="2"/>
      <c r="LE288" s="2"/>
      <c r="LF288" s="2"/>
      <c r="LG288" s="2"/>
      <c r="LH288" s="2"/>
      <c r="LI288" s="2"/>
      <c r="LJ288" s="2"/>
      <c r="LK288" s="2"/>
      <c r="LL288" s="2"/>
      <c r="LM288" s="2"/>
      <c r="LN288" s="2"/>
      <c r="LO288" s="2"/>
      <c r="LP288" s="2"/>
      <c r="LQ288" s="2"/>
      <c r="LR288" s="2"/>
      <c r="LS288" s="2"/>
      <c r="LT288" s="2"/>
      <c r="LU288" s="2"/>
      <c r="LV288" s="2"/>
      <c r="LW288" s="3"/>
      <c r="LX288" s="3"/>
      <c r="LY288" s="3"/>
      <c r="LZ288" s="2"/>
      <c r="MA288" s="2"/>
      <c r="MB288" s="2"/>
      <c r="MC288" s="2"/>
      <c r="MD288" s="2"/>
      <c r="ME288" s="2"/>
      <c r="MF288" s="2"/>
      <c r="MG288" s="2"/>
    </row>
    <row r="289" spans="1:345" ht="15.5" x14ac:dyDescent="0.35">
      <c r="A289" s="54" t="s">
        <v>15</v>
      </c>
      <c r="B289" s="56">
        <v>41869</v>
      </c>
      <c r="C289" s="74"/>
      <c r="D289" s="68"/>
      <c r="E289" s="73"/>
      <c r="F289" s="66">
        <v>-6.9</v>
      </c>
      <c r="G289" s="68">
        <v>0.1</v>
      </c>
      <c r="H289" s="69" t="s">
        <v>501</v>
      </c>
      <c r="I289" s="67">
        <v>11.8333333333333</v>
      </c>
      <c r="J289" s="3">
        <v>41863.474999999999</v>
      </c>
      <c r="K289" s="3">
        <v>41864.43472222222</v>
      </c>
      <c r="L289" s="2"/>
      <c r="M289" s="76"/>
      <c r="N289" s="71" t="str">
        <f t="shared" si="4"/>
        <v/>
      </c>
      <c r="P289" s="13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3"/>
      <c r="CQ289" s="3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3"/>
      <c r="DZ289" s="3"/>
      <c r="EA289" s="2"/>
      <c r="EB289" s="2"/>
      <c r="EC289" s="2"/>
      <c r="ED289" s="2"/>
      <c r="EE289" s="2"/>
      <c r="EF289" s="2"/>
      <c r="EG289" s="2"/>
      <c r="EH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3"/>
      <c r="IX289" s="3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3"/>
      <c r="JZ289" s="3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  <c r="KO289" s="2"/>
      <c r="KP289" s="2"/>
      <c r="KQ289" s="2"/>
      <c r="KR289" s="2"/>
      <c r="KS289" s="2"/>
      <c r="KT289" s="2"/>
      <c r="KU289" s="2"/>
      <c r="KV289" s="2"/>
      <c r="KW289" s="2"/>
      <c r="KX289" s="2"/>
      <c r="KY289" s="2"/>
      <c r="KZ289" s="2"/>
      <c r="LA289" s="2"/>
      <c r="LB289" s="2"/>
      <c r="LC289" s="2"/>
      <c r="LD289" s="3"/>
      <c r="LE289" s="2"/>
      <c r="LF289" s="2"/>
      <c r="LG289" s="2"/>
      <c r="LH289" s="2"/>
      <c r="LI289" s="2"/>
      <c r="LJ289" s="2"/>
      <c r="LK289" s="2"/>
      <c r="LL289" s="2"/>
      <c r="LM289" s="2"/>
      <c r="LN289" s="2"/>
      <c r="LO289" s="2"/>
      <c r="LP289" s="2"/>
      <c r="LQ289" s="2"/>
      <c r="LR289" s="2"/>
      <c r="LS289" s="2"/>
      <c r="LT289" s="2"/>
      <c r="LU289" s="2"/>
      <c r="LV289" s="2"/>
      <c r="LW289" s="3"/>
      <c r="LX289" s="3"/>
      <c r="LY289" s="3"/>
      <c r="LZ289" s="2"/>
      <c r="MA289" s="2"/>
      <c r="MB289" s="2"/>
      <c r="MC289" s="2"/>
      <c r="MD289" s="2"/>
      <c r="ME289" s="2"/>
      <c r="MF289" s="2"/>
      <c r="MG289" s="2"/>
    </row>
    <row r="290" spans="1:345" ht="15.5" x14ac:dyDescent="0.35">
      <c r="A290" s="54" t="s">
        <v>16</v>
      </c>
      <c r="B290" s="56">
        <v>41869</v>
      </c>
      <c r="C290" s="74"/>
      <c r="D290" s="68"/>
      <c r="E290" s="73"/>
      <c r="F290" s="66">
        <v>-6.9</v>
      </c>
      <c r="G290" s="68">
        <v>0</v>
      </c>
      <c r="H290" s="69">
        <v>57.536410000000004</v>
      </c>
      <c r="I290" s="67">
        <v>59.8333333333333</v>
      </c>
      <c r="J290" s="3">
        <v>41863.495138888888</v>
      </c>
      <c r="K290" s="3">
        <v>41869.578472222223</v>
      </c>
      <c r="L290" s="2"/>
      <c r="M290" s="76">
        <v>3.3812785388127799E-2</v>
      </c>
      <c r="N290" s="71">
        <f t="shared" si="4"/>
        <v>3.3718860984271869E-2</v>
      </c>
      <c r="P290" s="13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3"/>
      <c r="CQ290" s="3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3"/>
      <c r="DZ290" s="3"/>
      <c r="EA290" s="2"/>
      <c r="EB290" s="2"/>
      <c r="EC290" s="2"/>
      <c r="ED290" s="2"/>
      <c r="EE290" s="2"/>
      <c r="EF290" s="2"/>
      <c r="EG290" s="2"/>
      <c r="EH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  <c r="KO290" s="2"/>
      <c r="KP290" s="2"/>
      <c r="KQ290" s="2"/>
      <c r="KR290" s="2"/>
      <c r="KS290" s="2"/>
      <c r="KT290" s="2"/>
      <c r="KU290" s="2"/>
      <c r="KV290" s="2"/>
      <c r="KW290" s="2"/>
      <c r="KX290" s="2"/>
      <c r="KY290" s="2"/>
      <c r="KZ290" s="2"/>
      <c r="LA290" s="2"/>
      <c r="LB290" s="2"/>
      <c r="LC290" s="2"/>
      <c r="LD290" s="2"/>
      <c r="LE290" s="2"/>
      <c r="LF290" s="2"/>
      <c r="LG290" s="2"/>
      <c r="LH290" s="2"/>
      <c r="LI290" s="2"/>
      <c r="LJ290" s="2"/>
      <c r="LK290" s="2"/>
      <c r="LL290" s="2"/>
      <c r="LM290" s="2"/>
      <c r="LN290" s="2"/>
      <c r="LO290" s="2"/>
      <c r="LP290" s="2"/>
      <c r="LQ290" s="2"/>
      <c r="LR290" s="2"/>
      <c r="LS290" s="2"/>
      <c r="LT290" s="2"/>
      <c r="LU290" s="2"/>
      <c r="LV290" s="2"/>
      <c r="LW290" s="2"/>
      <c r="LX290" s="2"/>
      <c r="LY290" s="2"/>
      <c r="LZ290" s="2"/>
      <c r="MA290" s="2"/>
      <c r="MB290" s="2"/>
      <c r="MC290" s="2"/>
      <c r="MD290" s="2"/>
      <c r="ME290" s="2"/>
      <c r="MF290" s="2"/>
      <c r="MG290" s="2"/>
    </row>
    <row r="291" spans="1:345" ht="15.5" x14ac:dyDescent="0.35">
      <c r="A291" s="54" t="s">
        <v>17</v>
      </c>
      <c r="B291" s="56">
        <v>41869</v>
      </c>
      <c r="C291" s="74"/>
      <c r="D291" s="68"/>
      <c r="E291" s="73"/>
      <c r="F291" s="66">
        <v>-6.9</v>
      </c>
      <c r="G291" s="68">
        <v>0.1</v>
      </c>
      <c r="H291" s="69">
        <v>74.168890000000005</v>
      </c>
      <c r="I291" s="67">
        <v>129.5</v>
      </c>
      <c r="J291" s="3">
        <v>41863.49722222222</v>
      </c>
      <c r="K291" s="3">
        <v>41869.07916666667</v>
      </c>
      <c r="L291" s="2"/>
      <c r="M291" s="76">
        <v>5.36700671808907E-2</v>
      </c>
      <c r="N291" s="71">
        <f t="shared" si="4"/>
        <v>0.11583789499875576</v>
      </c>
      <c r="P291" s="13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3"/>
      <c r="CQ291" s="3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3"/>
      <c r="DZ291" s="3"/>
      <c r="EA291" s="2"/>
      <c r="EB291" s="2"/>
      <c r="EC291" s="2"/>
      <c r="ED291" s="2"/>
      <c r="EE291" s="2"/>
      <c r="EF291" s="2"/>
      <c r="EG291" s="2"/>
      <c r="EH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3"/>
      <c r="JZ291" s="3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  <c r="KO291" s="2"/>
      <c r="KP291" s="2"/>
      <c r="KQ291" s="2"/>
      <c r="KR291" s="2"/>
      <c r="KS291" s="2"/>
      <c r="KT291" s="2"/>
      <c r="KU291" s="2"/>
      <c r="KV291" s="2"/>
      <c r="KW291" s="2"/>
      <c r="KX291" s="2"/>
      <c r="KY291" s="2"/>
      <c r="KZ291" s="2"/>
      <c r="LA291" s="2"/>
      <c r="LB291" s="2"/>
      <c r="LC291" s="2"/>
      <c r="LD291" s="2"/>
      <c r="LE291" s="2"/>
      <c r="LF291" s="2"/>
      <c r="LG291" s="2"/>
      <c r="LH291" s="2"/>
      <c r="LI291" s="2"/>
      <c r="LJ291" s="2"/>
      <c r="LK291" s="2"/>
      <c r="LL291" s="2"/>
      <c r="LM291" s="2"/>
      <c r="LN291" s="2"/>
      <c r="LO291" s="2"/>
      <c r="LP291" s="2"/>
      <c r="LQ291" s="2"/>
      <c r="LR291" s="2"/>
      <c r="LS291" s="2"/>
      <c r="LT291" s="2"/>
      <c r="LU291" s="2"/>
      <c r="LV291" s="2"/>
      <c r="LW291" s="2"/>
      <c r="LX291" s="2"/>
      <c r="LY291" s="2"/>
      <c r="LZ291" s="2"/>
      <c r="MA291" s="2"/>
      <c r="MB291" s="2"/>
      <c r="MC291" s="2"/>
      <c r="MD291" s="2"/>
      <c r="ME291" s="2"/>
      <c r="MF291" s="2"/>
      <c r="MG291" s="2"/>
    </row>
    <row r="292" spans="1:345" ht="15.5" x14ac:dyDescent="0.35">
      <c r="A292" s="54" t="s">
        <v>18</v>
      </c>
      <c r="B292" s="56">
        <v>41869</v>
      </c>
      <c r="C292" s="74"/>
      <c r="D292" s="68"/>
      <c r="E292" s="73"/>
      <c r="F292" s="66">
        <v>-6.4</v>
      </c>
      <c r="G292" s="68">
        <v>0.3</v>
      </c>
      <c r="H292" s="69">
        <v>72.412179999999992</v>
      </c>
      <c r="I292" s="67"/>
      <c r="J292" s="3">
        <v>41863.489583333336</v>
      </c>
      <c r="K292" s="3">
        <v>41869.560416666667</v>
      </c>
      <c r="L292" s="2"/>
      <c r="M292" s="76">
        <v>1.42644703729123E-2</v>
      </c>
      <c r="N292" s="71" t="str">
        <f t="shared" si="4"/>
        <v/>
      </c>
      <c r="P292" s="13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3"/>
      <c r="CQ292" s="3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3"/>
      <c r="DZ292" s="3"/>
      <c r="EA292" s="2"/>
      <c r="EB292" s="2"/>
      <c r="EC292" s="2"/>
      <c r="ED292" s="2"/>
      <c r="EE292" s="2"/>
      <c r="EF292" s="2"/>
      <c r="EG292" s="2"/>
      <c r="EH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  <c r="KO292" s="2"/>
      <c r="KP292" s="2"/>
      <c r="KQ292" s="2"/>
      <c r="KR292" s="2"/>
      <c r="KS292" s="2"/>
      <c r="KT292" s="2"/>
      <c r="KU292" s="2"/>
      <c r="KV292" s="2"/>
      <c r="KW292" s="2"/>
      <c r="KX292" s="2"/>
      <c r="KY292" s="2"/>
      <c r="KZ292" s="2"/>
      <c r="LA292" s="2"/>
      <c r="LB292" s="2"/>
      <c r="LC292" s="2"/>
      <c r="LD292" s="2"/>
      <c r="LE292" s="2"/>
      <c r="LF292" s="2"/>
      <c r="LG292" s="2"/>
      <c r="LH292" s="2"/>
      <c r="LI292" s="2"/>
      <c r="LJ292" s="2"/>
      <c r="LK292" s="2"/>
      <c r="LL292" s="2"/>
      <c r="LM292" s="2"/>
      <c r="LN292" s="2"/>
      <c r="LO292" s="2"/>
      <c r="LP292" s="2"/>
      <c r="LQ292" s="2"/>
      <c r="LR292" s="2"/>
      <c r="LS292" s="2"/>
      <c r="LT292" s="2"/>
      <c r="LU292" s="2"/>
      <c r="LV292" s="2"/>
      <c r="LW292" s="2"/>
      <c r="LX292" s="2"/>
      <c r="LY292" s="2"/>
      <c r="LZ292" s="2"/>
      <c r="MA292" s="2"/>
      <c r="MB292" s="2"/>
      <c r="MC292" s="2"/>
      <c r="MD292" s="2"/>
      <c r="ME292" s="2"/>
      <c r="MF292" s="2"/>
      <c r="MG292" s="2"/>
    </row>
    <row r="293" spans="1:345" ht="15.5" x14ac:dyDescent="0.35">
      <c r="A293" s="54" t="s">
        <v>15</v>
      </c>
      <c r="B293" s="56">
        <v>41905</v>
      </c>
      <c r="C293" s="74">
        <v>592</v>
      </c>
      <c r="D293" s="68">
        <v>6.61</v>
      </c>
      <c r="E293" s="73">
        <v>27.4</v>
      </c>
      <c r="F293" s="66">
        <v>-6.8</v>
      </c>
      <c r="G293" s="68">
        <v>0.1</v>
      </c>
      <c r="H293" s="69" t="s">
        <v>501</v>
      </c>
      <c r="I293" s="67">
        <v>11.8333333333333</v>
      </c>
      <c r="J293" s="3">
        <v>41904.412499999999</v>
      </c>
      <c r="K293" s="3">
        <v>41905.395833333336</v>
      </c>
      <c r="L293" s="2"/>
      <c r="M293" s="76">
        <v>0.33757062146892602</v>
      </c>
      <c r="N293" s="71">
        <f t="shared" si="4"/>
        <v>6.6576428123038003E-2</v>
      </c>
      <c r="P293" s="13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3"/>
      <c r="IX293" s="3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  <c r="KO293" s="2"/>
      <c r="KP293" s="2"/>
      <c r="KQ293" s="2"/>
      <c r="KR293" s="2"/>
      <c r="KS293" s="2"/>
      <c r="KT293" s="2"/>
      <c r="KU293" s="2"/>
      <c r="KV293" s="2"/>
      <c r="KW293" s="2"/>
      <c r="KX293" s="2"/>
      <c r="KY293" s="2"/>
      <c r="KZ293" s="2"/>
      <c r="LA293" s="2"/>
      <c r="LB293" s="2"/>
      <c r="LC293" s="2"/>
      <c r="LD293" s="2"/>
      <c r="LE293" s="2"/>
      <c r="LF293" s="2"/>
      <c r="LG293" s="2"/>
      <c r="LH293" s="2"/>
      <c r="LI293" s="2"/>
      <c r="LJ293" s="2"/>
      <c r="LK293" s="2"/>
      <c r="LL293" s="2"/>
      <c r="LM293" s="2"/>
      <c r="LN293" s="2"/>
      <c r="LO293" s="2"/>
      <c r="LP293" s="2"/>
      <c r="LQ293" s="2"/>
      <c r="LR293" s="2"/>
      <c r="LS293" s="2"/>
      <c r="LT293" s="2"/>
      <c r="LU293" s="2"/>
      <c r="LV293" s="2"/>
      <c r="LW293" s="2"/>
      <c r="LX293" s="2"/>
      <c r="LY293" s="2"/>
      <c r="LZ293" s="2"/>
      <c r="MA293" s="2"/>
      <c r="MB293" s="2"/>
      <c r="MC293" s="2"/>
      <c r="MD293" s="2"/>
      <c r="ME293" s="2"/>
      <c r="MF293" s="2"/>
      <c r="MG293" s="2"/>
    </row>
    <row r="294" spans="1:345" ht="15.5" x14ac:dyDescent="0.35">
      <c r="A294" s="54" t="s">
        <v>16</v>
      </c>
      <c r="B294" s="56">
        <v>41905</v>
      </c>
      <c r="C294" s="74"/>
      <c r="D294" s="68"/>
      <c r="E294" s="73"/>
      <c r="F294" s="66">
        <v>-7.65</v>
      </c>
      <c r="G294" s="68">
        <v>5.0000000000000197E-2</v>
      </c>
      <c r="H294" s="69" t="s">
        <v>501</v>
      </c>
      <c r="I294" s="67">
        <v>69</v>
      </c>
      <c r="J294" s="3">
        <v>41904.433333333334</v>
      </c>
      <c r="K294" s="3">
        <v>41905.427777777775</v>
      </c>
      <c r="L294" s="2"/>
      <c r="M294" s="76">
        <v>6.8924581005586599E-2</v>
      </c>
      <c r="N294" s="71">
        <f t="shared" si="4"/>
        <v>7.9263268156424579E-2</v>
      </c>
      <c r="P294" s="13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3"/>
      <c r="CQ294" s="3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3"/>
      <c r="DZ294" s="3"/>
      <c r="EA294" s="2"/>
      <c r="EB294" s="2"/>
      <c r="EC294" s="2"/>
      <c r="ED294" s="2"/>
      <c r="EE294" s="2"/>
      <c r="EF294" s="2"/>
      <c r="EG294" s="2"/>
      <c r="EH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3"/>
      <c r="JZ294" s="3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  <c r="KO294" s="2"/>
      <c r="KP294" s="2"/>
      <c r="KQ294" s="2"/>
      <c r="KR294" s="2"/>
      <c r="KS294" s="2"/>
      <c r="KT294" s="2"/>
      <c r="KU294" s="2"/>
      <c r="KV294" s="2"/>
      <c r="KW294" s="2"/>
      <c r="KX294" s="2"/>
      <c r="KY294" s="2"/>
      <c r="KZ294" s="2"/>
      <c r="LA294" s="2"/>
      <c r="LB294" s="2"/>
      <c r="LC294" s="2"/>
      <c r="LD294" s="2"/>
      <c r="LE294" s="2"/>
      <c r="LF294" s="2"/>
      <c r="LG294" s="2"/>
      <c r="LH294" s="2"/>
      <c r="LI294" s="2"/>
      <c r="LJ294" s="2"/>
      <c r="LK294" s="2"/>
      <c r="LL294" s="2"/>
      <c r="LM294" s="2"/>
      <c r="LN294" s="2"/>
      <c r="LO294" s="2"/>
      <c r="LP294" s="2"/>
      <c r="LQ294" s="2"/>
      <c r="LR294" s="2"/>
      <c r="LS294" s="2"/>
      <c r="LT294" s="2"/>
      <c r="LU294" s="2"/>
      <c r="LV294" s="2"/>
      <c r="LW294" s="3"/>
      <c r="LX294" s="3"/>
      <c r="LY294" s="3"/>
      <c r="LZ294" s="2"/>
      <c r="MA294" s="2"/>
      <c r="MB294" s="2"/>
      <c r="MC294" s="2"/>
      <c r="MD294" s="2"/>
      <c r="ME294" s="2"/>
      <c r="MF294" s="2"/>
      <c r="MG294" s="2"/>
    </row>
    <row r="295" spans="1:345" ht="15.5" x14ac:dyDescent="0.35">
      <c r="A295" s="54" t="s">
        <v>17</v>
      </c>
      <c r="B295" s="56">
        <v>41905</v>
      </c>
      <c r="C295" s="74">
        <v>591</v>
      </c>
      <c r="D295" s="68">
        <v>6.61</v>
      </c>
      <c r="E295" s="73">
        <v>26.9</v>
      </c>
      <c r="F295" s="66">
        <v>-6.8</v>
      </c>
      <c r="G295" s="68">
        <v>0.1</v>
      </c>
      <c r="H295" s="69">
        <v>74.024410000000003</v>
      </c>
      <c r="I295" s="67">
        <v>92.6666666666666</v>
      </c>
      <c r="J295" s="3">
        <v>41904.434027777781</v>
      </c>
      <c r="K295" s="3">
        <v>41905.427777777775</v>
      </c>
      <c r="L295" s="2"/>
      <c r="M295" s="76">
        <v>4.5073375262054502E-2</v>
      </c>
      <c r="N295" s="71">
        <f t="shared" si="4"/>
        <v>6.9613324015839681E-2</v>
      </c>
      <c r="P295" s="13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3"/>
      <c r="CQ295" s="3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3"/>
      <c r="DZ295" s="3"/>
      <c r="EA295" s="2"/>
      <c r="EB295" s="2"/>
      <c r="EC295" s="2"/>
      <c r="ED295" s="2"/>
      <c r="EE295" s="2"/>
      <c r="EF295" s="2"/>
      <c r="EG295" s="2"/>
      <c r="EH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  <c r="KO295" s="2"/>
      <c r="KP295" s="2"/>
      <c r="KQ295" s="2"/>
      <c r="KR295" s="2"/>
      <c r="KS295" s="2"/>
      <c r="KT295" s="2"/>
      <c r="KU295" s="2"/>
      <c r="KV295" s="2"/>
      <c r="KW295" s="2"/>
      <c r="KX295" s="2"/>
      <c r="KY295" s="2"/>
      <c r="KZ295" s="2"/>
      <c r="LA295" s="2"/>
      <c r="LB295" s="2"/>
      <c r="LC295" s="2"/>
      <c r="LD295" s="2"/>
      <c r="LE295" s="2"/>
      <c r="LF295" s="2"/>
      <c r="LG295" s="2"/>
      <c r="LH295" s="2"/>
      <c r="LI295" s="2"/>
      <c r="LJ295" s="2"/>
      <c r="LK295" s="2"/>
      <c r="LL295" s="2"/>
      <c r="LM295" s="2"/>
      <c r="LN295" s="2"/>
      <c r="LO295" s="2"/>
      <c r="LP295" s="2"/>
      <c r="LQ295" s="2"/>
      <c r="LR295" s="2"/>
      <c r="LS295" s="2"/>
      <c r="LT295" s="2"/>
      <c r="LU295" s="2"/>
      <c r="LV295" s="2"/>
      <c r="LW295" s="3"/>
      <c r="LX295" s="3"/>
      <c r="LY295" s="3"/>
      <c r="LZ295" s="2"/>
      <c r="MA295" s="2"/>
      <c r="MB295" s="2"/>
      <c r="MC295" s="2"/>
      <c r="MD295" s="2"/>
      <c r="ME295" s="2"/>
      <c r="MF295" s="2"/>
      <c r="MG295" s="2"/>
    </row>
    <row r="296" spans="1:345" ht="15.5" x14ac:dyDescent="0.35">
      <c r="A296" s="54" t="s">
        <v>18</v>
      </c>
      <c r="B296" s="56">
        <v>41905</v>
      </c>
      <c r="C296" s="74"/>
      <c r="D296" s="68"/>
      <c r="E296" s="73"/>
      <c r="F296" s="66">
        <v>-6.75</v>
      </c>
      <c r="G296" s="68">
        <v>4.9999999999999802E-2</v>
      </c>
      <c r="H296" s="69">
        <v>72.411429999999996</v>
      </c>
      <c r="I296" s="67"/>
      <c r="J296" s="3">
        <v>41904.42083333333</v>
      </c>
      <c r="K296" s="3">
        <v>41905.411111111112</v>
      </c>
      <c r="L296" s="2"/>
      <c r="M296" s="76">
        <v>1.19565217391304E-2</v>
      </c>
      <c r="N296" s="71" t="str">
        <f t="shared" si="4"/>
        <v/>
      </c>
      <c r="P296" s="13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3"/>
      <c r="DZ296" s="3"/>
      <c r="EA296" s="2"/>
      <c r="EB296" s="2"/>
      <c r="EC296" s="2"/>
      <c r="ED296" s="2"/>
      <c r="EE296" s="2"/>
      <c r="EF296" s="2"/>
      <c r="EG296" s="2"/>
      <c r="EH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  <c r="KO296" s="2"/>
      <c r="KP296" s="2"/>
      <c r="KQ296" s="2"/>
      <c r="KR296" s="2"/>
      <c r="KS296" s="2"/>
      <c r="KT296" s="2"/>
      <c r="KU296" s="2"/>
      <c r="KV296" s="2"/>
      <c r="KW296" s="2"/>
      <c r="KX296" s="2"/>
      <c r="KY296" s="2"/>
      <c r="KZ296" s="2"/>
      <c r="LA296" s="2"/>
      <c r="LB296" s="2"/>
      <c r="LC296" s="2"/>
      <c r="LD296" s="2"/>
      <c r="LE296" s="2"/>
      <c r="LF296" s="2"/>
      <c r="LG296" s="2"/>
      <c r="LH296" s="2"/>
      <c r="LI296" s="2"/>
      <c r="LJ296" s="2"/>
      <c r="LK296" s="2"/>
      <c r="LL296" s="2"/>
      <c r="LM296" s="2"/>
      <c r="LN296" s="2"/>
      <c r="LO296" s="2"/>
      <c r="LP296" s="2"/>
      <c r="LQ296" s="2"/>
      <c r="LR296" s="2"/>
      <c r="LS296" s="2"/>
      <c r="LT296" s="2"/>
      <c r="LU296" s="2"/>
      <c r="LV296" s="2"/>
      <c r="LW296" s="3"/>
      <c r="LX296" s="3"/>
      <c r="LY296" s="3"/>
      <c r="LZ296" s="2"/>
      <c r="MA296" s="38"/>
      <c r="MB296" s="2"/>
      <c r="MC296" s="2"/>
      <c r="MD296" s="2"/>
      <c r="ME296" s="2"/>
      <c r="MF296" s="2"/>
      <c r="MG296" s="2"/>
    </row>
    <row r="297" spans="1:345" ht="15.5" x14ac:dyDescent="0.35">
      <c r="A297" s="54" t="s">
        <v>15</v>
      </c>
      <c r="B297" s="56">
        <v>41943</v>
      </c>
      <c r="C297" s="74">
        <v>566</v>
      </c>
      <c r="D297" s="68">
        <v>7.24</v>
      </c>
      <c r="E297" s="73">
        <v>27.1</v>
      </c>
      <c r="F297" s="66">
        <v>-7.3</v>
      </c>
      <c r="G297" s="68">
        <v>0.1</v>
      </c>
      <c r="H297" s="69" t="s">
        <v>501</v>
      </c>
      <c r="I297" s="67">
        <v>12</v>
      </c>
      <c r="J297" s="3">
        <v>41942.508333333331</v>
      </c>
      <c r="K297" s="3">
        <v>41943.449305555558</v>
      </c>
      <c r="L297" s="2"/>
      <c r="M297" s="76">
        <v>0.33306273062730601</v>
      </c>
      <c r="N297" s="71">
        <f t="shared" si="4"/>
        <v>6.6612546125461206E-2</v>
      </c>
      <c r="P297" s="13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3"/>
      <c r="CQ297" s="3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3"/>
      <c r="DZ297" s="3"/>
      <c r="EA297" s="2"/>
      <c r="EB297" s="2"/>
      <c r="EC297" s="2"/>
      <c r="ED297" s="2"/>
      <c r="EE297" s="2"/>
      <c r="EF297" s="2"/>
      <c r="EG297" s="2"/>
      <c r="EH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3"/>
      <c r="IX297" s="3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  <c r="KO297" s="2"/>
      <c r="KP297" s="2"/>
      <c r="KQ297" s="2"/>
      <c r="KR297" s="2"/>
      <c r="KS297" s="2"/>
      <c r="KT297" s="2"/>
      <c r="KU297" s="2"/>
      <c r="KV297" s="2"/>
      <c r="KW297" s="2"/>
      <c r="KX297" s="2"/>
      <c r="KY297" s="2"/>
      <c r="KZ297" s="2"/>
      <c r="LA297" s="2"/>
      <c r="LB297" s="2"/>
      <c r="LC297" s="2"/>
      <c r="LD297" s="3"/>
      <c r="LE297" s="2"/>
      <c r="LF297" s="2"/>
      <c r="LG297" s="2"/>
      <c r="LH297" s="2"/>
      <c r="LI297" s="2"/>
      <c r="LJ297" s="2"/>
      <c r="LK297" s="2"/>
      <c r="LL297" s="2"/>
      <c r="LM297" s="2"/>
      <c r="LN297" s="2"/>
      <c r="LO297" s="2"/>
      <c r="LP297" s="2"/>
      <c r="LQ297" s="2"/>
      <c r="LR297" s="2"/>
      <c r="LS297" s="2"/>
      <c r="LT297" s="2"/>
      <c r="LU297" s="2"/>
      <c r="LV297" s="2"/>
      <c r="LW297" s="3"/>
      <c r="LX297" s="3"/>
      <c r="LY297" s="3"/>
      <c r="LZ297" s="2"/>
      <c r="MA297" s="2"/>
      <c r="MB297" s="2"/>
      <c r="MC297" s="2"/>
      <c r="MD297" s="2"/>
      <c r="ME297" s="2"/>
      <c r="MF297" s="2"/>
      <c r="MG297" s="2"/>
    </row>
    <row r="298" spans="1:345" ht="15.5" x14ac:dyDescent="0.35">
      <c r="A298" s="54" t="s">
        <v>16</v>
      </c>
      <c r="B298" s="56">
        <v>41943</v>
      </c>
      <c r="C298" s="74"/>
      <c r="D298" s="68"/>
      <c r="E298" s="73"/>
      <c r="F298" s="66">
        <v>-7.5</v>
      </c>
      <c r="G298" s="68">
        <v>0.1</v>
      </c>
      <c r="H298" s="69">
        <v>57.939169999999997</v>
      </c>
      <c r="I298" s="67">
        <v>58.6666666666666</v>
      </c>
      <c r="J298" s="3">
        <v>41942.550000000003</v>
      </c>
      <c r="K298" s="3">
        <v>41943.513888888891</v>
      </c>
      <c r="L298" s="2"/>
      <c r="M298" s="76">
        <v>7.2550432276657001E-2</v>
      </c>
      <c r="N298" s="71">
        <f t="shared" si="4"/>
        <v>7.0938200448286762E-2</v>
      </c>
      <c r="P298" s="13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3"/>
      <c r="CQ298" s="3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3"/>
      <c r="DZ298" s="3"/>
      <c r="EA298" s="2"/>
      <c r="EB298" s="2"/>
      <c r="EC298" s="2"/>
      <c r="ED298" s="2"/>
      <c r="EE298" s="2"/>
      <c r="EF298" s="2"/>
      <c r="EG298" s="2"/>
      <c r="EH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3"/>
      <c r="JZ298" s="3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  <c r="KO298" s="2"/>
      <c r="KP298" s="2"/>
      <c r="KQ298" s="2"/>
      <c r="KR298" s="2"/>
      <c r="KS298" s="2"/>
      <c r="KT298" s="2"/>
      <c r="KU298" s="2"/>
      <c r="KV298" s="2"/>
      <c r="KW298" s="2"/>
      <c r="KX298" s="2"/>
      <c r="KY298" s="2"/>
      <c r="KZ298" s="2"/>
      <c r="LA298" s="2"/>
      <c r="LB298" s="2"/>
      <c r="LC298" s="2"/>
      <c r="LD298" s="2"/>
      <c r="LE298" s="2"/>
      <c r="LF298" s="2"/>
      <c r="LG298" s="2"/>
      <c r="LH298" s="2"/>
      <c r="LI298" s="2"/>
      <c r="LJ298" s="2"/>
      <c r="LK298" s="2"/>
      <c r="LL298" s="2"/>
      <c r="LM298" s="2"/>
      <c r="LN298" s="2"/>
      <c r="LO298" s="2"/>
      <c r="LP298" s="2"/>
      <c r="LQ298" s="2"/>
      <c r="LR298" s="2"/>
      <c r="LS298" s="2"/>
      <c r="LT298" s="2"/>
      <c r="LU298" s="2"/>
      <c r="LV298" s="2"/>
      <c r="LW298" s="2"/>
      <c r="LX298" s="2"/>
      <c r="LY298" s="2"/>
      <c r="LZ298" s="2"/>
      <c r="MA298" s="2"/>
      <c r="MB298" s="2"/>
      <c r="MC298" s="2"/>
      <c r="MD298" s="2"/>
      <c r="ME298" s="2"/>
      <c r="MF298" s="2"/>
      <c r="MG298" s="2"/>
    </row>
    <row r="299" spans="1:345" ht="15.5" x14ac:dyDescent="0.35">
      <c r="A299" s="54" t="s">
        <v>17</v>
      </c>
      <c r="B299" s="56">
        <v>41943</v>
      </c>
      <c r="C299" s="74"/>
      <c r="D299" s="68"/>
      <c r="E299" s="73"/>
      <c r="F299" s="66">
        <v>-7</v>
      </c>
      <c r="G299" s="68">
        <v>0.1</v>
      </c>
      <c r="H299" s="69" t="s">
        <v>501</v>
      </c>
      <c r="I299" s="67">
        <v>98</v>
      </c>
      <c r="J299" s="2"/>
      <c r="K299" s="2"/>
      <c r="L299" s="2"/>
      <c r="M299" s="76"/>
      <c r="N299" s="71" t="str">
        <f t="shared" si="4"/>
        <v/>
      </c>
      <c r="P299" s="13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3"/>
      <c r="CQ299" s="3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3"/>
      <c r="DZ299" s="3"/>
      <c r="EA299" s="2"/>
      <c r="EB299" s="2"/>
      <c r="EC299" s="2"/>
      <c r="ED299" s="2"/>
      <c r="EE299" s="2"/>
      <c r="EF299" s="2"/>
      <c r="EG299" s="2"/>
      <c r="EH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3"/>
      <c r="JZ299" s="3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  <c r="KO299" s="2"/>
      <c r="KP299" s="2"/>
      <c r="KQ299" s="2"/>
      <c r="KR299" s="2"/>
      <c r="KS299" s="2"/>
      <c r="KT299" s="2"/>
      <c r="KU299" s="2"/>
      <c r="KV299" s="2"/>
      <c r="KW299" s="2"/>
      <c r="KX299" s="2"/>
      <c r="KY299" s="2"/>
      <c r="KZ299" s="2"/>
      <c r="LA299" s="2"/>
      <c r="LB299" s="2"/>
      <c r="LC299" s="2"/>
      <c r="LD299" s="2"/>
      <c r="LE299" s="2"/>
      <c r="LF299" s="2"/>
      <c r="LG299" s="2"/>
      <c r="LH299" s="2"/>
      <c r="LI299" s="2"/>
      <c r="LJ299" s="2"/>
      <c r="LK299" s="2"/>
      <c r="LL299" s="2"/>
      <c r="LM299" s="2"/>
      <c r="LN299" s="2"/>
      <c r="LO299" s="2"/>
      <c r="LP299" s="2"/>
      <c r="LQ299" s="2"/>
      <c r="LR299" s="2"/>
      <c r="LS299" s="2"/>
      <c r="LT299" s="2"/>
      <c r="LU299" s="2"/>
      <c r="LV299" s="2"/>
      <c r="LW299" s="2"/>
      <c r="LX299" s="2"/>
      <c r="LY299" s="2"/>
      <c r="LZ299" s="2"/>
      <c r="MA299" s="2"/>
      <c r="MB299" s="2"/>
      <c r="MC299" s="2"/>
      <c r="MD299" s="2"/>
      <c r="ME299" s="2"/>
      <c r="MF299" s="2"/>
      <c r="MG299" s="2"/>
    </row>
    <row r="300" spans="1:345" ht="15.5" x14ac:dyDescent="0.35">
      <c r="A300" s="54" t="s">
        <v>18</v>
      </c>
      <c r="B300" s="56">
        <v>41943</v>
      </c>
      <c r="C300" s="74"/>
      <c r="D300" s="68"/>
      <c r="E300" s="73"/>
      <c r="F300" s="66">
        <v>-6.7</v>
      </c>
      <c r="G300" s="68">
        <v>0.2</v>
      </c>
      <c r="H300" s="69">
        <v>55.989779999999996</v>
      </c>
      <c r="I300" s="67"/>
      <c r="J300" s="3">
        <v>41942.530555555553</v>
      </c>
      <c r="K300" s="3">
        <v>41943.480555555558</v>
      </c>
      <c r="L300" s="2"/>
      <c r="M300" s="76">
        <v>1.09649122807017E-2</v>
      </c>
      <c r="N300" s="71" t="str">
        <f t="shared" si="4"/>
        <v/>
      </c>
      <c r="P300" s="13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3"/>
      <c r="CQ300" s="3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3"/>
      <c r="DZ300" s="3"/>
      <c r="EA300" s="2"/>
      <c r="EB300" s="2"/>
      <c r="EC300" s="2"/>
      <c r="ED300" s="2"/>
      <c r="EE300" s="2"/>
      <c r="EF300" s="2"/>
      <c r="EG300" s="2"/>
      <c r="EH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  <c r="KO300" s="2"/>
      <c r="KP300" s="2"/>
      <c r="KQ300" s="2"/>
      <c r="KR300" s="2"/>
      <c r="KS300" s="2"/>
      <c r="KT300" s="2"/>
      <c r="KU300" s="2"/>
      <c r="KV300" s="2"/>
      <c r="KW300" s="2"/>
      <c r="KX300" s="2"/>
      <c r="KY300" s="2"/>
      <c r="KZ300" s="2"/>
      <c r="LA300" s="2"/>
      <c r="LB300" s="2"/>
      <c r="LC300" s="2"/>
      <c r="LD300" s="2"/>
      <c r="LE300" s="2"/>
      <c r="LF300" s="2"/>
      <c r="LG300" s="2"/>
      <c r="LH300" s="2"/>
      <c r="LI300" s="2"/>
      <c r="LJ300" s="2"/>
      <c r="LK300" s="2"/>
      <c r="LL300" s="2"/>
      <c r="LM300" s="2"/>
      <c r="LN300" s="2"/>
      <c r="LO300" s="2"/>
      <c r="LP300" s="2"/>
      <c r="LQ300" s="2"/>
      <c r="LR300" s="2"/>
      <c r="LS300" s="2"/>
      <c r="LT300" s="2"/>
      <c r="LU300" s="2"/>
      <c r="LV300" s="2"/>
      <c r="LW300" s="2"/>
      <c r="LX300" s="2"/>
      <c r="LY300" s="2"/>
      <c r="LZ300" s="2"/>
      <c r="MA300" s="2"/>
      <c r="MB300" s="2"/>
      <c r="MC300" s="2"/>
      <c r="MD300" s="2"/>
      <c r="ME300" s="2"/>
      <c r="MF300" s="2"/>
      <c r="MG300" s="2"/>
    </row>
    <row r="301" spans="1:345" ht="15.5" x14ac:dyDescent="0.35">
      <c r="A301" s="54" t="s">
        <v>15</v>
      </c>
      <c r="B301" s="56">
        <v>41972</v>
      </c>
      <c r="C301" s="74">
        <v>573</v>
      </c>
      <c r="D301" s="68">
        <v>6.76</v>
      </c>
      <c r="E301" s="73">
        <v>26.6</v>
      </c>
      <c r="F301" s="66">
        <v>-7.1</v>
      </c>
      <c r="G301" s="68">
        <v>0.1</v>
      </c>
      <c r="H301" s="69" t="s">
        <v>501</v>
      </c>
      <c r="I301" s="67">
        <v>10.8333333333333</v>
      </c>
      <c r="J301" s="3">
        <v>41971.474999999999</v>
      </c>
      <c r="K301" s="3">
        <v>41972.434027777781</v>
      </c>
      <c r="L301" s="2"/>
      <c r="M301" s="76">
        <v>0.351774076755973</v>
      </c>
      <c r="N301" s="71">
        <f t="shared" si="4"/>
        <v>6.3514763858717155E-2</v>
      </c>
      <c r="P301" s="13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3"/>
      <c r="IX301" s="3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  <c r="KO301" s="2"/>
      <c r="KP301" s="2"/>
      <c r="KQ301" s="2"/>
      <c r="KR301" s="2"/>
      <c r="KS301" s="2"/>
      <c r="KT301" s="2"/>
      <c r="KU301" s="2"/>
      <c r="KV301" s="2"/>
      <c r="KW301" s="2"/>
      <c r="KX301" s="2"/>
      <c r="KY301" s="2"/>
      <c r="KZ301" s="2"/>
      <c r="LA301" s="2"/>
      <c r="LB301" s="2"/>
      <c r="LC301" s="2"/>
      <c r="LD301" s="2"/>
      <c r="LE301" s="2"/>
      <c r="LF301" s="2"/>
      <c r="LG301" s="2"/>
      <c r="LH301" s="2"/>
      <c r="LI301" s="2"/>
      <c r="LJ301" s="2"/>
      <c r="LK301" s="2"/>
      <c r="LL301" s="2"/>
      <c r="LM301" s="2"/>
      <c r="LN301" s="2"/>
      <c r="LO301" s="2"/>
      <c r="LP301" s="2"/>
      <c r="LQ301" s="2"/>
      <c r="LR301" s="2"/>
      <c r="LS301" s="2"/>
      <c r="LT301" s="2"/>
      <c r="LU301" s="2"/>
      <c r="LV301" s="2"/>
      <c r="LW301" s="2"/>
      <c r="LX301" s="2"/>
      <c r="LY301" s="2"/>
      <c r="LZ301" s="2"/>
      <c r="MA301" s="2"/>
      <c r="MB301" s="2"/>
      <c r="MC301" s="2"/>
      <c r="MD301" s="2"/>
      <c r="ME301" s="2"/>
      <c r="MF301" s="2"/>
      <c r="MG301" s="2"/>
    </row>
    <row r="302" spans="1:345" ht="15.5" x14ac:dyDescent="0.35">
      <c r="A302" s="54" t="s">
        <v>16</v>
      </c>
      <c r="B302" s="56">
        <v>41972</v>
      </c>
      <c r="C302" s="74"/>
      <c r="D302" s="68"/>
      <c r="E302" s="73"/>
      <c r="F302" s="66">
        <v>-7.2</v>
      </c>
      <c r="G302" s="68">
        <v>0.1</v>
      </c>
      <c r="H302" s="69">
        <v>46.568919999999999</v>
      </c>
      <c r="I302" s="67">
        <v>93.6666666666666</v>
      </c>
      <c r="J302" s="3">
        <v>41971.515277777777</v>
      </c>
      <c r="K302" s="3">
        <v>41972.447222222225</v>
      </c>
      <c r="L302" s="2"/>
      <c r="M302" s="76">
        <v>4.2101341281669098E-2</v>
      </c>
      <c r="N302" s="71">
        <f t="shared" si="4"/>
        <v>6.5724871667494494E-2</v>
      </c>
      <c r="P302" s="13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3"/>
      <c r="CQ302" s="3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3"/>
      <c r="DZ302" s="3"/>
      <c r="EA302" s="2"/>
      <c r="EB302" s="2"/>
      <c r="EC302" s="2"/>
      <c r="ED302" s="2"/>
      <c r="EE302" s="2"/>
      <c r="EF302" s="2"/>
      <c r="EG302" s="2"/>
      <c r="EH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3"/>
      <c r="JZ302" s="3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  <c r="KO302" s="2"/>
      <c r="KP302" s="2"/>
      <c r="KQ302" s="2"/>
      <c r="KR302" s="2"/>
      <c r="KS302" s="2"/>
      <c r="KT302" s="2"/>
      <c r="KU302" s="2"/>
      <c r="KV302" s="2"/>
      <c r="KW302" s="2"/>
      <c r="KX302" s="2"/>
      <c r="KY302" s="2"/>
      <c r="KZ302" s="2"/>
      <c r="LA302" s="2"/>
      <c r="LB302" s="2"/>
      <c r="LC302" s="2"/>
      <c r="LD302" s="2"/>
      <c r="LE302" s="2"/>
      <c r="LF302" s="2"/>
      <c r="LG302" s="2"/>
      <c r="LH302" s="2"/>
      <c r="LI302" s="2"/>
      <c r="LJ302" s="2"/>
      <c r="LK302" s="2"/>
      <c r="LL302" s="2"/>
      <c r="LM302" s="2"/>
      <c r="LN302" s="2"/>
      <c r="LO302" s="2"/>
      <c r="LP302" s="2"/>
      <c r="LQ302" s="2"/>
      <c r="LR302" s="2"/>
      <c r="LS302" s="2"/>
      <c r="LT302" s="2"/>
      <c r="LU302" s="2"/>
      <c r="LV302" s="2"/>
      <c r="LW302" s="3"/>
      <c r="LX302" s="3"/>
      <c r="LY302" s="3"/>
      <c r="LZ302" s="2"/>
      <c r="MA302" s="2"/>
      <c r="MB302" s="2"/>
      <c r="MC302" s="2"/>
      <c r="MD302" s="2"/>
      <c r="ME302" s="2"/>
      <c r="MF302" s="2"/>
      <c r="MG302" s="2"/>
    </row>
    <row r="303" spans="1:345" ht="15.5" x14ac:dyDescent="0.35">
      <c r="A303" s="54" t="s">
        <v>17</v>
      </c>
      <c r="B303" s="56">
        <v>41972</v>
      </c>
      <c r="C303" s="74"/>
      <c r="D303" s="68"/>
      <c r="E303" s="73"/>
      <c r="F303" s="66">
        <v>-7</v>
      </c>
      <c r="G303" s="68">
        <v>0.1</v>
      </c>
      <c r="H303" s="69" t="s">
        <v>501</v>
      </c>
      <c r="I303" s="67">
        <v>101.166666666666</v>
      </c>
      <c r="J303" s="3">
        <v>41971.507638888892</v>
      </c>
      <c r="K303" s="3">
        <v>41972.447916666664</v>
      </c>
      <c r="L303" s="2"/>
      <c r="M303" s="76">
        <v>4.0398818316100399E-2</v>
      </c>
      <c r="N303" s="71">
        <f t="shared" si="4"/>
        <v>6.8116896438535496E-2</v>
      </c>
      <c r="P303" s="13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3"/>
      <c r="CQ303" s="3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3"/>
      <c r="DZ303" s="3"/>
      <c r="EA303" s="2"/>
      <c r="EB303" s="2"/>
      <c r="EC303" s="2"/>
      <c r="ED303" s="2"/>
      <c r="EE303" s="2"/>
      <c r="EF303" s="2"/>
      <c r="EG303" s="2"/>
      <c r="EH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  <c r="KO303" s="2"/>
      <c r="KP303" s="2"/>
      <c r="KQ303" s="2"/>
      <c r="KR303" s="2"/>
      <c r="KS303" s="2"/>
      <c r="KT303" s="2"/>
      <c r="KU303" s="2"/>
      <c r="KV303" s="2"/>
      <c r="KW303" s="2"/>
      <c r="KX303" s="2"/>
      <c r="KY303" s="2"/>
      <c r="KZ303" s="2"/>
      <c r="LA303" s="2"/>
      <c r="LB303" s="2"/>
      <c r="LC303" s="2"/>
      <c r="LD303" s="2"/>
      <c r="LE303" s="2"/>
      <c r="LF303" s="2"/>
      <c r="LG303" s="2"/>
      <c r="LH303" s="2"/>
      <c r="LI303" s="2"/>
      <c r="LJ303" s="2"/>
      <c r="LK303" s="2"/>
      <c r="LL303" s="2"/>
      <c r="LM303" s="2"/>
      <c r="LN303" s="2"/>
      <c r="LO303" s="2"/>
      <c r="LP303" s="2"/>
      <c r="LQ303" s="2"/>
      <c r="LR303" s="2"/>
      <c r="LS303" s="2"/>
      <c r="LT303" s="2"/>
      <c r="LU303" s="2"/>
      <c r="LV303" s="2"/>
      <c r="LW303" s="3"/>
      <c r="LX303" s="3"/>
      <c r="LY303" s="3"/>
      <c r="LZ303" s="2"/>
      <c r="MA303" s="2"/>
      <c r="MB303" s="2"/>
      <c r="MC303" s="2"/>
      <c r="MD303" s="2"/>
      <c r="ME303" s="2"/>
      <c r="MF303" s="2"/>
      <c r="MG303" s="2"/>
    </row>
    <row r="304" spans="1:345" ht="15.5" x14ac:dyDescent="0.35">
      <c r="A304" s="54" t="s">
        <v>18</v>
      </c>
      <c r="B304" s="56">
        <v>41972</v>
      </c>
      <c r="C304" s="74">
        <v>4172</v>
      </c>
      <c r="D304" s="68">
        <v>6.69</v>
      </c>
      <c r="E304" s="73">
        <v>25.9</v>
      </c>
      <c r="F304" s="66">
        <v>-6.6</v>
      </c>
      <c r="G304" s="68">
        <v>0.2</v>
      </c>
      <c r="H304" s="69">
        <v>59.461354999999898</v>
      </c>
      <c r="I304" s="67"/>
      <c r="J304" s="3">
        <v>41971.493750000001</v>
      </c>
      <c r="K304" s="3">
        <v>41972.453472222223</v>
      </c>
      <c r="L304" s="2"/>
      <c r="M304" s="76">
        <v>1.02749638205499E-2</v>
      </c>
      <c r="N304" s="71" t="str">
        <f t="shared" si="4"/>
        <v/>
      </c>
      <c r="P304" s="13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3"/>
      <c r="CQ304" s="3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3"/>
      <c r="DZ304" s="3"/>
      <c r="EA304" s="2"/>
      <c r="EB304" s="2"/>
      <c r="EC304" s="2"/>
      <c r="ED304" s="2"/>
      <c r="EE304" s="2"/>
      <c r="EF304" s="2"/>
      <c r="EG304" s="2"/>
      <c r="EH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  <c r="KO304" s="2"/>
      <c r="KP304" s="2"/>
      <c r="KQ304" s="2"/>
      <c r="KR304" s="2"/>
      <c r="KS304" s="2"/>
      <c r="KT304" s="2"/>
      <c r="KU304" s="2"/>
      <c r="KV304" s="2"/>
      <c r="KW304" s="2"/>
      <c r="KX304" s="2"/>
      <c r="KY304" s="2"/>
      <c r="KZ304" s="2"/>
      <c r="LA304" s="2"/>
      <c r="LB304" s="2"/>
      <c r="LC304" s="2"/>
      <c r="LD304" s="2"/>
      <c r="LE304" s="2"/>
      <c r="LF304" s="2"/>
      <c r="LG304" s="2"/>
      <c r="LH304" s="2"/>
      <c r="LI304" s="2"/>
      <c r="LJ304" s="2"/>
      <c r="LK304" s="2"/>
      <c r="LL304" s="2"/>
      <c r="LM304" s="2"/>
      <c r="LN304" s="2"/>
      <c r="LO304" s="2"/>
      <c r="LP304" s="2"/>
      <c r="LQ304" s="2"/>
      <c r="LR304" s="2"/>
      <c r="LS304" s="2"/>
      <c r="LT304" s="2"/>
      <c r="LU304" s="2"/>
      <c r="LV304" s="2"/>
      <c r="LW304" s="3"/>
      <c r="LX304" s="3"/>
      <c r="LY304" s="3"/>
      <c r="LZ304" s="2"/>
      <c r="MA304" s="2"/>
      <c r="MB304" s="2"/>
      <c r="MC304" s="2"/>
      <c r="MD304" s="2"/>
      <c r="ME304" s="2"/>
      <c r="MF304" s="2"/>
      <c r="MG304" s="2"/>
    </row>
    <row r="305" spans="1:345" ht="15.5" x14ac:dyDescent="0.35">
      <c r="A305" s="54" t="s">
        <v>15</v>
      </c>
      <c r="B305" s="56">
        <v>42003</v>
      </c>
      <c r="C305" s="74"/>
      <c r="D305" s="68"/>
      <c r="E305" s="73"/>
      <c r="F305" s="66">
        <v>-7.1</v>
      </c>
      <c r="G305" s="68">
        <v>0.1</v>
      </c>
      <c r="H305" s="69" t="s">
        <v>501</v>
      </c>
      <c r="I305" s="67">
        <v>11.3333333333333</v>
      </c>
      <c r="J305" s="3">
        <v>42002.529166666667</v>
      </c>
      <c r="K305" s="3">
        <v>42003.448611111111</v>
      </c>
      <c r="L305" s="2"/>
      <c r="M305" s="76">
        <v>0.34864048338368497</v>
      </c>
      <c r="N305" s="71">
        <f t="shared" si="4"/>
        <v>6.5854313528029187E-2</v>
      </c>
      <c r="P305" s="13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3"/>
      <c r="CQ305" s="3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3"/>
      <c r="DZ305" s="3"/>
      <c r="EA305" s="2"/>
      <c r="EB305" s="2"/>
      <c r="EC305" s="2"/>
      <c r="ED305" s="2"/>
      <c r="EE305" s="2"/>
      <c r="EF305" s="2"/>
      <c r="EG305" s="2"/>
      <c r="EH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3"/>
      <c r="IX305" s="3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  <c r="KO305" s="2"/>
      <c r="KP305" s="2"/>
      <c r="KQ305" s="2"/>
      <c r="KR305" s="2"/>
      <c r="KS305" s="2"/>
      <c r="KT305" s="2"/>
      <c r="KU305" s="2"/>
      <c r="KV305" s="2"/>
      <c r="KW305" s="2"/>
      <c r="KX305" s="2"/>
      <c r="KY305" s="2"/>
      <c r="KZ305" s="2"/>
      <c r="LA305" s="2"/>
      <c r="LB305" s="2"/>
      <c r="LC305" s="2"/>
      <c r="LD305" s="3"/>
      <c r="LE305" s="2"/>
      <c r="LF305" s="2"/>
      <c r="LG305" s="2"/>
      <c r="LH305" s="2"/>
      <c r="LI305" s="2"/>
      <c r="LJ305" s="2"/>
      <c r="LK305" s="2"/>
      <c r="LL305" s="2"/>
      <c r="LM305" s="2"/>
      <c r="LN305" s="2"/>
      <c r="LO305" s="2"/>
      <c r="LP305" s="2"/>
      <c r="LQ305" s="2"/>
      <c r="LR305" s="2"/>
      <c r="LS305" s="2"/>
      <c r="LT305" s="2"/>
      <c r="LU305" s="2"/>
      <c r="LV305" s="2"/>
      <c r="LW305" s="3"/>
      <c r="LX305" s="3"/>
      <c r="LY305" s="3"/>
      <c r="LZ305" s="2"/>
      <c r="MA305" s="2"/>
      <c r="MB305" s="2"/>
      <c r="MC305" s="2"/>
      <c r="MD305" s="2"/>
      <c r="ME305" s="2"/>
      <c r="MF305" s="2"/>
      <c r="MG305" s="2"/>
    </row>
    <row r="306" spans="1:345" ht="15.5" x14ac:dyDescent="0.35">
      <c r="A306" s="54" t="s">
        <v>16</v>
      </c>
      <c r="B306" s="56">
        <v>42003</v>
      </c>
      <c r="C306" s="74"/>
      <c r="D306" s="68"/>
      <c r="E306" s="73"/>
      <c r="F306" s="66">
        <v>-6.3</v>
      </c>
      <c r="G306" s="68">
        <v>0.1</v>
      </c>
      <c r="H306" s="69">
        <v>35.064900000000002</v>
      </c>
      <c r="I306" s="67">
        <v>86.1666666666666</v>
      </c>
      <c r="J306" s="3">
        <v>42002.48333333333</v>
      </c>
      <c r="K306" s="3">
        <v>42003.479166666664</v>
      </c>
      <c r="L306" s="2"/>
      <c r="M306" s="76">
        <v>4.2573221757322102E-2</v>
      </c>
      <c r="N306" s="71">
        <f t="shared" si="4"/>
        <v>6.1139876801487525E-2</v>
      </c>
      <c r="P306" s="13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3"/>
      <c r="CQ306" s="3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3"/>
      <c r="DZ306" s="3"/>
      <c r="EA306" s="2"/>
      <c r="EB306" s="2"/>
      <c r="EC306" s="2"/>
      <c r="ED306" s="2"/>
      <c r="EE306" s="2"/>
      <c r="EF306" s="2"/>
      <c r="EG306" s="2"/>
      <c r="EH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3"/>
      <c r="JZ306" s="3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  <c r="KO306" s="2"/>
      <c r="KP306" s="2"/>
      <c r="KQ306" s="2"/>
      <c r="KR306" s="2"/>
      <c r="KS306" s="2"/>
      <c r="KT306" s="2"/>
      <c r="KU306" s="2"/>
      <c r="KV306" s="2"/>
      <c r="KW306" s="2"/>
      <c r="KX306" s="2"/>
      <c r="KY306" s="2"/>
      <c r="KZ306" s="2"/>
      <c r="LA306" s="2"/>
      <c r="LB306" s="2"/>
      <c r="LC306" s="2"/>
      <c r="LD306" s="2"/>
      <c r="LE306" s="2"/>
      <c r="LF306" s="2"/>
      <c r="LG306" s="2"/>
      <c r="LH306" s="2"/>
      <c r="LI306" s="2"/>
      <c r="LJ306" s="2"/>
      <c r="LK306" s="2"/>
      <c r="LL306" s="2"/>
      <c r="LM306" s="2"/>
      <c r="LN306" s="2"/>
      <c r="LO306" s="2"/>
      <c r="LP306" s="2"/>
      <c r="LQ306" s="2"/>
      <c r="LR306" s="2"/>
      <c r="LS306" s="2"/>
      <c r="LT306" s="2"/>
      <c r="LU306" s="2"/>
      <c r="LV306" s="2"/>
      <c r="LW306" s="2"/>
      <c r="LX306" s="2"/>
      <c r="LY306" s="2"/>
      <c r="LZ306" s="2"/>
      <c r="MA306" s="2"/>
      <c r="MB306" s="2"/>
      <c r="MC306" s="2"/>
      <c r="MD306" s="2"/>
      <c r="ME306" s="2"/>
      <c r="MF306" s="2"/>
      <c r="MG306" s="2"/>
    </row>
    <row r="307" spans="1:345" ht="15.5" x14ac:dyDescent="0.35">
      <c r="A307" s="54" t="s">
        <v>17</v>
      </c>
      <c r="B307" s="56">
        <v>42003</v>
      </c>
      <c r="C307" s="74"/>
      <c r="D307" s="68"/>
      <c r="E307" s="73"/>
      <c r="F307" s="66">
        <v>-7</v>
      </c>
      <c r="G307" s="68">
        <v>0.1</v>
      </c>
      <c r="H307" s="69" t="s">
        <v>501</v>
      </c>
      <c r="I307" s="67">
        <v>110.5</v>
      </c>
      <c r="J307" s="3">
        <v>42002</v>
      </c>
      <c r="K307" s="3">
        <v>42003.487500000003</v>
      </c>
      <c r="L307" s="2"/>
      <c r="M307" s="76">
        <v>2.5116713352007401E-2</v>
      </c>
      <c r="N307" s="71">
        <f t="shared" si="4"/>
        <v>4.6256613756613628E-2</v>
      </c>
      <c r="P307" s="13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3"/>
      <c r="CQ307" s="3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3"/>
      <c r="DZ307" s="3"/>
      <c r="EA307" s="2"/>
      <c r="EB307" s="2"/>
      <c r="EC307" s="2"/>
      <c r="ED307" s="2"/>
      <c r="EE307" s="2"/>
      <c r="EF307" s="2"/>
      <c r="EG307" s="2"/>
      <c r="EH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  <c r="KO307" s="2"/>
      <c r="KP307" s="2"/>
      <c r="KQ307" s="2"/>
      <c r="KR307" s="2"/>
      <c r="KS307" s="2"/>
      <c r="KT307" s="2"/>
      <c r="KU307" s="2"/>
      <c r="KV307" s="2"/>
      <c r="KW307" s="2"/>
      <c r="KX307" s="2"/>
      <c r="KY307" s="2"/>
      <c r="KZ307" s="2"/>
      <c r="LA307" s="2"/>
      <c r="LB307" s="2"/>
      <c r="LC307" s="2"/>
      <c r="LD307" s="2"/>
      <c r="LE307" s="2"/>
      <c r="LF307" s="2"/>
      <c r="LG307" s="2"/>
      <c r="LH307" s="2"/>
      <c r="LI307" s="2"/>
      <c r="LJ307" s="2"/>
      <c r="LK307" s="2"/>
      <c r="LL307" s="2"/>
      <c r="LM307" s="2"/>
      <c r="LN307" s="2"/>
      <c r="LO307" s="2"/>
      <c r="LP307" s="2"/>
      <c r="LQ307" s="2"/>
      <c r="LR307" s="2"/>
      <c r="LS307" s="2"/>
      <c r="LT307" s="2"/>
      <c r="LU307" s="2"/>
      <c r="LV307" s="2"/>
      <c r="LW307" s="2"/>
      <c r="LX307" s="2"/>
      <c r="LY307" s="2"/>
      <c r="LZ307" s="2"/>
      <c r="MA307" s="2"/>
      <c r="MB307" s="2"/>
      <c r="MC307" s="2"/>
      <c r="MD307" s="2"/>
      <c r="ME307" s="2"/>
      <c r="MF307" s="2"/>
      <c r="MG307" s="2"/>
    </row>
    <row r="308" spans="1:345" ht="15.5" x14ac:dyDescent="0.35">
      <c r="A308" s="54" t="s">
        <v>18</v>
      </c>
      <c r="B308" s="56">
        <v>42003</v>
      </c>
      <c r="C308" s="74"/>
      <c r="D308" s="68"/>
      <c r="E308" s="73"/>
      <c r="F308" s="66">
        <v>-6.4</v>
      </c>
      <c r="G308" s="68">
        <v>0.2</v>
      </c>
      <c r="H308" s="69">
        <v>48.736530000000002</v>
      </c>
      <c r="I308" s="67"/>
      <c r="J308" s="3">
        <v>42002.504166666666</v>
      </c>
      <c r="K308" s="3">
        <v>42003.462500000001</v>
      </c>
      <c r="L308" s="2"/>
      <c r="M308" s="76">
        <v>1.0797101449275299E-2</v>
      </c>
      <c r="N308" s="71" t="str">
        <f t="shared" si="4"/>
        <v/>
      </c>
      <c r="P308" s="13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3"/>
      <c r="CQ308" s="3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3"/>
      <c r="DZ308" s="3"/>
      <c r="EA308" s="2"/>
      <c r="EB308" s="2"/>
      <c r="EC308" s="2"/>
      <c r="ED308" s="2"/>
      <c r="EE308" s="2"/>
      <c r="EF308" s="2"/>
      <c r="EG308" s="2"/>
      <c r="EH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  <c r="KO308" s="2"/>
      <c r="KP308" s="2"/>
      <c r="KQ308" s="2"/>
      <c r="KR308" s="2"/>
      <c r="KS308" s="2"/>
      <c r="KT308" s="2"/>
      <c r="KU308" s="2"/>
      <c r="KV308" s="2"/>
      <c r="KW308" s="2"/>
      <c r="KX308" s="2"/>
      <c r="KY308" s="2"/>
      <c r="KZ308" s="2"/>
      <c r="LA308" s="2"/>
      <c r="LB308" s="2"/>
      <c r="LC308" s="2"/>
      <c r="LD308" s="2"/>
      <c r="LE308" s="2"/>
      <c r="LF308" s="2"/>
      <c r="LG308" s="2"/>
      <c r="LH308" s="2"/>
      <c r="LI308" s="2"/>
      <c r="LJ308" s="2"/>
      <c r="LK308" s="2"/>
      <c r="LL308" s="2"/>
      <c r="LM308" s="2"/>
      <c r="LN308" s="2"/>
      <c r="LO308" s="2"/>
      <c r="LP308" s="2"/>
      <c r="LQ308" s="2"/>
      <c r="LR308" s="2"/>
      <c r="LS308" s="2"/>
      <c r="LT308" s="2"/>
      <c r="LU308" s="2"/>
      <c r="LV308" s="2"/>
      <c r="LW308" s="2"/>
      <c r="LX308" s="2"/>
      <c r="LY308" s="2"/>
      <c r="LZ308" s="2"/>
      <c r="MA308" s="2"/>
      <c r="MB308" s="2"/>
      <c r="MC308" s="2"/>
      <c r="MD308" s="2"/>
      <c r="ME308" s="2"/>
      <c r="MF308" s="2"/>
      <c r="MG308" s="2"/>
    </row>
    <row r="309" spans="1:345" ht="15.5" x14ac:dyDescent="0.35">
      <c r="A309" s="54" t="s">
        <v>15</v>
      </c>
      <c r="B309" s="56">
        <v>42035</v>
      </c>
      <c r="C309" s="74">
        <v>567</v>
      </c>
      <c r="D309" s="68">
        <v>7.45</v>
      </c>
      <c r="E309" s="73">
        <v>26.8</v>
      </c>
      <c r="F309" s="66">
        <v>-7.2</v>
      </c>
      <c r="G309" s="68">
        <v>0.1</v>
      </c>
      <c r="H309" s="69" t="s">
        <v>501</v>
      </c>
      <c r="I309" s="67">
        <v>14</v>
      </c>
      <c r="J309" s="3">
        <v>42034.481249999997</v>
      </c>
      <c r="K309" s="3">
        <v>42035.463888888888</v>
      </c>
      <c r="L309" s="2"/>
      <c r="M309" s="76">
        <v>0.26113074204946901</v>
      </c>
      <c r="N309" s="71">
        <f t="shared" si="4"/>
        <v>6.093050647820944E-2</v>
      </c>
      <c r="P309" s="13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3"/>
      <c r="CQ309" s="3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3"/>
      <c r="DZ309" s="3"/>
      <c r="EA309" s="2"/>
      <c r="EB309" s="2"/>
      <c r="EC309" s="2"/>
      <c r="ED309" s="2"/>
      <c r="EE309" s="2"/>
      <c r="EF309" s="2"/>
      <c r="EG309" s="2"/>
      <c r="EH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  <c r="KO309" s="2"/>
      <c r="KP309" s="2"/>
      <c r="KQ309" s="2"/>
      <c r="KR309" s="2"/>
      <c r="KS309" s="2"/>
      <c r="KT309" s="2"/>
      <c r="KU309" s="2"/>
      <c r="KV309" s="2"/>
      <c r="KW309" s="2"/>
      <c r="KX309" s="2"/>
      <c r="KY309" s="2"/>
      <c r="KZ309" s="2"/>
      <c r="LA309" s="2"/>
      <c r="LB309" s="2"/>
      <c r="LC309" s="2"/>
      <c r="LD309" s="2"/>
      <c r="LE309" s="2"/>
      <c r="LF309" s="2"/>
      <c r="LG309" s="2"/>
      <c r="LH309" s="2"/>
      <c r="LI309" s="2"/>
      <c r="LJ309" s="2"/>
      <c r="LK309" s="2"/>
      <c r="LL309" s="2"/>
      <c r="LM309" s="2"/>
      <c r="LN309" s="2"/>
      <c r="LO309" s="2"/>
      <c r="LP309" s="2"/>
      <c r="LQ309" s="2"/>
      <c r="LR309" s="2"/>
      <c r="LS309" s="2"/>
      <c r="LT309" s="2"/>
      <c r="LU309" s="2"/>
      <c r="LV309" s="2"/>
      <c r="LW309" s="2"/>
      <c r="LX309" s="2"/>
      <c r="LY309" s="2"/>
      <c r="LZ309" s="2"/>
      <c r="MA309" s="2"/>
      <c r="MB309" s="2"/>
      <c r="MC309" s="2"/>
      <c r="MD309" s="2"/>
      <c r="ME309" s="2"/>
      <c r="MF309" s="2"/>
      <c r="MG309" s="2"/>
    </row>
    <row r="310" spans="1:345" ht="15.5" x14ac:dyDescent="0.35">
      <c r="A310" s="54" t="s">
        <v>16</v>
      </c>
      <c r="B310" s="56">
        <v>42035</v>
      </c>
      <c r="C310" s="74"/>
      <c r="D310" s="68"/>
      <c r="E310" s="73"/>
      <c r="F310" s="66">
        <v>-7</v>
      </c>
      <c r="G310" s="68">
        <v>0.1</v>
      </c>
      <c r="H310" s="69">
        <v>48.647059999999996</v>
      </c>
      <c r="I310" s="67">
        <v>57.3333333333333</v>
      </c>
      <c r="J310" s="3">
        <v>42034.495833333334</v>
      </c>
      <c r="K310" s="3">
        <v>42035.501388888886</v>
      </c>
      <c r="L310" s="2"/>
      <c r="M310" s="76">
        <v>7.9627071823204401E-2</v>
      </c>
      <c r="N310" s="71">
        <f t="shared" si="4"/>
        <v>7.6088090853284163E-2</v>
      </c>
      <c r="P310" s="13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3"/>
      <c r="CQ310" s="3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3"/>
      <c r="DZ310" s="3"/>
      <c r="EA310" s="2"/>
      <c r="EB310" s="2"/>
      <c r="EC310" s="2"/>
      <c r="ED310" s="2"/>
      <c r="EE310" s="2"/>
      <c r="EF310" s="2"/>
      <c r="EG310" s="2"/>
      <c r="EH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3"/>
      <c r="JZ310" s="3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  <c r="LC310" s="2"/>
      <c r="LD310" s="2"/>
      <c r="LE310" s="2"/>
      <c r="LF310" s="2"/>
      <c r="LG310" s="2"/>
      <c r="LH310" s="2"/>
      <c r="LI310" s="2"/>
      <c r="LJ310" s="2"/>
      <c r="LK310" s="2"/>
      <c r="LL310" s="2"/>
      <c r="LM310" s="2"/>
      <c r="LN310" s="2"/>
      <c r="LO310" s="2"/>
      <c r="LP310" s="2"/>
      <c r="LQ310" s="2"/>
      <c r="LR310" s="2"/>
      <c r="LS310" s="2"/>
      <c r="LT310" s="2"/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 s="2"/>
      <c r="MF310" s="2"/>
      <c r="MG310" s="2"/>
    </row>
    <row r="311" spans="1:345" ht="15.5" x14ac:dyDescent="0.35">
      <c r="A311" s="54" t="s">
        <v>17</v>
      </c>
      <c r="B311" s="56">
        <v>42035</v>
      </c>
      <c r="C311" s="74">
        <v>561</v>
      </c>
      <c r="D311" s="68">
        <v>7.64</v>
      </c>
      <c r="E311" s="73">
        <v>27.5</v>
      </c>
      <c r="F311" s="66">
        <v>-7.1</v>
      </c>
      <c r="G311" s="68">
        <v>0.1</v>
      </c>
      <c r="H311" s="69" t="s">
        <v>501</v>
      </c>
      <c r="I311" s="67">
        <v>95.6666666666666</v>
      </c>
      <c r="J311" s="3"/>
      <c r="K311" s="3">
        <v>41943.520138888889</v>
      </c>
      <c r="L311" s="2"/>
      <c r="M311" s="76">
        <v>2.14819266472774E-2</v>
      </c>
      <c r="N311" s="71">
        <f t="shared" si="4"/>
        <v>3.4251738598714498E-2</v>
      </c>
      <c r="P311" s="13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3"/>
      <c r="CQ311" s="3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3"/>
      <c r="DZ311" s="3"/>
      <c r="EA311" s="2"/>
      <c r="EB311" s="2"/>
      <c r="EC311" s="2"/>
      <c r="ED311" s="2"/>
      <c r="EE311" s="2"/>
      <c r="EF311" s="2"/>
      <c r="EG311" s="2"/>
      <c r="EH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3"/>
      <c r="JZ311" s="3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  <c r="LC311" s="2"/>
      <c r="LD311" s="2"/>
      <c r="LE311" s="2"/>
      <c r="LF311" s="2"/>
      <c r="LG311" s="2"/>
      <c r="LH311" s="2"/>
      <c r="LI311" s="2"/>
      <c r="LJ311" s="2"/>
      <c r="LK311" s="2"/>
      <c r="LL311" s="2"/>
      <c r="LM311" s="2"/>
      <c r="LN311" s="2"/>
      <c r="LO311" s="2"/>
      <c r="LP311" s="2"/>
      <c r="LQ311" s="2"/>
      <c r="LR311" s="2"/>
      <c r="LS311" s="2"/>
      <c r="LT311" s="2"/>
      <c r="LU311" s="2"/>
      <c r="LV311" s="2"/>
      <c r="LW311" s="2"/>
      <c r="LX311" s="2"/>
      <c r="LY311" s="2"/>
      <c r="LZ311" s="2"/>
      <c r="MA311" s="2"/>
      <c r="MB311" s="2"/>
      <c r="MC311" s="2"/>
      <c r="MD311" s="2"/>
      <c r="ME311" s="2"/>
      <c r="MF311" s="2"/>
      <c r="MG311" s="2"/>
    </row>
    <row r="312" spans="1:345" ht="15.5" x14ac:dyDescent="0.35">
      <c r="A312" s="54" t="s">
        <v>18</v>
      </c>
      <c r="B312" s="56">
        <v>42035</v>
      </c>
      <c r="C312" s="74"/>
      <c r="D312" s="68"/>
      <c r="E312" s="73"/>
      <c r="F312" s="66">
        <v>-6.5</v>
      </c>
      <c r="G312" s="68">
        <v>0.2</v>
      </c>
      <c r="H312" s="69">
        <v>48.493559999999995</v>
      </c>
      <c r="I312" s="67"/>
      <c r="J312" s="3">
        <v>42034.513194444444</v>
      </c>
      <c r="K312" s="3">
        <v>42035.480555555558</v>
      </c>
      <c r="L312" s="2"/>
      <c r="M312" s="76">
        <v>1.13424264178033E-2</v>
      </c>
      <c r="N312" s="71" t="str">
        <f t="shared" si="4"/>
        <v/>
      </c>
      <c r="P312" s="13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3"/>
      <c r="CQ312" s="3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3"/>
      <c r="DZ312" s="3"/>
      <c r="EA312" s="2"/>
      <c r="EB312" s="2"/>
      <c r="EC312" s="2"/>
      <c r="ED312" s="2"/>
      <c r="EE312" s="2"/>
      <c r="EF312" s="2"/>
      <c r="EG312" s="2"/>
      <c r="EH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3"/>
      <c r="JZ312" s="3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  <c r="LC312" s="2"/>
      <c r="LD312" s="2"/>
      <c r="LE312" s="2"/>
      <c r="LF312" s="2"/>
      <c r="LG312" s="2"/>
      <c r="LH312" s="2"/>
      <c r="LI312" s="2"/>
      <c r="LJ312" s="2"/>
      <c r="LK312" s="2"/>
      <c r="LL312" s="2"/>
      <c r="LM312" s="2"/>
      <c r="LN312" s="2"/>
      <c r="LO312" s="2"/>
      <c r="LP312" s="2"/>
      <c r="LQ312" s="2"/>
      <c r="LR312" s="2"/>
      <c r="LS312" s="2"/>
      <c r="LT312" s="2"/>
      <c r="LU312" s="2"/>
      <c r="LV312" s="2"/>
      <c r="LW312" s="2"/>
      <c r="LX312" s="2"/>
      <c r="LY312" s="2"/>
      <c r="LZ312" s="2"/>
      <c r="MA312" s="2"/>
      <c r="MB312" s="2"/>
      <c r="MC312" s="2"/>
      <c r="MD312" s="2"/>
      <c r="ME312" s="2"/>
      <c r="MF312" s="2"/>
      <c r="MG312" s="2"/>
    </row>
    <row r="313" spans="1:345" ht="15.5" x14ac:dyDescent="0.35">
      <c r="A313" s="54" t="s">
        <v>15</v>
      </c>
      <c r="B313" s="56">
        <v>42063</v>
      </c>
      <c r="C313" s="74">
        <v>554</v>
      </c>
      <c r="D313" s="68">
        <v>6.71</v>
      </c>
      <c r="E313" s="73">
        <v>25.6</v>
      </c>
      <c r="F313" s="66">
        <v>-7.3</v>
      </c>
      <c r="G313" s="68">
        <v>0.1</v>
      </c>
      <c r="H313" s="69" t="s">
        <v>501</v>
      </c>
      <c r="I313" s="67">
        <v>12.8333333333333</v>
      </c>
      <c r="J313" s="3">
        <v>42062.441666666666</v>
      </c>
      <c r="K313" s="3">
        <v>42063.441666666666</v>
      </c>
      <c r="L313" s="2"/>
      <c r="M313" s="76">
        <v>0.30125000000000002</v>
      </c>
      <c r="N313" s="71">
        <f t="shared" si="4"/>
        <v>6.4434027777777611E-2</v>
      </c>
      <c r="P313" s="13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3"/>
      <c r="CQ313" s="3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3"/>
      <c r="DZ313" s="3"/>
      <c r="EA313" s="2"/>
      <c r="EB313" s="2"/>
      <c r="EC313" s="2"/>
      <c r="ED313" s="2"/>
      <c r="EE313" s="2"/>
      <c r="EF313" s="2"/>
      <c r="EG313" s="2"/>
      <c r="EH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3"/>
      <c r="IX313" s="3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3"/>
      <c r="JZ313" s="3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  <c r="LC313" s="2"/>
      <c r="LD313" s="3"/>
      <c r="LE313" s="2"/>
      <c r="LF313" s="2"/>
      <c r="LG313" s="2"/>
      <c r="LH313" s="2"/>
      <c r="LI313" s="2"/>
      <c r="LJ313" s="2"/>
      <c r="LK313" s="2"/>
      <c r="LL313" s="2"/>
      <c r="LM313" s="2"/>
      <c r="LN313" s="2"/>
      <c r="LO313" s="2"/>
      <c r="LP313" s="2"/>
      <c r="LQ313" s="2"/>
      <c r="LR313" s="2"/>
      <c r="LS313" s="2"/>
      <c r="LT313" s="2"/>
      <c r="LU313" s="2"/>
      <c r="LV313" s="2"/>
      <c r="LW313" s="2"/>
      <c r="LX313" s="2"/>
      <c r="LY313" s="2"/>
      <c r="LZ313" s="2"/>
      <c r="MA313" s="2"/>
      <c r="MB313" s="2"/>
      <c r="MC313" s="2"/>
      <c r="MD313" s="2"/>
      <c r="ME313" s="2"/>
      <c r="MF313" s="2"/>
      <c r="MG313" s="2"/>
    </row>
    <row r="314" spans="1:345" ht="15.5" x14ac:dyDescent="0.35">
      <c r="A314" s="54" t="s">
        <v>16</v>
      </c>
      <c r="B314" s="56">
        <v>42063</v>
      </c>
      <c r="C314" s="74"/>
      <c r="D314" s="68"/>
      <c r="E314" s="73"/>
      <c r="F314" s="66">
        <v>-6.8</v>
      </c>
      <c r="G314" s="68">
        <v>0.1</v>
      </c>
      <c r="H314" s="69" t="s">
        <v>501</v>
      </c>
      <c r="I314" s="67">
        <v>73.8333333333333</v>
      </c>
      <c r="J314" s="3">
        <v>42062.463194444441</v>
      </c>
      <c r="K314" s="3">
        <v>42063.447916666664</v>
      </c>
      <c r="L314" s="2"/>
      <c r="M314" s="76">
        <v>5.9873060648801102E-2</v>
      </c>
      <c r="N314" s="71">
        <f t="shared" si="4"/>
        <v>7.3677127409496876E-2</v>
      </c>
      <c r="P314" s="13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3"/>
      <c r="CP314" s="3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3"/>
      <c r="DY314" s="3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3"/>
      <c r="JY314" s="3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  <c r="LC314" s="2"/>
      <c r="LD314" s="2"/>
      <c r="LE314" s="2"/>
      <c r="LF314" s="2"/>
      <c r="LG314" s="2"/>
      <c r="LH314" s="2"/>
      <c r="LI314" s="2"/>
      <c r="LJ314" s="2"/>
      <c r="LK314" s="2"/>
      <c r="LL314" s="2"/>
      <c r="LM314" s="2"/>
      <c r="LN314" s="2"/>
      <c r="LO314" s="2"/>
      <c r="LP314" s="2"/>
      <c r="LQ314" s="2"/>
      <c r="LR314" s="2"/>
      <c r="LS314" s="2"/>
      <c r="LT314" s="2"/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</row>
    <row r="315" spans="1:345" ht="15.5" x14ac:dyDescent="0.35">
      <c r="A315" s="54" t="s">
        <v>17</v>
      </c>
      <c r="B315" s="56">
        <v>42063</v>
      </c>
      <c r="C315" s="74"/>
      <c r="D315" s="68"/>
      <c r="E315" s="73"/>
      <c r="F315" s="66">
        <v>-7</v>
      </c>
      <c r="G315" s="68">
        <v>0.2</v>
      </c>
      <c r="H315" s="69" t="s">
        <v>501</v>
      </c>
      <c r="I315" s="67">
        <v>94.8333333333333</v>
      </c>
      <c r="J315" s="3">
        <v>42062.467361111114</v>
      </c>
      <c r="K315" s="3">
        <v>42063.447916666664</v>
      </c>
      <c r="L315" s="2"/>
      <c r="M315" s="76">
        <v>3.7464589235127403E-2</v>
      </c>
      <c r="N315" s="71">
        <f t="shared" si="4"/>
        <v>5.9214864652187463E-2</v>
      </c>
      <c r="P315" s="13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3"/>
      <c r="CP315" s="3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3"/>
      <c r="DY315" s="3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  <c r="LC315" s="2"/>
      <c r="LD315" s="2"/>
      <c r="LE315" s="2"/>
      <c r="LF315" s="2"/>
      <c r="LG315" s="2"/>
      <c r="LH315" s="2"/>
      <c r="LI315" s="2"/>
      <c r="LJ315" s="2"/>
      <c r="LK315" s="2"/>
      <c r="LL315" s="2"/>
      <c r="LM315" s="2"/>
      <c r="LN315" s="2"/>
      <c r="LO315" s="2"/>
      <c r="LP315" s="2"/>
      <c r="LQ315" s="2"/>
      <c r="LR315" s="2"/>
      <c r="LS315" s="2"/>
      <c r="LT315" s="2"/>
      <c r="LU315" s="2"/>
      <c r="LV315" s="2"/>
      <c r="LW315" s="2"/>
      <c r="LX315" s="2"/>
      <c r="LY315" s="2"/>
      <c r="LZ315" s="2"/>
      <c r="MA315" s="2"/>
      <c r="MB315" s="2"/>
      <c r="MC315" s="2"/>
      <c r="MD315" s="2"/>
      <c r="ME315" s="2"/>
      <c r="MF315" s="2"/>
      <c r="MG315" s="2"/>
    </row>
    <row r="316" spans="1:345" ht="15.5" x14ac:dyDescent="0.35">
      <c r="A316" s="54" t="s">
        <v>18</v>
      </c>
      <c r="B316" s="56">
        <v>42063</v>
      </c>
      <c r="C316" s="74"/>
      <c r="D316" s="68"/>
      <c r="E316" s="73"/>
      <c r="F316" s="66">
        <v>-6.4</v>
      </c>
      <c r="G316" s="68">
        <v>0.2</v>
      </c>
      <c r="H316" s="69">
        <v>58.25329</v>
      </c>
      <c r="I316" s="67">
        <v>344</v>
      </c>
      <c r="J316" s="3">
        <v>42062.508333333331</v>
      </c>
      <c r="K316" s="3">
        <v>42063.45</v>
      </c>
      <c r="L316" s="2"/>
      <c r="M316" s="76">
        <v>4.3510324483775802E-3</v>
      </c>
      <c r="N316" s="71">
        <f t="shared" si="4"/>
        <v>2.4945919370698125E-2</v>
      </c>
      <c r="P316" s="13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3"/>
      <c r="CP316" s="3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3"/>
      <c r="DY316" s="3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</row>
    <row r="317" spans="1:345" ht="15.5" x14ac:dyDescent="0.35">
      <c r="A317" s="54" t="s">
        <v>15</v>
      </c>
      <c r="B317" s="56">
        <v>42091</v>
      </c>
      <c r="C317" s="74">
        <v>555.1</v>
      </c>
      <c r="D317" s="68">
        <v>7.01</v>
      </c>
      <c r="E317" s="73">
        <v>26.6</v>
      </c>
      <c r="F317" s="66">
        <v>-5.16</v>
      </c>
      <c r="G317" s="68">
        <v>0.03</v>
      </c>
      <c r="H317" s="69" t="s">
        <v>501</v>
      </c>
      <c r="I317" s="67">
        <v>16</v>
      </c>
      <c r="J317" s="3">
        <v>42090.46875</v>
      </c>
      <c r="K317" s="3">
        <v>42091.481944444444</v>
      </c>
      <c r="L317" s="2"/>
      <c r="M317" s="76">
        <v>0.23084304318026</v>
      </c>
      <c r="N317" s="71">
        <f t="shared" si="4"/>
        <v>6.1558144848069332E-2</v>
      </c>
      <c r="P317" s="13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3"/>
      <c r="CP317" s="3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3"/>
      <c r="DY317" s="3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</row>
    <row r="318" spans="1:345" ht="15.5" x14ac:dyDescent="0.35">
      <c r="A318" s="54" t="s">
        <v>16</v>
      </c>
      <c r="B318" s="56">
        <v>42091</v>
      </c>
      <c r="C318" s="74"/>
      <c r="D318" s="68"/>
      <c r="E318" s="73"/>
      <c r="F318" s="66">
        <v>-5.52</v>
      </c>
      <c r="G318" s="68">
        <v>0.02</v>
      </c>
      <c r="H318" s="69">
        <v>61.286563333333305</v>
      </c>
      <c r="I318" s="67">
        <v>136.166666666666</v>
      </c>
      <c r="J318" s="3">
        <v>42090.482638888891</v>
      </c>
      <c r="K318" s="3">
        <v>42091.548611111109</v>
      </c>
      <c r="L318" s="2"/>
      <c r="M318" s="76">
        <v>3.1596091205211702E-2</v>
      </c>
      <c r="N318" s="71">
        <f t="shared" si="4"/>
        <v>7.1705573651827309E-2</v>
      </c>
      <c r="P318" s="13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3"/>
      <c r="DY318" s="3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3"/>
      <c r="JY318" s="3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 s="2"/>
      <c r="LF318" s="2"/>
      <c r="LG318" s="2"/>
      <c r="LH318" s="2"/>
      <c r="LI318" s="2"/>
      <c r="LJ318" s="2"/>
      <c r="LK318" s="2"/>
      <c r="LL318" s="2"/>
      <c r="LM318" s="2"/>
      <c r="LN318" s="2"/>
      <c r="LO318" s="2"/>
      <c r="LP318" s="2"/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 s="2"/>
      <c r="MF318" s="2"/>
      <c r="MG318" s="2"/>
    </row>
    <row r="319" spans="1:345" ht="15.5" x14ac:dyDescent="0.35">
      <c r="A319" s="54" t="s">
        <v>17</v>
      </c>
      <c r="B319" s="56">
        <v>42091</v>
      </c>
      <c r="C319" s="74"/>
      <c r="D319" s="68"/>
      <c r="E319" s="73"/>
      <c r="F319" s="66">
        <v>-7</v>
      </c>
      <c r="G319" s="68">
        <v>7.0000000000000007E-2</v>
      </c>
      <c r="H319" s="69" t="s">
        <v>501</v>
      </c>
      <c r="I319" s="67">
        <v>114.166666666666</v>
      </c>
      <c r="J319" s="3">
        <v>42090.481944444444</v>
      </c>
      <c r="K319" s="3">
        <v>42091.5625</v>
      </c>
      <c r="L319" s="2"/>
      <c r="M319" s="76">
        <v>3.3611825192802001E-2</v>
      </c>
      <c r="N319" s="71">
        <f t="shared" si="4"/>
        <v>6.3955834047414548E-2</v>
      </c>
      <c r="P319" s="13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3"/>
      <c r="CP319" s="3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3"/>
      <c r="DY319" s="3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  <c r="LC319" s="2"/>
      <c r="LD319" s="2"/>
      <c r="LE319" s="2"/>
      <c r="LF319" s="2"/>
      <c r="LG319" s="2"/>
      <c r="LH319" s="2"/>
      <c r="LI319" s="2"/>
      <c r="LJ319" s="2"/>
      <c r="LK319" s="2"/>
      <c r="LL319" s="2"/>
      <c r="LM319" s="2"/>
      <c r="LN319" s="2"/>
      <c r="LO319" s="2"/>
      <c r="LP319" s="2"/>
      <c r="LQ319" s="2"/>
      <c r="LR319" s="2"/>
      <c r="LS319" s="2"/>
      <c r="LT319" s="2"/>
      <c r="LU319" s="2"/>
      <c r="LV319" s="2"/>
      <c r="LW319" s="2"/>
      <c r="LX319" s="2"/>
      <c r="LY319" s="2"/>
      <c r="LZ319" s="2"/>
      <c r="MA319" s="2"/>
      <c r="MB319" s="2"/>
      <c r="MC319" s="2"/>
      <c r="MD319" s="2"/>
      <c r="ME319" s="2"/>
      <c r="MF319" s="2"/>
      <c r="MG319" s="2"/>
    </row>
    <row r="320" spans="1:345" ht="15.5" x14ac:dyDescent="0.35">
      <c r="A320" s="54" t="s">
        <v>18</v>
      </c>
      <c r="B320" s="56">
        <v>42091</v>
      </c>
      <c r="C320" s="74"/>
      <c r="D320" s="68"/>
      <c r="E320" s="73"/>
      <c r="F320" s="66">
        <v>-4.49</v>
      </c>
      <c r="G320" s="68">
        <v>1.02</v>
      </c>
      <c r="H320" s="69">
        <v>63.869</v>
      </c>
      <c r="I320" s="67">
        <v>334.75</v>
      </c>
      <c r="J320" s="3">
        <v>42090.48333333333</v>
      </c>
      <c r="K320" s="3">
        <v>42091.492361111108</v>
      </c>
      <c r="L320" s="2"/>
      <c r="M320" s="76">
        <v>1.3695801789401199E-2</v>
      </c>
      <c r="N320" s="71">
        <f t="shared" si="4"/>
        <v>7.6411160816700852E-2</v>
      </c>
      <c r="P320" s="13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3"/>
      <c r="CP320" s="3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3"/>
      <c r="DY320" s="3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 s="2"/>
      <c r="LH320" s="2"/>
      <c r="LI320" s="2"/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 s="2"/>
      <c r="MD320" s="2"/>
      <c r="ME320" s="2"/>
      <c r="MF320" s="2"/>
      <c r="MG320" s="2"/>
    </row>
    <row r="321" spans="1:345" ht="15.5" x14ac:dyDescent="0.35">
      <c r="A321" s="54" t="s">
        <v>15</v>
      </c>
      <c r="B321" s="56">
        <v>42126</v>
      </c>
      <c r="C321" s="74">
        <v>559.25</v>
      </c>
      <c r="D321" s="68">
        <v>8.06</v>
      </c>
      <c r="E321" s="73">
        <v>26.75</v>
      </c>
      <c r="F321" s="66">
        <v>-7.16</v>
      </c>
      <c r="G321" s="68">
        <v>0.04</v>
      </c>
      <c r="H321" s="69" t="s">
        <v>501</v>
      </c>
      <c r="I321" s="67">
        <v>19</v>
      </c>
      <c r="J321" s="3">
        <v>42125.502083333333</v>
      </c>
      <c r="K321" s="3">
        <v>42126.462500000001</v>
      </c>
      <c r="L321" s="2"/>
      <c r="M321" s="76">
        <v>0.20831525668835801</v>
      </c>
      <c r="N321" s="71">
        <f t="shared" si="4"/>
        <v>6.5966497951313374E-2</v>
      </c>
      <c r="P321" s="13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3"/>
      <c r="CP321" s="3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3"/>
      <c r="DY321" s="3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  <c r="LC321" s="2"/>
      <c r="LD321" s="2"/>
      <c r="LE321" s="2"/>
      <c r="LF321" s="2"/>
      <c r="LG321" s="2"/>
      <c r="LH321" s="2"/>
      <c r="LI321" s="2"/>
      <c r="LJ321" s="2"/>
      <c r="LK321" s="2"/>
      <c r="LL321" s="2"/>
      <c r="LM321" s="2"/>
      <c r="LN321" s="2"/>
      <c r="LO321" s="2"/>
      <c r="LP321" s="2"/>
      <c r="LQ321" s="2"/>
      <c r="LR321" s="2"/>
      <c r="LS321" s="2"/>
      <c r="LT321" s="2"/>
      <c r="LU321" s="2"/>
      <c r="LV321" s="2"/>
      <c r="LW321" s="2"/>
      <c r="LX321" s="2"/>
      <c r="LY321" s="2"/>
      <c r="LZ321" s="2"/>
      <c r="MA321" s="2"/>
      <c r="MB321" s="2"/>
      <c r="MC321" s="2"/>
      <c r="MD321" s="2"/>
      <c r="ME321" s="2"/>
      <c r="MF321" s="2"/>
      <c r="MG321" s="2"/>
    </row>
    <row r="322" spans="1:345" ht="15.5" x14ac:dyDescent="0.35">
      <c r="A322" s="54" t="s">
        <v>16</v>
      </c>
      <c r="B322" s="56">
        <v>42126</v>
      </c>
      <c r="C322" s="74"/>
      <c r="D322" s="68"/>
      <c r="E322" s="73"/>
      <c r="F322" s="66">
        <v>-6.07</v>
      </c>
      <c r="G322" s="68">
        <v>0.03</v>
      </c>
      <c r="H322" s="69" t="s">
        <v>501</v>
      </c>
      <c r="I322" s="67">
        <v>207</v>
      </c>
      <c r="J322" s="3">
        <v>42125.526388888888</v>
      </c>
      <c r="K322" s="3">
        <v>42126.465277777781</v>
      </c>
      <c r="L322" s="2"/>
      <c r="M322" s="76">
        <v>1.8343195266272101E-2</v>
      </c>
      <c r="N322" s="71">
        <f t="shared" si="4"/>
        <v>6.328402366863875E-2</v>
      </c>
      <c r="P322" s="13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3"/>
      <c r="CP322" s="3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3"/>
      <c r="DY322" s="3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  <c r="LC322" s="2"/>
      <c r="LD322" s="2"/>
      <c r="LE322" s="2"/>
      <c r="LF322" s="2"/>
      <c r="LG322" s="2"/>
      <c r="LH322" s="2"/>
      <c r="LI322" s="2"/>
      <c r="LJ322" s="2"/>
      <c r="LK322" s="2"/>
      <c r="LL322" s="2"/>
      <c r="LM322" s="2"/>
      <c r="LN322" s="2"/>
      <c r="LO322" s="2"/>
      <c r="LP322" s="2"/>
      <c r="LQ322" s="2"/>
      <c r="LR322" s="2"/>
      <c r="LS322" s="2"/>
      <c r="LT322" s="2"/>
      <c r="LU322" s="2"/>
      <c r="LV322" s="2"/>
      <c r="LW322" s="2"/>
      <c r="LX322" s="2"/>
      <c r="LY322" s="2"/>
      <c r="LZ322" s="2"/>
      <c r="MA322" s="2"/>
      <c r="MB322" s="2"/>
      <c r="MC322" s="2"/>
      <c r="MD322" s="2"/>
      <c r="ME322" s="2"/>
      <c r="MF322" s="2"/>
      <c r="MG322" s="2"/>
    </row>
    <row r="323" spans="1:345" ht="15.5" x14ac:dyDescent="0.35">
      <c r="A323" s="54" t="s">
        <v>17</v>
      </c>
      <c r="B323" s="56">
        <v>42126</v>
      </c>
      <c r="C323" s="74">
        <v>561.5</v>
      </c>
      <c r="D323" s="68">
        <v>7.8949999999999996</v>
      </c>
      <c r="E323" s="73">
        <v>27.5</v>
      </c>
      <c r="F323" s="66">
        <v>-7.23</v>
      </c>
      <c r="G323" s="68">
        <v>0.04</v>
      </c>
      <c r="H323" s="69" t="s">
        <v>501</v>
      </c>
      <c r="I323" s="67">
        <v>121</v>
      </c>
      <c r="J323" s="3">
        <v>42125.536805555559</v>
      </c>
      <c r="K323" s="3">
        <v>42126.465277777781</v>
      </c>
      <c r="L323" s="2"/>
      <c r="M323" s="76">
        <v>3.45549738219895E-2</v>
      </c>
      <c r="N323" s="71">
        <f t="shared" si="4"/>
        <v>6.9685863874345486E-2</v>
      </c>
      <c r="P323" s="13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3"/>
      <c r="CP323" s="3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3"/>
      <c r="DY323" s="3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  <c r="LC323" s="2"/>
      <c r="LD323" s="2"/>
      <c r="LE323" s="2"/>
      <c r="LF323" s="2"/>
      <c r="LG323" s="2"/>
      <c r="LH323" s="2"/>
      <c r="LI323" s="2"/>
      <c r="LJ323" s="2"/>
      <c r="LK323" s="2"/>
      <c r="LL323" s="2"/>
      <c r="LM323" s="2"/>
      <c r="LN323" s="2"/>
      <c r="LO323" s="2"/>
      <c r="LP323" s="2"/>
      <c r="LQ323" s="2"/>
      <c r="LR323" s="2"/>
      <c r="LS323" s="2"/>
      <c r="LT323" s="2"/>
      <c r="LU323" s="2"/>
      <c r="LV323" s="2"/>
      <c r="LW323" s="2"/>
      <c r="LX323" s="2"/>
      <c r="LY323" s="2"/>
      <c r="LZ323" s="2"/>
      <c r="MA323" s="2"/>
      <c r="MB323" s="2"/>
      <c r="MC323" s="2"/>
      <c r="MD323" s="2"/>
      <c r="ME323" s="2"/>
      <c r="MF323" s="2"/>
      <c r="MG323" s="2"/>
    </row>
    <row r="324" spans="1:345" ht="15.5" x14ac:dyDescent="0.35">
      <c r="A324" s="54" t="s">
        <v>18</v>
      </c>
      <c r="B324" s="56">
        <v>42126</v>
      </c>
      <c r="C324" s="74"/>
      <c r="D324" s="68"/>
      <c r="E324" s="73"/>
      <c r="F324" s="66"/>
      <c r="G324" s="68"/>
      <c r="H324" s="69">
        <v>59.866550000000004</v>
      </c>
      <c r="I324" s="67">
        <v>419.5</v>
      </c>
      <c r="J324" s="3">
        <v>42125.515277777777</v>
      </c>
      <c r="K324" s="3">
        <v>42126.464583333334</v>
      </c>
      <c r="L324" s="2"/>
      <c r="M324" s="76">
        <v>1.0460863204096499E-2</v>
      </c>
      <c r="N324" s="71">
        <f t="shared" si="4"/>
        <v>7.3138868568641352E-2</v>
      </c>
      <c r="P324" s="13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3"/>
      <c r="CP324" s="3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3"/>
      <c r="DY324" s="3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  <c r="KO324" s="2"/>
      <c r="KP324" s="2"/>
      <c r="KQ324" s="2"/>
      <c r="KR324" s="2"/>
      <c r="KS324" s="2"/>
      <c r="KT324" s="2"/>
      <c r="KU324" s="2"/>
      <c r="KV324" s="2"/>
      <c r="KW324" s="2"/>
      <c r="KX324" s="2"/>
      <c r="KY324" s="2"/>
      <c r="KZ324" s="2"/>
      <c r="LA324" s="2"/>
      <c r="LB324" s="2"/>
      <c r="LC324" s="2"/>
      <c r="LD324" s="2"/>
      <c r="LE324" s="2"/>
      <c r="LF324" s="2"/>
      <c r="LG324" s="2"/>
      <c r="LH324" s="2"/>
      <c r="LI324" s="2"/>
      <c r="LJ324" s="2"/>
      <c r="LK324" s="2"/>
      <c r="LL324" s="2"/>
      <c r="LM324" s="2"/>
      <c r="LN324" s="2"/>
      <c r="LO324" s="2"/>
      <c r="LP324" s="2"/>
      <c r="LQ324" s="2"/>
      <c r="LR324" s="2"/>
      <c r="LS324" s="2"/>
      <c r="LT324" s="2"/>
      <c r="LU324" s="2"/>
      <c r="LV324" s="2"/>
      <c r="LW324" s="2"/>
      <c r="LX324" s="2"/>
      <c r="LY324" s="2"/>
      <c r="LZ324" s="2"/>
      <c r="MA324" s="2"/>
      <c r="MB324" s="2"/>
      <c r="MC324" s="2"/>
      <c r="MD324" s="2"/>
      <c r="ME324" s="2"/>
      <c r="MF324" s="2"/>
      <c r="MG324" s="2"/>
    </row>
    <row r="325" spans="1:345" ht="15.5" x14ac:dyDescent="0.35">
      <c r="A325" s="54" t="s">
        <v>15</v>
      </c>
      <c r="B325" s="56">
        <v>42154</v>
      </c>
      <c r="C325" s="74">
        <v>536.5</v>
      </c>
      <c r="D325" s="68">
        <v>8.57</v>
      </c>
      <c r="E325" s="73">
        <v>26.4</v>
      </c>
      <c r="F325" s="66">
        <v>-6.62</v>
      </c>
      <c r="G325" s="68">
        <v>0.05</v>
      </c>
      <c r="H325" s="69" t="s">
        <v>501</v>
      </c>
      <c r="I325" s="67">
        <v>13</v>
      </c>
      <c r="J325" s="3">
        <v>42153.492361111108</v>
      </c>
      <c r="K325" s="3">
        <v>42154.481944444444</v>
      </c>
      <c r="L325" s="2"/>
      <c r="M325" s="76">
        <v>0.23922807017543801</v>
      </c>
      <c r="N325" s="71">
        <f t="shared" si="4"/>
        <v>5.1832748538011571E-2</v>
      </c>
      <c r="P325" s="13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3"/>
      <c r="CP325" s="3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3"/>
      <c r="DY325" s="3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  <c r="KO325" s="2"/>
      <c r="KP325" s="2"/>
      <c r="KQ325" s="2"/>
      <c r="KR325" s="2"/>
      <c r="KS325" s="2"/>
      <c r="KT325" s="2"/>
      <c r="KU325" s="2"/>
      <c r="KV325" s="2"/>
      <c r="KW325" s="2"/>
      <c r="KX325" s="2"/>
      <c r="KY325" s="2"/>
      <c r="KZ325" s="2"/>
      <c r="LA325" s="2"/>
      <c r="LB325" s="2"/>
      <c r="LC325" s="2"/>
      <c r="LD325" s="2"/>
      <c r="LE325" s="2"/>
      <c r="LF325" s="2"/>
      <c r="LG325" s="2"/>
      <c r="LH325" s="2"/>
      <c r="LI325" s="2"/>
      <c r="LJ325" s="2"/>
      <c r="LK325" s="2"/>
      <c r="LL325" s="2"/>
      <c r="LM325" s="2"/>
      <c r="LN325" s="2"/>
      <c r="LO325" s="2"/>
      <c r="LP325" s="2"/>
      <c r="LQ325" s="2"/>
      <c r="LR325" s="2"/>
      <c r="LS325" s="2"/>
      <c r="LT325" s="2"/>
      <c r="LU325" s="2"/>
      <c r="LV325" s="2"/>
      <c r="LW325" s="2"/>
      <c r="LX325" s="2"/>
      <c r="LY325" s="2"/>
      <c r="LZ325" s="2"/>
      <c r="MA325" s="2"/>
      <c r="MB325" s="2"/>
      <c r="MC325" s="2"/>
      <c r="MD325" s="2"/>
      <c r="ME325" s="2"/>
      <c r="MF325" s="2"/>
      <c r="MG325" s="2"/>
    </row>
    <row r="326" spans="1:345" ht="15.5" x14ac:dyDescent="0.35">
      <c r="A326" s="54" t="s">
        <v>16</v>
      </c>
      <c r="B326" s="56">
        <v>42154</v>
      </c>
      <c r="C326" s="74"/>
      <c r="D326" s="68"/>
      <c r="E326" s="73"/>
      <c r="F326" s="66">
        <v>-7.04</v>
      </c>
      <c r="G326" s="68">
        <v>0.05</v>
      </c>
      <c r="H326" s="69" t="s">
        <v>501</v>
      </c>
      <c r="I326" s="67">
        <v>54.6666666666666</v>
      </c>
      <c r="J326" s="3">
        <v>42153.508333333331</v>
      </c>
      <c r="K326" s="3">
        <v>42154.470833333333</v>
      </c>
      <c r="L326" s="2"/>
      <c r="M326" s="76">
        <v>8.3189033189033104E-2</v>
      </c>
      <c r="N326" s="71">
        <f t="shared" si="4"/>
        <v>7.5794452461118961E-2</v>
      </c>
      <c r="P326" s="13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3"/>
      <c r="CP326" s="3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3"/>
      <c r="DY326" s="3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  <c r="KO326" s="2"/>
      <c r="KP326" s="2"/>
      <c r="KQ326" s="2"/>
      <c r="KR326" s="2"/>
      <c r="KS326" s="2"/>
      <c r="KT326" s="2"/>
      <c r="KU326" s="2"/>
      <c r="KV326" s="2"/>
      <c r="KW326" s="2"/>
      <c r="KX326" s="2"/>
      <c r="KY326" s="2"/>
      <c r="KZ326" s="2"/>
      <c r="LA326" s="2"/>
      <c r="LB326" s="2"/>
      <c r="LC326" s="2"/>
      <c r="LD326" s="2"/>
      <c r="LE326" s="2"/>
      <c r="LF326" s="2"/>
      <c r="LG326" s="2"/>
      <c r="LH326" s="2"/>
      <c r="LI326" s="2"/>
      <c r="LJ326" s="2"/>
      <c r="LK326" s="2"/>
      <c r="LL326" s="2"/>
      <c r="LM326" s="2"/>
      <c r="LN326" s="2"/>
      <c r="LO326" s="2"/>
      <c r="LP326" s="2"/>
      <c r="LQ326" s="2"/>
      <c r="LR326" s="2"/>
      <c r="LS326" s="2"/>
      <c r="LT326" s="2"/>
      <c r="LU326" s="2"/>
      <c r="LV326" s="2"/>
      <c r="LW326" s="2"/>
      <c r="LX326" s="2"/>
      <c r="LY326" s="2"/>
      <c r="LZ326" s="2"/>
      <c r="MA326" s="2"/>
      <c r="MB326" s="2"/>
      <c r="MC326" s="2"/>
      <c r="MD326" s="2"/>
      <c r="ME326" s="2"/>
      <c r="MF326" s="2"/>
      <c r="MG326" s="2"/>
    </row>
    <row r="327" spans="1:345" ht="15.5" x14ac:dyDescent="0.35">
      <c r="A327" s="54" t="s">
        <v>17</v>
      </c>
      <c r="B327" s="56">
        <v>42154</v>
      </c>
      <c r="C327" s="74"/>
      <c r="D327" s="68"/>
      <c r="E327" s="73"/>
      <c r="F327" s="66">
        <v>-7.37</v>
      </c>
      <c r="G327" s="68">
        <v>0.05</v>
      </c>
      <c r="H327" s="69" t="s">
        <v>501</v>
      </c>
      <c r="I327" s="67">
        <v>93</v>
      </c>
      <c r="J327" s="3">
        <v>42153.509722222225</v>
      </c>
      <c r="K327" s="3">
        <v>42154.457638888889</v>
      </c>
      <c r="L327" s="2"/>
      <c r="M327" s="76">
        <v>4.5934065934065897E-2</v>
      </c>
      <c r="N327" s="71">
        <f t="shared" si="4"/>
        <v>7.119780219780214E-2</v>
      </c>
      <c r="P327" s="13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3"/>
      <c r="CP327" s="3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3"/>
      <c r="DY327" s="3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  <c r="KO327" s="2"/>
      <c r="KP327" s="2"/>
      <c r="KQ327" s="2"/>
      <c r="KR327" s="2"/>
      <c r="KS327" s="2"/>
      <c r="KT327" s="2"/>
      <c r="KU327" s="2"/>
      <c r="KV327" s="2"/>
      <c r="KW327" s="2"/>
      <c r="KX327" s="2"/>
      <c r="KY327" s="2"/>
      <c r="KZ327" s="2"/>
      <c r="LA327" s="2"/>
      <c r="LB327" s="2"/>
      <c r="LC327" s="2"/>
      <c r="LD327" s="2"/>
      <c r="LE327" s="2"/>
      <c r="LF327" s="2"/>
      <c r="LG327" s="2"/>
      <c r="LH327" s="2"/>
      <c r="LI327" s="2"/>
      <c r="LJ327" s="2"/>
      <c r="LK327" s="2"/>
      <c r="LL327" s="2"/>
      <c r="LM327" s="2"/>
      <c r="LN327" s="2"/>
      <c r="LO327" s="2"/>
      <c r="LP327" s="2"/>
      <c r="LQ327" s="2"/>
      <c r="LR327" s="2"/>
      <c r="LS327" s="2"/>
      <c r="LT327" s="2"/>
      <c r="LU327" s="2"/>
      <c r="LV327" s="2"/>
      <c r="LW327" s="2"/>
      <c r="LX327" s="2"/>
      <c r="LY327" s="2"/>
      <c r="LZ327" s="2"/>
      <c r="MA327" s="2"/>
      <c r="MB327" s="2"/>
      <c r="MC327" s="2"/>
      <c r="MD327" s="2"/>
      <c r="ME327" s="2"/>
      <c r="MF327" s="2"/>
      <c r="MG327" s="2"/>
    </row>
    <row r="328" spans="1:345" ht="15.5" x14ac:dyDescent="0.35">
      <c r="A328" s="54" t="s">
        <v>18</v>
      </c>
      <c r="B328" s="56">
        <v>42154</v>
      </c>
      <c r="C328" s="74">
        <v>592</v>
      </c>
      <c r="D328" s="68">
        <v>8.41</v>
      </c>
      <c r="E328" s="73">
        <v>26.4</v>
      </c>
      <c r="F328" s="66">
        <v>-5.94</v>
      </c>
      <c r="G328" s="68">
        <v>7.0000000000000007E-2</v>
      </c>
      <c r="H328" s="69">
        <v>66.710530000000006</v>
      </c>
      <c r="I328" s="67"/>
      <c r="J328" s="3">
        <v>42153.504166666666</v>
      </c>
      <c r="K328" s="3">
        <v>42154.510416666664</v>
      </c>
      <c r="L328" s="2"/>
      <c r="M328" s="76">
        <v>1.1387163561076601E-2</v>
      </c>
      <c r="N328" s="71" t="str">
        <f t="shared" si="4"/>
        <v/>
      </c>
      <c r="P328" s="13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3"/>
      <c r="CP328" s="3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3"/>
      <c r="DY328" s="3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  <c r="KO328" s="2"/>
      <c r="KP328" s="2"/>
      <c r="KQ328" s="2"/>
      <c r="KR328" s="2"/>
      <c r="KS328" s="2"/>
      <c r="KT328" s="2"/>
      <c r="KU328" s="2"/>
      <c r="KV328" s="2"/>
      <c r="KW328" s="2"/>
      <c r="KX328" s="2"/>
      <c r="KY328" s="2"/>
      <c r="KZ328" s="2"/>
      <c r="LA328" s="2"/>
      <c r="LB328" s="2"/>
      <c r="LC328" s="2"/>
      <c r="LD328" s="2"/>
      <c r="LE328" s="2"/>
      <c r="LF328" s="2"/>
      <c r="LG328" s="2"/>
      <c r="LH328" s="2"/>
      <c r="LI328" s="2"/>
      <c r="LJ328" s="2"/>
      <c r="LK328" s="2"/>
      <c r="LL328" s="2"/>
      <c r="LM328" s="2"/>
      <c r="LN328" s="2"/>
      <c r="LO328" s="2"/>
      <c r="LP328" s="2"/>
      <c r="LQ328" s="2"/>
      <c r="LR328" s="2"/>
      <c r="LS328" s="2"/>
      <c r="LT328" s="2"/>
      <c r="LU328" s="2"/>
      <c r="LV328" s="2"/>
      <c r="LW328" s="2"/>
      <c r="LX328" s="2"/>
      <c r="LY328" s="2"/>
      <c r="LZ328" s="2"/>
      <c r="MA328" s="2"/>
      <c r="MB328" s="2"/>
      <c r="MC328" s="2"/>
      <c r="MD328" s="2"/>
      <c r="ME328" s="2"/>
      <c r="MF328" s="2"/>
      <c r="MG328" s="2"/>
    </row>
    <row r="329" spans="1:345" ht="15.5" x14ac:dyDescent="0.35">
      <c r="A329" s="54" t="s">
        <v>15</v>
      </c>
      <c r="B329" s="56">
        <v>42181</v>
      </c>
      <c r="C329" s="74">
        <v>535.45000000000005</v>
      </c>
      <c r="D329" s="68">
        <v>8.56</v>
      </c>
      <c r="E329" s="73">
        <v>26.4</v>
      </c>
      <c r="F329" s="66">
        <v>-7.42</v>
      </c>
      <c r="G329" s="68">
        <v>0.03</v>
      </c>
      <c r="H329" s="69" t="s">
        <v>501</v>
      </c>
      <c r="I329" s="67">
        <v>13.3333333333333</v>
      </c>
      <c r="J329" s="3">
        <v>42180.446527777778</v>
      </c>
      <c r="K329" s="3">
        <v>42181.404166666667</v>
      </c>
      <c r="L329" s="2"/>
      <c r="M329" s="76">
        <v>0.25134155184916601</v>
      </c>
      <c r="N329" s="71">
        <f t="shared" si="4"/>
        <v>5.5853678188703425E-2</v>
      </c>
      <c r="P329" s="13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3"/>
      <c r="CP329" s="3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3"/>
      <c r="DY329" s="3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  <c r="KO329" s="2"/>
      <c r="KP329" s="2"/>
      <c r="KQ329" s="2"/>
      <c r="KR329" s="2"/>
      <c r="KS329" s="2"/>
      <c r="KT329" s="2"/>
      <c r="KU329" s="2"/>
      <c r="KV329" s="2"/>
      <c r="KW329" s="2"/>
      <c r="KX329" s="2"/>
      <c r="KY329" s="2"/>
      <c r="KZ329" s="2"/>
      <c r="LA329" s="2"/>
      <c r="LB329" s="2"/>
      <c r="LC329" s="2"/>
      <c r="LD329" s="2"/>
      <c r="LE329" s="2"/>
      <c r="LF329" s="2"/>
      <c r="LG329" s="2"/>
      <c r="LH329" s="2"/>
      <c r="LI329" s="2"/>
      <c r="LJ329" s="2"/>
      <c r="LK329" s="2"/>
      <c r="LL329" s="2"/>
      <c r="LM329" s="2"/>
      <c r="LN329" s="2"/>
      <c r="LO329" s="2"/>
      <c r="LP329" s="2"/>
      <c r="LQ329" s="2"/>
      <c r="LR329" s="2"/>
      <c r="LS329" s="2"/>
      <c r="LT329" s="2"/>
      <c r="LU329" s="2"/>
      <c r="LV329" s="2"/>
      <c r="LW329" s="2"/>
      <c r="LX329" s="2"/>
      <c r="LY329" s="2"/>
      <c r="LZ329" s="2"/>
      <c r="MA329" s="2"/>
      <c r="MB329" s="2"/>
      <c r="MC329" s="2"/>
      <c r="MD329" s="2"/>
      <c r="ME329" s="2"/>
      <c r="MF329" s="2"/>
      <c r="MG329" s="2"/>
    </row>
    <row r="330" spans="1:345" ht="15.5" x14ac:dyDescent="0.35">
      <c r="A330" s="54" t="s">
        <v>16</v>
      </c>
      <c r="B330" s="56">
        <v>42181</v>
      </c>
      <c r="C330" s="74"/>
      <c r="D330" s="68"/>
      <c r="E330" s="73"/>
      <c r="F330" s="66">
        <v>-7</v>
      </c>
      <c r="G330" s="68">
        <v>0.04</v>
      </c>
      <c r="H330" s="69" t="s">
        <v>501</v>
      </c>
      <c r="I330" s="67">
        <v>102</v>
      </c>
      <c r="J330" s="3">
        <v>42180.464583333334</v>
      </c>
      <c r="K330" s="3">
        <v>42181.413194444445</v>
      </c>
      <c r="L330" s="2"/>
      <c r="M330" s="76">
        <v>4.1508052708638297E-2</v>
      </c>
      <c r="N330" s="71">
        <f t="shared" si="4"/>
        <v>7.0563689604685106E-2</v>
      </c>
      <c r="P330" s="13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3"/>
      <c r="CP330" s="3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3"/>
      <c r="DY330" s="3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3"/>
      <c r="JY330" s="3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  <c r="KO330" s="2"/>
      <c r="KP330" s="2"/>
      <c r="KQ330" s="2"/>
      <c r="KR330" s="2"/>
      <c r="KS330" s="2"/>
      <c r="KT330" s="2"/>
      <c r="KU330" s="2"/>
      <c r="KV330" s="2"/>
      <c r="KW330" s="2"/>
      <c r="KX330" s="2"/>
      <c r="KY330" s="2"/>
      <c r="KZ330" s="2"/>
      <c r="LA330" s="2"/>
      <c r="LB330" s="2"/>
      <c r="LC330" s="2"/>
      <c r="LD330" s="2"/>
      <c r="LE330" s="2"/>
      <c r="LF330" s="2"/>
      <c r="LG330" s="2"/>
      <c r="LH330" s="2"/>
      <c r="LI330" s="2"/>
      <c r="LJ330" s="2"/>
      <c r="LK330" s="2"/>
      <c r="LL330" s="2"/>
      <c r="LM330" s="2"/>
      <c r="LN330" s="2"/>
      <c r="LO330" s="2"/>
      <c r="LP330" s="2"/>
      <c r="LQ330" s="2"/>
      <c r="LR330" s="2"/>
      <c r="LS330" s="2"/>
      <c r="LT330" s="2"/>
      <c r="LU330" s="2"/>
      <c r="LV330" s="2"/>
      <c r="LW330" s="2"/>
      <c r="LX330" s="2"/>
      <c r="LY330" s="2"/>
      <c r="LZ330" s="2"/>
      <c r="MA330" s="2"/>
      <c r="MB330" s="2"/>
      <c r="MC330" s="2"/>
      <c r="MD330" s="2"/>
      <c r="ME330" s="2"/>
      <c r="MF330" s="2"/>
      <c r="MG330" s="2"/>
    </row>
    <row r="331" spans="1:345" ht="15.5" x14ac:dyDescent="0.35">
      <c r="A331" s="54" t="s">
        <v>17</v>
      </c>
      <c r="B331" s="56">
        <v>42181</v>
      </c>
      <c r="C331" s="74"/>
      <c r="D331" s="68"/>
      <c r="E331" s="73"/>
      <c r="F331" s="66">
        <v>-7.41</v>
      </c>
      <c r="G331" s="68">
        <v>0.05</v>
      </c>
      <c r="H331" s="69" t="s">
        <v>501</v>
      </c>
      <c r="I331" s="67">
        <v>102</v>
      </c>
      <c r="J331" s="3">
        <v>42180.461111111108</v>
      </c>
      <c r="K331" s="3">
        <v>42181.412499999999</v>
      </c>
      <c r="L331" s="2"/>
      <c r="M331" s="76">
        <v>4.0802919708029198E-2</v>
      </c>
      <c r="N331" s="71">
        <f t="shared" si="4"/>
        <v>6.9364963503649638E-2</v>
      </c>
      <c r="P331" s="13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3"/>
      <c r="CP331" s="3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3"/>
      <c r="DY331" s="3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  <c r="KO331" s="2"/>
      <c r="KP331" s="2"/>
      <c r="KQ331" s="2"/>
      <c r="KR331" s="2"/>
      <c r="KS331" s="2"/>
      <c r="KT331" s="2"/>
      <c r="KU331" s="2"/>
      <c r="KV331" s="2"/>
      <c r="KW331" s="2"/>
      <c r="KX331" s="2"/>
      <c r="KY331" s="2"/>
      <c r="KZ331" s="2"/>
      <c r="LA331" s="2"/>
      <c r="LB331" s="2"/>
      <c r="LC331" s="2"/>
      <c r="LD331" s="2"/>
      <c r="LE331" s="2"/>
      <c r="LF331" s="2"/>
      <c r="LG331" s="2"/>
      <c r="LH331" s="2"/>
      <c r="LI331" s="2"/>
      <c r="LJ331" s="2"/>
      <c r="LK331" s="2"/>
      <c r="LL331" s="2"/>
      <c r="LM331" s="2"/>
      <c r="LN331" s="2"/>
      <c r="LO331" s="2"/>
      <c r="LP331" s="2"/>
      <c r="LQ331" s="2"/>
      <c r="LR331" s="2"/>
      <c r="LS331" s="2"/>
      <c r="LT331" s="2"/>
      <c r="LU331" s="2"/>
      <c r="LV331" s="2"/>
      <c r="LW331" s="2"/>
      <c r="LX331" s="2"/>
      <c r="LY331" s="2"/>
      <c r="LZ331" s="2"/>
      <c r="MA331" s="2"/>
      <c r="MB331" s="2"/>
      <c r="MC331" s="2"/>
      <c r="MD331" s="2"/>
      <c r="ME331" s="2"/>
      <c r="MF331" s="2"/>
      <c r="MG331" s="2"/>
    </row>
    <row r="332" spans="1:345" ht="15.5" x14ac:dyDescent="0.35">
      <c r="A332" s="54" t="s">
        <v>18</v>
      </c>
      <c r="B332" s="56">
        <v>42181</v>
      </c>
      <c r="C332" s="74">
        <v>592</v>
      </c>
      <c r="D332" s="68">
        <v>8.41</v>
      </c>
      <c r="E332" s="73">
        <v>26.4</v>
      </c>
      <c r="F332" s="66">
        <v>-5.45</v>
      </c>
      <c r="G332" s="68">
        <v>0.05</v>
      </c>
      <c r="H332" s="69">
        <v>62.453969999999998</v>
      </c>
      <c r="I332" s="67">
        <v>393</v>
      </c>
      <c r="J332" s="3">
        <v>42180.477083333331</v>
      </c>
      <c r="K332" s="3">
        <v>42181.408333333333</v>
      </c>
      <c r="L332" s="2"/>
      <c r="M332" s="76">
        <v>1.18568232662192E-2</v>
      </c>
      <c r="N332" s="71">
        <f t="shared" si="4"/>
        <v>7.7662192393735757E-2</v>
      </c>
      <c r="P332" s="13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3"/>
      <c r="CP332" s="3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3"/>
      <c r="DY332" s="3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  <c r="KO332" s="2"/>
      <c r="KP332" s="2"/>
      <c r="KQ332" s="2"/>
      <c r="KR332" s="2"/>
      <c r="KS332" s="2"/>
      <c r="KT332" s="2"/>
      <c r="KU332" s="2"/>
      <c r="KV332" s="2"/>
      <c r="KW332" s="2"/>
      <c r="KX332" s="2"/>
      <c r="KY332" s="2"/>
      <c r="KZ332" s="2"/>
      <c r="LA332" s="2"/>
      <c r="LB332" s="2"/>
      <c r="LC332" s="2"/>
      <c r="LD332" s="2"/>
      <c r="LE332" s="2"/>
      <c r="LF332" s="2"/>
      <c r="LG332" s="2"/>
      <c r="LH332" s="2"/>
      <c r="LI332" s="2"/>
      <c r="LJ332" s="2"/>
      <c r="LK332" s="2"/>
      <c r="LL332" s="2"/>
      <c r="LM332" s="2"/>
      <c r="LN332" s="2"/>
      <c r="LO332" s="2"/>
      <c r="LP332" s="2"/>
      <c r="LQ332" s="2"/>
      <c r="LR332" s="2"/>
      <c r="LS332" s="2"/>
      <c r="LT332" s="2"/>
      <c r="LU332" s="2"/>
      <c r="LV332" s="2"/>
      <c r="LW332" s="2"/>
      <c r="LX332" s="2"/>
      <c r="LY332" s="2"/>
      <c r="LZ332" s="2"/>
      <c r="MA332" s="2"/>
      <c r="MB332" s="2"/>
      <c r="MC332" s="2"/>
      <c r="MD332" s="2"/>
      <c r="ME332" s="2"/>
      <c r="MF332" s="2"/>
      <c r="MG332" s="2"/>
    </row>
    <row r="333" spans="1:345" ht="15.5" x14ac:dyDescent="0.35">
      <c r="A333" s="54" t="s">
        <v>15</v>
      </c>
      <c r="B333" s="56">
        <v>42215</v>
      </c>
      <c r="C333" s="74"/>
      <c r="D333" s="68"/>
      <c r="E333" s="73"/>
      <c r="F333" s="66">
        <v>-7.16</v>
      </c>
      <c r="G333" s="68">
        <v>0.04</v>
      </c>
      <c r="H333" s="69" t="s">
        <v>501</v>
      </c>
      <c r="I333" s="67">
        <v>12</v>
      </c>
      <c r="J333" s="3">
        <v>42214.436111111114</v>
      </c>
      <c r="K333" s="3">
        <v>42215.532638888886</v>
      </c>
      <c r="L333" s="2"/>
      <c r="M333" s="76">
        <v>0.17270424319189301</v>
      </c>
      <c r="N333" s="71">
        <f t="shared" si="4"/>
        <v>3.4540848638378606E-2</v>
      </c>
      <c r="P333" s="13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3"/>
      <c r="CP333" s="3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3"/>
      <c r="DY333" s="3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  <c r="KO333" s="2"/>
      <c r="KP333" s="2"/>
      <c r="KQ333" s="2"/>
      <c r="KR333" s="2"/>
      <c r="KS333" s="2"/>
      <c r="KT333" s="2"/>
      <c r="KU333" s="2"/>
      <c r="KV333" s="2"/>
      <c r="KW333" s="2"/>
      <c r="KX333" s="2"/>
      <c r="KY333" s="2"/>
      <c r="KZ333" s="2"/>
      <c r="LA333" s="2"/>
      <c r="LB333" s="2"/>
      <c r="LC333" s="2"/>
      <c r="LD333" s="2"/>
      <c r="LE333" s="2"/>
      <c r="LF333" s="2"/>
      <c r="LG333" s="2"/>
      <c r="LH333" s="2"/>
      <c r="LI333" s="2"/>
      <c r="LJ333" s="2"/>
      <c r="LK333" s="2"/>
      <c r="LL333" s="2"/>
      <c r="LM333" s="2"/>
      <c r="LN333" s="2"/>
      <c r="LO333" s="2"/>
      <c r="LP333" s="2"/>
      <c r="LQ333" s="2"/>
      <c r="LR333" s="2"/>
      <c r="LS333" s="2"/>
      <c r="LT333" s="2"/>
      <c r="LU333" s="2"/>
      <c r="LV333" s="2"/>
      <c r="LW333" s="2"/>
      <c r="LX333" s="2"/>
      <c r="LY333" s="2"/>
      <c r="LZ333" s="2"/>
      <c r="MA333" s="2"/>
      <c r="MB333" s="2"/>
      <c r="MC333" s="2"/>
      <c r="MD333" s="2"/>
      <c r="ME333" s="2"/>
      <c r="MF333" s="2"/>
      <c r="MG333" s="2"/>
    </row>
    <row r="334" spans="1:345" ht="15.5" x14ac:dyDescent="0.35">
      <c r="A334" s="54" t="s">
        <v>16</v>
      </c>
      <c r="B334" s="56">
        <v>42215</v>
      </c>
      <c r="C334" s="74">
        <v>508.1</v>
      </c>
      <c r="D334" s="68">
        <v>7.09</v>
      </c>
      <c r="E334" s="73">
        <v>28</v>
      </c>
      <c r="F334" s="66">
        <v>-8.19</v>
      </c>
      <c r="G334" s="68">
        <v>0.01</v>
      </c>
      <c r="H334" s="69" t="s">
        <v>501</v>
      </c>
      <c r="I334" s="67">
        <v>50.3333333333333</v>
      </c>
      <c r="J334" s="3">
        <v>42214.463888888888</v>
      </c>
      <c r="K334" s="3">
        <v>42215.510416666664</v>
      </c>
      <c r="L334" s="2"/>
      <c r="M334" s="76">
        <v>8.9316522893165204E-2</v>
      </c>
      <c r="N334" s="71">
        <f t="shared" ref="N334:N383" si="5">IF(AND(I334&lt;&gt;"",M334&lt;&gt;""),M334*(I334/60),"")</f>
        <v>7.4926638649266311E-2</v>
      </c>
      <c r="P334" s="13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3"/>
      <c r="CP334" s="3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3"/>
      <c r="DY334" s="3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3"/>
      <c r="JY334" s="3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  <c r="KO334" s="2"/>
      <c r="KP334" s="2"/>
      <c r="KQ334" s="2"/>
      <c r="KR334" s="2"/>
      <c r="KS334" s="2"/>
      <c r="KT334" s="2"/>
      <c r="KU334" s="2"/>
      <c r="KV334" s="2"/>
      <c r="KW334" s="2"/>
      <c r="KX334" s="2"/>
      <c r="KY334" s="2"/>
      <c r="KZ334" s="2"/>
      <c r="LA334" s="2"/>
      <c r="LB334" s="2"/>
      <c r="LC334" s="2"/>
      <c r="LD334" s="2"/>
      <c r="LE334" s="2"/>
      <c r="LF334" s="2"/>
      <c r="LG334" s="2"/>
      <c r="LH334" s="2"/>
      <c r="LI334" s="2"/>
      <c r="LJ334" s="2"/>
      <c r="LK334" s="2"/>
      <c r="LL334" s="2"/>
      <c r="LM334" s="2"/>
      <c r="LN334" s="2"/>
      <c r="LO334" s="2"/>
      <c r="LP334" s="2"/>
      <c r="LQ334" s="2"/>
      <c r="LR334" s="2"/>
      <c r="LS334" s="2"/>
      <c r="LT334" s="2"/>
      <c r="LU334" s="2"/>
      <c r="LV334" s="2"/>
      <c r="LW334" s="2"/>
      <c r="LX334" s="2"/>
      <c r="LY334" s="2"/>
      <c r="LZ334" s="2"/>
      <c r="MA334" s="2"/>
      <c r="MB334" s="2"/>
      <c r="MC334" s="2"/>
      <c r="MD334" s="2"/>
      <c r="ME334" s="2"/>
      <c r="MF334" s="2"/>
      <c r="MG334" s="2"/>
    </row>
    <row r="335" spans="1:345" ht="15.5" x14ac:dyDescent="0.35">
      <c r="A335" s="54" t="s">
        <v>17</v>
      </c>
      <c r="B335" s="56">
        <v>42215</v>
      </c>
      <c r="C335" s="74"/>
      <c r="D335" s="68"/>
      <c r="E335" s="73"/>
      <c r="F335" s="66"/>
      <c r="G335" s="68"/>
      <c r="H335" s="69" t="s">
        <v>501</v>
      </c>
      <c r="I335" s="67">
        <v>130</v>
      </c>
      <c r="J335" s="3">
        <v>42214.466666666667</v>
      </c>
      <c r="K335" s="3">
        <v>42215.525694444441</v>
      </c>
      <c r="L335" s="2"/>
      <c r="M335" s="76"/>
      <c r="N335" s="71" t="str">
        <f t="shared" si="5"/>
        <v/>
      </c>
      <c r="P335" s="13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3"/>
      <c r="CP335" s="3"/>
      <c r="CQ335" s="2"/>
      <c r="CR335" s="2"/>
      <c r="CS335" s="2"/>
      <c r="CT335" s="2"/>
      <c r="CU335" s="2"/>
      <c r="CV335" s="2"/>
      <c r="CW335" s="2"/>
      <c r="CX335" s="38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3"/>
      <c r="DY335" s="3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  <c r="KO335" s="2"/>
      <c r="KP335" s="2"/>
      <c r="KQ335" s="2"/>
      <c r="KR335" s="2"/>
      <c r="KS335" s="2"/>
      <c r="KT335" s="2"/>
      <c r="KU335" s="2"/>
      <c r="KV335" s="2"/>
      <c r="KW335" s="2"/>
      <c r="KX335" s="2"/>
      <c r="KY335" s="2"/>
      <c r="KZ335" s="2"/>
      <c r="LA335" s="2"/>
      <c r="LB335" s="2"/>
      <c r="LC335" s="2"/>
      <c r="LD335" s="2"/>
      <c r="LE335" s="2"/>
      <c r="LF335" s="2"/>
      <c r="LG335" s="2"/>
      <c r="LH335" s="2"/>
      <c r="LI335" s="2"/>
      <c r="LJ335" s="2"/>
      <c r="LK335" s="2"/>
      <c r="LL335" s="2"/>
      <c r="LM335" s="2"/>
      <c r="LN335" s="2"/>
      <c r="LO335" s="2"/>
      <c r="LP335" s="2"/>
      <c r="LQ335" s="2"/>
      <c r="LR335" s="2"/>
      <c r="LS335" s="2"/>
      <c r="LT335" s="2"/>
      <c r="LU335" s="2"/>
      <c r="LV335" s="2"/>
      <c r="LW335" s="2"/>
      <c r="LX335" s="2"/>
      <c r="LY335" s="2"/>
      <c r="LZ335" s="2"/>
      <c r="MA335" s="2"/>
      <c r="MB335" s="2"/>
      <c r="MC335" s="2"/>
      <c r="MD335" s="2"/>
      <c r="ME335" s="2"/>
      <c r="MF335" s="2"/>
      <c r="MG335" s="2"/>
    </row>
    <row r="336" spans="1:345" ht="15.5" x14ac:dyDescent="0.35">
      <c r="A336" s="54" t="s">
        <v>18</v>
      </c>
      <c r="B336" s="56">
        <v>42215</v>
      </c>
      <c r="C336" s="74"/>
      <c r="D336" s="68"/>
      <c r="E336" s="73"/>
      <c r="F336" s="66">
        <v>-6.72</v>
      </c>
      <c r="G336" s="68">
        <v>0.06</v>
      </c>
      <c r="H336" s="69" t="s">
        <v>501</v>
      </c>
      <c r="I336" s="67"/>
      <c r="J336" s="2"/>
      <c r="K336" s="2"/>
      <c r="L336" s="2"/>
      <c r="M336" s="76"/>
      <c r="N336" s="71" t="str">
        <f t="shared" si="5"/>
        <v/>
      </c>
      <c r="P336" s="13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3"/>
      <c r="CP336" s="3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3"/>
      <c r="DY336" s="3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  <c r="KO336" s="2"/>
      <c r="KP336" s="2"/>
      <c r="KQ336" s="2"/>
      <c r="KR336" s="2"/>
      <c r="KS336" s="2"/>
      <c r="KT336" s="2"/>
      <c r="KU336" s="2"/>
      <c r="KV336" s="2"/>
      <c r="KW336" s="2"/>
      <c r="KX336" s="2"/>
      <c r="KY336" s="2"/>
      <c r="KZ336" s="2"/>
      <c r="LA336" s="2"/>
      <c r="LB336" s="2"/>
      <c r="LC336" s="2"/>
      <c r="LD336" s="2"/>
      <c r="LE336" s="2"/>
      <c r="LF336" s="2"/>
      <c r="LG336" s="2"/>
      <c r="LH336" s="2"/>
      <c r="LI336" s="2"/>
      <c r="LJ336" s="2"/>
      <c r="LK336" s="2"/>
      <c r="LL336" s="2"/>
      <c r="LM336" s="2"/>
      <c r="LN336" s="2"/>
      <c r="LO336" s="2"/>
      <c r="LP336" s="2"/>
      <c r="LQ336" s="2"/>
      <c r="LR336" s="2"/>
      <c r="LS336" s="2"/>
      <c r="LT336" s="2"/>
      <c r="LU336" s="2"/>
      <c r="LV336" s="2"/>
      <c r="LW336" s="2"/>
      <c r="LX336" s="2"/>
      <c r="LY336" s="2"/>
      <c r="LZ336" s="2"/>
      <c r="MA336" s="2"/>
      <c r="MB336" s="2"/>
      <c r="MC336" s="2"/>
      <c r="MD336" s="2"/>
      <c r="ME336" s="2"/>
      <c r="MF336" s="2"/>
      <c r="MG336" s="2"/>
    </row>
    <row r="337" spans="1:345" ht="15.5" x14ac:dyDescent="0.35">
      <c r="A337" s="54" t="s">
        <v>15</v>
      </c>
      <c r="B337" s="56">
        <v>42248</v>
      </c>
      <c r="C337" s="74">
        <v>591.9</v>
      </c>
      <c r="D337" s="68">
        <v>7.97</v>
      </c>
      <c r="E337" s="73">
        <v>26.7</v>
      </c>
      <c r="F337" s="66">
        <v>-8.26</v>
      </c>
      <c r="G337" s="68">
        <v>0.04</v>
      </c>
      <c r="H337" s="69" t="s">
        <v>501</v>
      </c>
      <c r="I337" s="67">
        <v>11.3333333333333</v>
      </c>
      <c r="J337" s="3">
        <v>42247.424305555556</v>
      </c>
      <c r="K337" s="3">
        <v>42248.4</v>
      </c>
      <c r="L337" s="2"/>
      <c r="M337" s="76">
        <v>0.30875444839857602</v>
      </c>
      <c r="N337" s="71">
        <f t="shared" si="5"/>
        <v>5.8320284697508634E-2</v>
      </c>
      <c r="P337" s="13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3"/>
      <c r="CP337" s="3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3"/>
      <c r="DY337" s="3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 s="2"/>
      <c r="JU337" s="2"/>
      <c r="JV337" s="2"/>
      <c r="JW337" s="2"/>
      <c r="JX337" s="2"/>
      <c r="JY337" s="2"/>
      <c r="JZ337" s="2"/>
      <c r="KA337" s="2"/>
      <c r="KB337" s="2"/>
      <c r="KC337" s="2"/>
      <c r="KD337" s="2"/>
      <c r="KE337" s="2"/>
      <c r="KF337" s="2"/>
      <c r="KG337" s="2"/>
      <c r="KH337" s="2"/>
      <c r="KI337" s="2"/>
      <c r="KJ337" s="2"/>
      <c r="KK337" s="2"/>
      <c r="KL337" s="2"/>
      <c r="KM337" s="2"/>
      <c r="KN337" s="2"/>
      <c r="KO337" s="2"/>
      <c r="KP337" s="2"/>
      <c r="KQ337" s="2"/>
      <c r="KR337" s="2"/>
      <c r="KS337" s="2"/>
      <c r="KT337" s="2"/>
      <c r="KU337" s="2"/>
      <c r="KV337" s="2"/>
      <c r="KW337" s="2"/>
      <c r="KX337" s="2"/>
      <c r="KY337" s="2"/>
      <c r="KZ337" s="2"/>
      <c r="LA337" s="2"/>
      <c r="LB337" s="2"/>
      <c r="LC337" s="2"/>
      <c r="LD337" s="2"/>
      <c r="LE337" s="2"/>
      <c r="LF337" s="2"/>
      <c r="LG337" s="2"/>
      <c r="LH337" s="2"/>
      <c r="LI337" s="2"/>
      <c r="LJ337" s="2"/>
      <c r="LK337" s="2"/>
      <c r="LL337" s="2"/>
      <c r="LM337" s="2"/>
      <c r="LN337" s="2"/>
      <c r="LO337" s="2"/>
      <c r="LP337" s="2"/>
      <c r="LQ337" s="2"/>
      <c r="LR337" s="2"/>
      <c r="LS337" s="2"/>
      <c r="LT337" s="2"/>
      <c r="LU337" s="2"/>
      <c r="LV337" s="2"/>
      <c r="LW337" s="2"/>
      <c r="LX337" s="2"/>
      <c r="LY337" s="2"/>
      <c r="LZ337" s="2"/>
      <c r="MA337" s="2"/>
      <c r="MB337" s="2"/>
      <c r="MC337" s="2"/>
      <c r="MD337" s="2"/>
      <c r="ME337" s="2"/>
      <c r="MF337" s="2"/>
      <c r="MG337" s="2"/>
    </row>
    <row r="338" spans="1:345" ht="15.5" x14ac:dyDescent="0.35">
      <c r="A338" s="54" t="s">
        <v>16</v>
      </c>
      <c r="B338" s="56">
        <v>42248</v>
      </c>
      <c r="C338" s="74"/>
      <c r="D338" s="68"/>
      <c r="E338" s="73"/>
      <c r="F338" s="66">
        <v>-8.2799999999999994</v>
      </c>
      <c r="G338" s="68">
        <v>0.09</v>
      </c>
      <c r="H338" s="69" t="s">
        <v>501</v>
      </c>
      <c r="I338" s="67">
        <v>101.333333333333</v>
      </c>
      <c r="J338" s="3">
        <v>42247.440972222219</v>
      </c>
      <c r="K338" s="3">
        <v>42248.423611111109</v>
      </c>
      <c r="L338" s="2"/>
      <c r="M338" s="76">
        <v>4.1978798586572399E-2</v>
      </c>
      <c r="N338" s="71">
        <f t="shared" si="5"/>
        <v>7.0897526501766492E-2</v>
      </c>
      <c r="P338" s="13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3"/>
      <c r="CP338" s="3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3"/>
      <c r="DY338" s="3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 s="2"/>
      <c r="JR338" s="2"/>
      <c r="JS338" s="2"/>
      <c r="JT338" s="2"/>
      <c r="JU338" s="2"/>
      <c r="JV338" s="2"/>
      <c r="JW338" s="2"/>
      <c r="JX338" s="3"/>
      <c r="JY338" s="3"/>
      <c r="JZ338" s="2"/>
      <c r="KA338" s="2"/>
      <c r="KB338" s="2"/>
      <c r="KC338" s="2"/>
      <c r="KD338" s="2"/>
      <c r="KE338" s="2"/>
      <c r="KF338" s="2"/>
      <c r="KG338" s="2"/>
      <c r="KH338" s="2"/>
      <c r="KI338" s="2"/>
      <c r="KJ338" s="2"/>
      <c r="KK338" s="2"/>
      <c r="KL338" s="2"/>
      <c r="KM338" s="2"/>
      <c r="KN338" s="2"/>
      <c r="KO338" s="2"/>
      <c r="KP338" s="2"/>
      <c r="KQ338" s="2"/>
      <c r="KR338" s="2"/>
      <c r="KS338" s="2"/>
      <c r="KT338" s="2"/>
      <c r="KU338" s="2"/>
      <c r="KV338" s="2"/>
      <c r="KW338" s="2"/>
      <c r="KX338" s="2"/>
      <c r="KY338" s="2"/>
      <c r="KZ338" s="2"/>
      <c r="LA338" s="2"/>
      <c r="LB338" s="2"/>
      <c r="LC338" s="2"/>
      <c r="LD338" s="2"/>
      <c r="LE338" s="2"/>
      <c r="LF338" s="2"/>
      <c r="LG338" s="2"/>
      <c r="LH338" s="2"/>
      <c r="LI338" s="2"/>
      <c r="LJ338" s="2"/>
      <c r="LK338" s="2"/>
      <c r="LL338" s="2"/>
      <c r="LM338" s="2"/>
      <c r="LN338" s="2"/>
      <c r="LO338" s="2"/>
      <c r="LP338" s="2"/>
      <c r="LQ338" s="2"/>
      <c r="LR338" s="2"/>
      <c r="LS338" s="2"/>
      <c r="LT338" s="2"/>
      <c r="LU338" s="2"/>
      <c r="LV338" s="2"/>
      <c r="LW338" s="2"/>
      <c r="LX338" s="2"/>
      <c r="LY338" s="2"/>
      <c r="LZ338" s="2"/>
      <c r="MA338" s="2"/>
      <c r="MB338" s="2"/>
      <c r="MC338" s="2"/>
      <c r="MD338" s="2"/>
      <c r="ME338" s="2"/>
      <c r="MF338" s="2"/>
      <c r="MG338" s="2"/>
    </row>
    <row r="339" spans="1:345" ht="15.5" x14ac:dyDescent="0.35">
      <c r="A339" s="54" t="s">
        <v>17</v>
      </c>
      <c r="B339" s="56">
        <v>42248</v>
      </c>
      <c r="C339" s="74"/>
      <c r="D339" s="68"/>
      <c r="E339" s="73"/>
      <c r="F339" s="66">
        <v>-7.44</v>
      </c>
      <c r="G339" s="68">
        <v>0.06</v>
      </c>
      <c r="H339" s="69" t="s">
        <v>501</v>
      </c>
      <c r="I339" s="67">
        <v>92.3333333333333</v>
      </c>
      <c r="J339" s="2"/>
      <c r="K339" s="2"/>
      <c r="L339" s="2"/>
      <c r="M339" s="76"/>
      <c r="N339" s="71" t="str">
        <f t="shared" si="5"/>
        <v/>
      </c>
      <c r="P339" s="13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3"/>
      <c r="CP339" s="3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3"/>
      <c r="DY339" s="3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  <c r="KA339" s="2"/>
      <c r="KB339" s="2"/>
      <c r="KC339" s="2"/>
      <c r="KD339" s="2"/>
      <c r="KE339" s="2"/>
      <c r="KF339" s="2"/>
      <c r="KG339" s="2"/>
      <c r="KH339" s="2"/>
      <c r="KI339" s="2"/>
      <c r="KJ339" s="2"/>
      <c r="KK339" s="2"/>
      <c r="KL339" s="2"/>
      <c r="KM339" s="2"/>
      <c r="KN339" s="2"/>
      <c r="KO339" s="2"/>
      <c r="KP339" s="2"/>
      <c r="KQ339" s="2"/>
      <c r="KR339" s="2"/>
      <c r="KS339" s="2"/>
      <c r="KT339" s="2"/>
      <c r="KU339" s="2"/>
      <c r="KV339" s="2"/>
      <c r="KW339" s="2"/>
      <c r="KX339" s="2"/>
      <c r="KY339" s="2"/>
      <c r="KZ339" s="2"/>
      <c r="LA339" s="2"/>
      <c r="LB339" s="2"/>
      <c r="LC339" s="2"/>
      <c r="LD339" s="2"/>
      <c r="LE339" s="2"/>
      <c r="LF339" s="2"/>
      <c r="LG339" s="2"/>
      <c r="LH339" s="2"/>
      <c r="LI339" s="2"/>
      <c r="LJ339" s="2"/>
      <c r="LK339" s="2"/>
      <c r="LL339" s="2"/>
      <c r="LM339" s="2"/>
      <c r="LN339" s="2"/>
      <c r="LO339" s="2"/>
      <c r="LP339" s="2"/>
      <c r="LQ339" s="2"/>
      <c r="LR339" s="2"/>
      <c r="LS339" s="2"/>
      <c r="LT339" s="2"/>
      <c r="LU339" s="2"/>
      <c r="LV339" s="2"/>
      <c r="LW339" s="2"/>
      <c r="LX339" s="2"/>
      <c r="LY339" s="2"/>
      <c r="LZ339" s="2"/>
      <c r="MA339" s="2"/>
      <c r="MB339" s="2"/>
      <c r="MC339" s="2"/>
      <c r="MD339" s="2"/>
      <c r="ME339" s="2"/>
      <c r="MF339" s="2"/>
      <c r="MG339" s="2"/>
    </row>
    <row r="340" spans="1:345" ht="15.5" x14ac:dyDescent="0.35">
      <c r="A340" s="54" t="s">
        <v>18</v>
      </c>
      <c r="B340" s="56">
        <v>42248</v>
      </c>
      <c r="C340" s="74"/>
      <c r="D340" s="68"/>
      <c r="E340" s="73"/>
      <c r="F340" s="66">
        <v>-7.1</v>
      </c>
      <c r="G340" s="68">
        <v>0.06</v>
      </c>
      <c r="H340" s="69">
        <v>70.823080000000004</v>
      </c>
      <c r="I340" s="67"/>
      <c r="J340" s="3">
        <v>42247.438194444447</v>
      </c>
      <c r="K340" s="3">
        <v>42248.418749999997</v>
      </c>
      <c r="L340" s="2"/>
      <c r="M340" s="76">
        <v>1.28186968838526E-2</v>
      </c>
      <c r="N340" s="71" t="str">
        <f t="shared" si="5"/>
        <v/>
      </c>
      <c r="P340" s="13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3"/>
      <c r="CP340" s="3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3"/>
      <c r="DY340" s="3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  <c r="JO340" s="2"/>
      <c r="JP340" s="2"/>
      <c r="JQ340" s="2"/>
      <c r="JR340" s="2"/>
      <c r="JS340" s="2"/>
      <c r="JT340" s="2"/>
      <c r="JU340" s="2"/>
      <c r="JV340" s="2"/>
      <c r="JW340" s="2"/>
      <c r="JX340" s="2"/>
      <c r="JY340" s="2"/>
      <c r="JZ340" s="2"/>
      <c r="KA340" s="2"/>
      <c r="KB340" s="2"/>
      <c r="KC340" s="2"/>
      <c r="KD340" s="2"/>
      <c r="KE340" s="2"/>
      <c r="KF340" s="2"/>
      <c r="KG340" s="2"/>
      <c r="KH340" s="2"/>
      <c r="KI340" s="2"/>
      <c r="KJ340" s="2"/>
      <c r="KK340" s="2"/>
      <c r="KL340" s="2"/>
      <c r="KM340" s="2"/>
      <c r="KN340" s="2"/>
      <c r="KO340" s="2"/>
      <c r="KP340" s="2"/>
      <c r="KQ340" s="2"/>
      <c r="KR340" s="2"/>
      <c r="KS340" s="2"/>
      <c r="KT340" s="2"/>
      <c r="KU340" s="2"/>
      <c r="KV340" s="2"/>
      <c r="KW340" s="2"/>
      <c r="KX340" s="2"/>
      <c r="KY340" s="2"/>
      <c r="KZ340" s="2"/>
      <c r="LA340" s="2"/>
      <c r="LB340" s="2"/>
      <c r="LC340" s="2"/>
      <c r="LD340" s="2"/>
      <c r="LE340" s="2"/>
      <c r="LF340" s="2"/>
      <c r="LG340" s="2"/>
      <c r="LH340" s="2"/>
      <c r="LI340" s="2"/>
      <c r="LJ340" s="2"/>
      <c r="LK340" s="2"/>
      <c r="LL340" s="2"/>
      <c r="LM340" s="2"/>
      <c r="LN340" s="2"/>
      <c r="LO340" s="2"/>
      <c r="LP340" s="2"/>
      <c r="LQ340" s="2"/>
      <c r="LR340" s="2"/>
      <c r="LS340" s="2"/>
      <c r="LT340" s="2"/>
      <c r="LU340" s="2"/>
      <c r="LV340" s="2"/>
      <c r="LW340" s="2"/>
      <c r="LX340" s="2"/>
      <c r="LY340" s="2"/>
      <c r="LZ340" s="2"/>
      <c r="MA340" s="2"/>
      <c r="MB340" s="2"/>
      <c r="MC340" s="2"/>
      <c r="MD340" s="2"/>
      <c r="ME340" s="2"/>
      <c r="MF340" s="2"/>
      <c r="MG340" s="2"/>
    </row>
    <row r="341" spans="1:345" ht="15.5" x14ac:dyDescent="0.35">
      <c r="A341" s="54" t="s">
        <v>15</v>
      </c>
      <c r="B341" s="56">
        <v>42276</v>
      </c>
      <c r="C341" s="74">
        <v>583</v>
      </c>
      <c r="D341" s="68">
        <v>8.42</v>
      </c>
      <c r="E341" s="73">
        <v>26.5</v>
      </c>
      <c r="F341" s="66">
        <v>-8.5</v>
      </c>
      <c r="G341" s="68">
        <v>7.0000000000000007E-2</v>
      </c>
      <c r="H341" s="69" t="s">
        <v>501</v>
      </c>
      <c r="I341" s="67">
        <v>11</v>
      </c>
      <c r="J341" s="3">
        <v>42275.441666666666</v>
      </c>
      <c r="K341" s="3">
        <v>42276.397222222222</v>
      </c>
      <c r="L341" s="2"/>
      <c r="M341" s="76">
        <v>0.123401162790697</v>
      </c>
      <c r="N341" s="71">
        <f t="shared" si="5"/>
        <v>2.2623546511627783E-2</v>
      </c>
      <c r="P341" s="13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3"/>
      <c r="CP341" s="3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3"/>
      <c r="DY341" s="3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 s="2"/>
      <c r="JO341" s="2"/>
      <c r="JP341" s="2"/>
      <c r="JQ341" s="2"/>
      <c r="JR341" s="2"/>
      <c r="JS341" s="2"/>
      <c r="JT341" s="2"/>
      <c r="JU341" s="2"/>
      <c r="JV341" s="2"/>
      <c r="JW341" s="2"/>
      <c r="JX341" s="2"/>
      <c r="JY341" s="2"/>
      <c r="JZ341" s="2"/>
      <c r="KA341" s="2"/>
      <c r="KB341" s="2"/>
      <c r="KC341" s="2"/>
      <c r="KD341" s="2"/>
      <c r="KE341" s="2"/>
      <c r="KF341" s="2"/>
      <c r="KG341" s="2"/>
      <c r="KH341" s="2"/>
      <c r="KI341" s="2"/>
      <c r="KJ341" s="2"/>
      <c r="KK341" s="2"/>
      <c r="KL341" s="2"/>
      <c r="KM341" s="2"/>
      <c r="KN341" s="2"/>
      <c r="KO341" s="2"/>
      <c r="KP341" s="2"/>
      <c r="KQ341" s="2"/>
      <c r="KR341" s="2"/>
      <c r="KS341" s="2"/>
      <c r="KT341" s="2"/>
      <c r="KU341" s="2"/>
      <c r="KV341" s="2"/>
      <c r="KW341" s="2"/>
      <c r="KX341" s="2"/>
      <c r="KY341" s="2"/>
      <c r="KZ341" s="2"/>
      <c r="LA341" s="2"/>
      <c r="LB341" s="2"/>
      <c r="LC341" s="2"/>
      <c r="LD341" s="2"/>
      <c r="LE341" s="2"/>
      <c r="LF341" s="2"/>
      <c r="LG341" s="2"/>
      <c r="LH341" s="2"/>
      <c r="LI341" s="2"/>
      <c r="LJ341" s="2"/>
      <c r="LK341" s="2"/>
      <c r="LL341" s="2"/>
      <c r="LM341" s="2"/>
      <c r="LN341" s="2"/>
      <c r="LO341" s="2"/>
      <c r="LP341" s="2"/>
      <c r="LQ341" s="2"/>
      <c r="LR341" s="2"/>
      <c r="LS341" s="2"/>
      <c r="LT341" s="2"/>
      <c r="LU341" s="2"/>
      <c r="LV341" s="2"/>
      <c r="LW341" s="2"/>
      <c r="LX341" s="2"/>
      <c r="LY341" s="2"/>
      <c r="LZ341" s="2"/>
      <c r="MA341" s="2"/>
      <c r="MB341" s="2"/>
      <c r="MC341" s="2"/>
      <c r="MD341" s="2"/>
      <c r="ME341" s="2"/>
      <c r="MF341" s="2"/>
      <c r="MG341" s="2"/>
    </row>
    <row r="342" spans="1:345" ht="15.5" x14ac:dyDescent="0.35">
      <c r="A342" s="54" t="s">
        <v>16</v>
      </c>
      <c r="B342" s="56">
        <v>42276</v>
      </c>
      <c r="C342" s="74"/>
      <c r="D342" s="68">
        <v>7.73</v>
      </c>
      <c r="E342" s="73">
        <v>26.5</v>
      </c>
      <c r="F342" s="66">
        <v>-8.39</v>
      </c>
      <c r="G342" s="68">
        <v>0.12</v>
      </c>
      <c r="H342" s="69" t="s">
        <v>501</v>
      </c>
      <c r="I342" s="67">
        <v>62.6666666666666</v>
      </c>
      <c r="J342" s="3">
        <v>42275.462500000001</v>
      </c>
      <c r="K342" s="3">
        <v>42276.404166666667</v>
      </c>
      <c r="L342" s="2"/>
      <c r="M342" s="76">
        <v>7.4999999999999997E-2</v>
      </c>
      <c r="N342" s="71">
        <f t="shared" si="5"/>
        <v>7.8333333333333255E-2</v>
      </c>
      <c r="P342" s="13"/>
      <c r="AU342" s="2"/>
      <c r="AV342" s="2"/>
    </row>
    <row r="343" spans="1:345" ht="15.5" x14ac:dyDescent="0.35">
      <c r="A343" s="54" t="s">
        <v>17</v>
      </c>
      <c r="B343" s="56">
        <v>42276</v>
      </c>
      <c r="C343" s="74"/>
      <c r="D343" s="68"/>
      <c r="E343" s="73"/>
      <c r="F343" s="66"/>
      <c r="G343" s="68"/>
      <c r="H343" s="69" t="s">
        <v>501</v>
      </c>
      <c r="I343" s="67">
        <v>85.3333333333333</v>
      </c>
      <c r="J343" s="3">
        <v>42275.465277777781</v>
      </c>
      <c r="K343" s="3">
        <v>42276.404861111114</v>
      </c>
      <c r="L343" s="2"/>
      <c r="M343" s="76">
        <v>2.97117516629711E-2</v>
      </c>
      <c r="N343" s="71">
        <f t="shared" si="5"/>
        <v>4.2256713476225546E-2</v>
      </c>
      <c r="P343" s="13"/>
      <c r="AU343" s="2"/>
      <c r="AV343" s="2"/>
    </row>
    <row r="344" spans="1:345" ht="15.5" x14ac:dyDescent="0.35">
      <c r="A344" s="54" t="s">
        <v>15</v>
      </c>
      <c r="B344" s="56">
        <v>42304</v>
      </c>
      <c r="C344" s="74">
        <v>575.5</v>
      </c>
      <c r="D344" s="68">
        <v>7.81</v>
      </c>
      <c r="E344" s="73">
        <v>26.5</v>
      </c>
      <c r="F344" s="66">
        <v>-8.51</v>
      </c>
      <c r="G344" s="68">
        <v>0.08</v>
      </c>
      <c r="H344" s="69" t="s">
        <v>501</v>
      </c>
      <c r="I344" s="67">
        <v>10.3333333333333</v>
      </c>
      <c r="J344" s="3">
        <v>42303.418055555558</v>
      </c>
      <c r="K344" s="3">
        <v>42304.37777777778</v>
      </c>
      <c r="L344" s="2"/>
      <c r="M344" s="76">
        <v>0.28885672937771301</v>
      </c>
      <c r="N344" s="71">
        <f t="shared" si="5"/>
        <v>4.9747547837272636E-2</v>
      </c>
      <c r="P344" s="13"/>
      <c r="AU344" s="2"/>
      <c r="AV344" s="2"/>
    </row>
    <row r="345" spans="1:345" ht="15.5" x14ac:dyDescent="0.35">
      <c r="A345" s="54" t="s">
        <v>16</v>
      </c>
      <c r="B345" s="56">
        <v>42304</v>
      </c>
      <c r="C345" s="74"/>
      <c r="D345" s="68"/>
      <c r="E345" s="73"/>
      <c r="F345" s="66">
        <v>-8.23</v>
      </c>
      <c r="G345" s="68">
        <v>0.06</v>
      </c>
      <c r="H345" s="69" t="s">
        <v>501</v>
      </c>
      <c r="I345" s="67">
        <v>73.6666666666666</v>
      </c>
      <c r="J345" s="3">
        <v>42303.436805555553</v>
      </c>
      <c r="K345" s="3">
        <v>42304.384027777778</v>
      </c>
      <c r="L345" s="2"/>
      <c r="M345" s="76">
        <v>6.3709677419354793E-2</v>
      </c>
      <c r="N345" s="71">
        <f t="shared" si="5"/>
        <v>7.8221326164874427E-2</v>
      </c>
      <c r="P345" s="13"/>
      <c r="AU345" s="2"/>
      <c r="AV345" s="2"/>
    </row>
    <row r="346" spans="1:345" ht="15.5" x14ac:dyDescent="0.35">
      <c r="A346" s="54" t="s">
        <v>17</v>
      </c>
      <c r="B346" s="56">
        <v>42304</v>
      </c>
      <c r="C346" s="74"/>
      <c r="D346" s="68"/>
      <c r="E346" s="73"/>
      <c r="F346" s="66">
        <v>-7.61</v>
      </c>
      <c r="G346" s="68">
        <v>0.04</v>
      </c>
      <c r="H346" s="69" t="s">
        <v>501</v>
      </c>
      <c r="I346" s="67">
        <v>91.6666666666666</v>
      </c>
      <c r="J346" s="3">
        <v>42303.433333333334</v>
      </c>
      <c r="K346" s="3">
        <v>42304.383333333331</v>
      </c>
      <c r="L346" s="2"/>
      <c r="M346" s="76">
        <v>4.6637426900584797E-2</v>
      </c>
      <c r="N346" s="71">
        <f t="shared" si="5"/>
        <v>7.1251624431448946E-2</v>
      </c>
      <c r="P346" s="13"/>
      <c r="AU346" s="2"/>
      <c r="AV346" s="2"/>
    </row>
    <row r="347" spans="1:345" ht="15.5" x14ac:dyDescent="0.35">
      <c r="A347" s="54" t="s">
        <v>18</v>
      </c>
      <c r="B347" s="56">
        <v>42304</v>
      </c>
      <c r="C347" s="74"/>
      <c r="D347" s="68"/>
      <c r="E347" s="73"/>
      <c r="F347" s="66">
        <v>-7.29</v>
      </c>
      <c r="G347" s="68">
        <v>0.02</v>
      </c>
      <c r="H347" s="69">
        <v>69.684160000000006</v>
      </c>
      <c r="I347" s="67">
        <v>347</v>
      </c>
      <c r="J347" s="3">
        <v>42303.442361111112</v>
      </c>
      <c r="K347" s="3">
        <v>42304.381249999999</v>
      </c>
      <c r="L347" s="2"/>
      <c r="M347" s="76">
        <v>1.29437869822485E-2</v>
      </c>
      <c r="N347" s="71">
        <f t="shared" si="5"/>
        <v>7.4858234714003824E-2</v>
      </c>
      <c r="P347" s="13"/>
      <c r="AU347" s="2"/>
      <c r="AV347" s="2"/>
    </row>
    <row r="348" spans="1:345" ht="15.5" x14ac:dyDescent="0.35">
      <c r="A348" s="54" t="s">
        <v>15</v>
      </c>
      <c r="B348" s="56">
        <v>42332</v>
      </c>
      <c r="C348" s="74">
        <v>567.6</v>
      </c>
      <c r="D348" s="68">
        <v>8.17</v>
      </c>
      <c r="E348" s="73">
        <v>26.7</v>
      </c>
      <c r="F348" s="66">
        <v>-8.1199999999999992</v>
      </c>
      <c r="G348" s="68">
        <v>0.06</v>
      </c>
      <c r="H348" s="69" t="s">
        <v>501</v>
      </c>
      <c r="I348" s="67">
        <v>15</v>
      </c>
      <c r="J348" s="3">
        <v>42331.444444444445</v>
      </c>
      <c r="K348" s="3">
        <v>42332.395833333336</v>
      </c>
      <c r="L348" s="2"/>
      <c r="M348" s="76">
        <v>0.28635036496350302</v>
      </c>
      <c r="N348" s="71">
        <f t="shared" si="5"/>
        <v>7.1587591240875756E-2</v>
      </c>
      <c r="P348" s="13"/>
      <c r="AV348" s="2"/>
    </row>
    <row r="349" spans="1:345" ht="15.5" x14ac:dyDescent="0.35">
      <c r="A349" s="54" t="s">
        <v>16</v>
      </c>
      <c r="B349" s="56">
        <v>42332</v>
      </c>
      <c r="C349" s="74"/>
      <c r="D349" s="68"/>
      <c r="E349" s="73"/>
      <c r="F349" s="66">
        <v>-7.06</v>
      </c>
      <c r="G349" s="68">
        <v>0.03</v>
      </c>
      <c r="H349" s="69" t="s">
        <v>501</v>
      </c>
      <c r="I349" s="67">
        <v>84</v>
      </c>
      <c r="J349" s="3">
        <v>42331.455555555556</v>
      </c>
      <c r="K349" s="3">
        <v>42332.408333333333</v>
      </c>
      <c r="L349" s="2"/>
      <c r="M349" s="76">
        <v>5.50291545189504E-2</v>
      </c>
      <c r="N349" s="71">
        <f t="shared" si="5"/>
        <v>7.7040816326530551E-2</v>
      </c>
      <c r="P349" s="13"/>
      <c r="AV349" s="2"/>
    </row>
    <row r="350" spans="1:345" ht="15.5" x14ac:dyDescent="0.35">
      <c r="A350" s="54" t="s">
        <v>17</v>
      </c>
      <c r="B350" s="56">
        <v>42332</v>
      </c>
      <c r="C350" s="74"/>
      <c r="D350" s="68"/>
      <c r="E350" s="73"/>
      <c r="F350" s="66">
        <v>-7.58</v>
      </c>
      <c r="G350" s="68">
        <v>0.1</v>
      </c>
      <c r="H350" s="69" t="s">
        <v>501</v>
      </c>
      <c r="I350" s="67">
        <v>101.333333333333</v>
      </c>
      <c r="J350" s="3">
        <v>42331.456944444442</v>
      </c>
      <c r="K350" s="3">
        <v>42332.407638888886</v>
      </c>
      <c r="L350" s="2"/>
      <c r="M350" s="76">
        <v>4.1855368882395903E-2</v>
      </c>
      <c r="N350" s="71">
        <f t="shared" si="5"/>
        <v>7.0689067445823955E-2</v>
      </c>
      <c r="P350" s="13"/>
    </row>
    <row r="351" spans="1:345" ht="15.5" x14ac:dyDescent="0.35">
      <c r="A351" s="54" t="s">
        <v>18</v>
      </c>
      <c r="B351" s="56">
        <v>42332</v>
      </c>
      <c r="C351" s="74"/>
      <c r="D351" s="68"/>
      <c r="E351" s="73"/>
      <c r="F351" s="66">
        <v>-7.07</v>
      </c>
      <c r="G351" s="68">
        <v>0.03</v>
      </c>
      <c r="H351" s="69" t="s">
        <v>501</v>
      </c>
      <c r="I351" s="67">
        <v>405</v>
      </c>
      <c r="J351" s="3">
        <v>42331.473611111112</v>
      </c>
      <c r="K351" s="3">
        <v>42332.40902777778</v>
      </c>
      <c r="L351" s="2"/>
      <c r="M351" s="76">
        <v>1.18782479584261E-2</v>
      </c>
      <c r="N351" s="71">
        <f t="shared" si="5"/>
        <v>8.0178173719376175E-2</v>
      </c>
      <c r="P351" s="13"/>
    </row>
    <row r="352" spans="1:345" ht="15.5" x14ac:dyDescent="0.35">
      <c r="A352" s="54" t="s">
        <v>15</v>
      </c>
      <c r="B352" s="56">
        <v>42367</v>
      </c>
      <c r="C352" s="74">
        <v>530.20000000000005</v>
      </c>
      <c r="D352" s="68">
        <v>7.72</v>
      </c>
      <c r="E352" s="73">
        <v>26.7</v>
      </c>
      <c r="F352" s="66">
        <v>-8.33</v>
      </c>
      <c r="G352" s="68">
        <v>0.06</v>
      </c>
      <c r="H352" s="69" t="s">
        <v>501</v>
      </c>
      <c r="I352" s="67">
        <v>11</v>
      </c>
      <c r="J352" s="3">
        <v>42359.455555555556</v>
      </c>
      <c r="K352" s="3">
        <v>42367.396527777775</v>
      </c>
      <c r="L352" s="2"/>
      <c r="M352" s="76">
        <v>4.6759947529514602E-2</v>
      </c>
      <c r="N352" s="71">
        <f t="shared" si="5"/>
        <v>8.572657047077676E-3</v>
      </c>
      <c r="P352" s="13"/>
    </row>
    <row r="353" spans="1:16" ht="15.5" x14ac:dyDescent="0.35">
      <c r="A353" s="54" t="s">
        <v>16</v>
      </c>
      <c r="B353" s="56">
        <v>42367</v>
      </c>
      <c r="C353" s="74">
        <v>383.1</v>
      </c>
      <c r="D353" s="68">
        <v>8.0399999999999991</v>
      </c>
      <c r="E353" s="73">
        <v>26.6</v>
      </c>
      <c r="F353" s="66">
        <v>-7.14</v>
      </c>
      <c r="G353" s="68">
        <v>0.06</v>
      </c>
      <c r="H353" s="69" t="s">
        <v>501</v>
      </c>
      <c r="I353" s="67">
        <v>60.6666666666666</v>
      </c>
      <c r="J353" s="3">
        <v>42359.46597222222</v>
      </c>
      <c r="K353" s="3">
        <v>42367.408333333333</v>
      </c>
      <c r="L353" s="2"/>
      <c r="M353" s="76">
        <v>2.5784733758852801E-2</v>
      </c>
      <c r="N353" s="71">
        <f t="shared" si="5"/>
        <v>2.6071230800617802E-2</v>
      </c>
      <c r="P353" s="13"/>
    </row>
    <row r="354" spans="1:16" ht="15.5" x14ac:dyDescent="0.35">
      <c r="A354" s="54" t="s">
        <v>17</v>
      </c>
      <c r="B354" s="56">
        <v>42367</v>
      </c>
      <c r="C354" s="74">
        <v>483.8</v>
      </c>
      <c r="D354" s="68">
        <v>8.26</v>
      </c>
      <c r="E354" s="73">
        <v>26.5</v>
      </c>
      <c r="F354" s="66">
        <v>-7.71</v>
      </c>
      <c r="G354" s="68">
        <v>0.05</v>
      </c>
      <c r="H354" s="69" t="s">
        <v>501</v>
      </c>
      <c r="I354" s="67">
        <v>98.6666666666666</v>
      </c>
      <c r="J354" s="3">
        <v>42359.466666666667</v>
      </c>
      <c r="K354" s="3">
        <v>42367.408333333333</v>
      </c>
      <c r="L354" s="2"/>
      <c r="M354" s="76">
        <v>4.3922700244840802E-2</v>
      </c>
      <c r="N354" s="71">
        <f t="shared" si="5"/>
        <v>7.2228440402627048E-2</v>
      </c>
      <c r="P354" s="13"/>
    </row>
    <row r="355" spans="1:16" ht="15.5" x14ac:dyDescent="0.35">
      <c r="A355" s="54" t="s">
        <v>18</v>
      </c>
      <c r="B355" s="56">
        <v>42367</v>
      </c>
      <c r="C355" s="74">
        <v>483.5</v>
      </c>
      <c r="D355" s="68">
        <v>8.09</v>
      </c>
      <c r="E355" s="73">
        <v>26.8</v>
      </c>
      <c r="F355" s="66">
        <v>-7.1050000000000004</v>
      </c>
      <c r="G355" s="68">
        <v>8.5000000000000395E-2</v>
      </c>
      <c r="H355" s="69">
        <v>48.291019999999996</v>
      </c>
      <c r="I355" s="67">
        <v>365</v>
      </c>
      <c r="J355" s="3">
        <v>42359.474305555559</v>
      </c>
      <c r="K355" s="3">
        <v>42367.402777777781</v>
      </c>
      <c r="L355" s="2"/>
      <c r="M355" s="76">
        <v>1.3392309713585E-2</v>
      </c>
      <c r="N355" s="71">
        <f t="shared" si="5"/>
        <v>8.1469884090975414E-2</v>
      </c>
      <c r="P355" s="13"/>
    </row>
    <row r="356" spans="1:16" ht="15.5" x14ac:dyDescent="0.35">
      <c r="A356" s="54" t="s">
        <v>15</v>
      </c>
      <c r="B356" s="56">
        <v>42402</v>
      </c>
      <c r="C356" s="74"/>
      <c r="D356" s="68"/>
      <c r="E356" s="73"/>
      <c r="F356" s="66"/>
      <c r="G356" s="68"/>
      <c r="H356" s="69" t="s">
        <v>501</v>
      </c>
      <c r="I356" s="67">
        <v>14.6666666666666</v>
      </c>
      <c r="J356" s="3">
        <v>42401.438194444447</v>
      </c>
      <c r="K356" s="3">
        <v>42402.388194444444</v>
      </c>
      <c r="L356" s="2"/>
      <c r="M356" s="76">
        <v>0.18633040935672501</v>
      </c>
      <c r="N356" s="71">
        <f t="shared" si="5"/>
        <v>4.5547433398310348E-2</v>
      </c>
      <c r="P356" s="13"/>
    </row>
    <row r="357" spans="1:16" ht="15.5" x14ac:dyDescent="0.35">
      <c r="A357" s="54" t="s">
        <v>16</v>
      </c>
      <c r="B357" s="56">
        <v>42402</v>
      </c>
      <c r="C357" s="74"/>
      <c r="D357" s="68"/>
      <c r="E357" s="73"/>
      <c r="F357" s="66"/>
      <c r="G357" s="68"/>
      <c r="H357" s="69" t="s">
        <v>501</v>
      </c>
      <c r="I357" s="67">
        <v>83.3333333333333</v>
      </c>
      <c r="J357" s="3">
        <v>42401.461805555555</v>
      </c>
      <c r="K357" s="3">
        <v>42402.393055555556</v>
      </c>
      <c r="L357" s="2"/>
      <c r="M357" s="76">
        <v>5.9209545115585301E-2</v>
      </c>
      <c r="N357" s="71">
        <f t="shared" si="5"/>
        <v>8.223547932720178E-2</v>
      </c>
      <c r="P357" s="13"/>
    </row>
    <row r="358" spans="1:16" ht="15.5" x14ac:dyDescent="0.35">
      <c r="A358" s="54" t="s">
        <v>17</v>
      </c>
      <c r="B358" s="56">
        <v>42402</v>
      </c>
      <c r="C358" s="74"/>
      <c r="D358" s="68"/>
      <c r="E358" s="73"/>
      <c r="F358" s="66"/>
      <c r="G358" s="68"/>
      <c r="H358" s="69" t="s">
        <v>501</v>
      </c>
      <c r="I358" s="67">
        <v>109.5</v>
      </c>
      <c r="J358" s="3">
        <v>42401.463194444441</v>
      </c>
      <c r="K358" s="3">
        <v>42402.392361111109</v>
      </c>
      <c r="L358" s="2"/>
      <c r="M358" s="76">
        <v>3.8714499252615803E-2</v>
      </c>
      <c r="N358" s="71">
        <f t="shared" si="5"/>
        <v>7.0653961136023832E-2</v>
      </c>
      <c r="P358" s="13"/>
    </row>
    <row r="359" spans="1:16" ht="15.5" x14ac:dyDescent="0.35">
      <c r="A359" s="54" t="s">
        <v>18</v>
      </c>
      <c r="B359" s="56">
        <v>42402</v>
      </c>
      <c r="C359" s="74"/>
      <c r="D359" s="68"/>
      <c r="E359" s="73"/>
      <c r="F359" s="66"/>
      <c r="G359" s="68"/>
      <c r="H359" s="69" t="s">
        <v>501</v>
      </c>
      <c r="I359" s="67">
        <v>348</v>
      </c>
      <c r="J359" s="3">
        <v>42401.451388888891</v>
      </c>
      <c r="K359" s="3">
        <v>42402.402083333334</v>
      </c>
      <c r="L359" s="2"/>
      <c r="M359" s="76">
        <v>1.3221329437545601E-2</v>
      </c>
      <c r="N359" s="71">
        <f t="shared" si="5"/>
        <v>7.6683710737764477E-2</v>
      </c>
      <c r="P359" s="13"/>
    </row>
    <row r="360" spans="1:16" ht="15.5" x14ac:dyDescent="0.35">
      <c r="A360" s="54" t="s">
        <v>15</v>
      </c>
      <c r="B360" s="56">
        <v>42430</v>
      </c>
      <c r="C360" s="74">
        <v>565.79999999999995</v>
      </c>
      <c r="D360" s="68">
        <v>7.26</v>
      </c>
      <c r="E360" s="73">
        <v>25.9</v>
      </c>
      <c r="F360" s="66">
        <v>-8</v>
      </c>
      <c r="G360" s="68">
        <v>0.05</v>
      </c>
      <c r="H360" s="69" t="s">
        <v>501</v>
      </c>
      <c r="I360" s="67">
        <v>15</v>
      </c>
      <c r="J360" s="2"/>
      <c r="K360" s="2"/>
      <c r="L360" s="2"/>
      <c r="M360" s="76"/>
      <c r="N360" s="71" t="str">
        <f t="shared" si="5"/>
        <v/>
      </c>
      <c r="P360" s="13"/>
    </row>
    <row r="361" spans="1:16" ht="15.5" x14ac:dyDescent="0.35">
      <c r="A361" s="54" t="s">
        <v>16</v>
      </c>
      <c r="B361" s="56">
        <v>42430</v>
      </c>
      <c r="C361" s="54"/>
      <c r="D361" s="2"/>
      <c r="E361" s="55"/>
      <c r="F361" s="66">
        <v>-6.11</v>
      </c>
      <c r="G361" s="68">
        <v>0.04</v>
      </c>
      <c r="H361" s="69" t="s">
        <v>501</v>
      </c>
      <c r="I361" s="67">
        <v>247</v>
      </c>
      <c r="J361" s="3">
        <v>42429.47152777778</v>
      </c>
      <c r="K361" s="3">
        <v>42430.37777777778</v>
      </c>
      <c r="L361" s="2"/>
      <c r="M361" s="76">
        <v>1.7624521072796901E-2</v>
      </c>
      <c r="N361" s="71">
        <f t="shared" si="5"/>
        <v>7.2554278416347234E-2</v>
      </c>
      <c r="P361" s="13"/>
    </row>
    <row r="362" spans="1:16" ht="15.5" x14ac:dyDescent="0.35">
      <c r="A362" s="54" t="s">
        <v>17</v>
      </c>
      <c r="B362" s="56">
        <v>42430</v>
      </c>
      <c r="C362" s="54"/>
      <c r="D362" s="2"/>
      <c r="E362" s="55"/>
      <c r="F362" s="66">
        <v>-7.65</v>
      </c>
      <c r="G362" s="68">
        <v>0.19</v>
      </c>
      <c r="H362" s="69" t="s">
        <v>501</v>
      </c>
      <c r="I362" s="67">
        <v>115</v>
      </c>
      <c r="J362" s="3">
        <v>42419.474305555559</v>
      </c>
      <c r="K362" s="3">
        <v>42430.37777777778</v>
      </c>
      <c r="L362" s="2"/>
      <c r="M362" s="76">
        <v>2.9743328450417099E-3</v>
      </c>
      <c r="N362" s="71">
        <f t="shared" si="5"/>
        <v>5.7008046196632776E-3</v>
      </c>
      <c r="P362" s="13"/>
    </row>
    <row r="363" spans="1:16" ht="15.5" x14ac:dyDescent="0.35">
      <c r="A363" s="54" t="s">
        <v>18</v>
      </c>
      <c r="B363" s="56">
        <v>42430</v>
      </c>
      <c r="C363" s="54"/>
      <c r="D363" s="2"/>
      <c r="E363" s="55"/>
      <c r="F363" s="66">
        <v>-7.09</v>
      </c>
      <c r="G363" s="68">
        <v>0.05</v>
      </c>
      <c r="H363" s="69" t="s">
        <v>501</v>
      </c>
      <c r="I363" s="67">
        <v>341</v>
      </c>
      <c r="J363" s="3">
        <v>42429.479861111111</v>
      </c>
      <c r="K363" s="3">
        <v>42430.369444444441</v>
      </c>
      <c r="L363" s="2"/>
      <c r="M363" s="76">
        <v>1.31147540983606E-2</v>
      </c>
      <c r="N363" s="71">
        <f t="shared" si="5"/>
        <v>7.453551912568275E-2</v>
      </c>
      <c r="P363" s="13"/>
    </row>
    <row r="364" spans="1:16" ht="15.5" x14ac:dyDescent="0.35">
      <c r="A364" s="54" t="s">
        <v>15</v>
      </c>
      <c r="B364" s="56">
        <v>42465</v>
      </c>
      <c r="C364" s="54"/>
      <c r="D364" s="2"/>
      <c r="E364" s="55"/>
      <c r="F364" s="54"/>
      <c r="G364" s="2"/>
      <c r="H364" s="69" t="s">
        <v>501</v>
      </c>
      <c r="I364" s="67">
        <v>18</v>
      </c>
      <c r="J364" s="3">
        <v>42464.496527777781</v>
      </c>
      <c r="K364" s="3">
        <v>42465.36041666667</v>
      </c>
      <c r="L364" s="2"/>
      <c r="M364" s="76">
        <v>0.19196141479099599</v>
      </c>
      <c r="N364" s="71">
        <f t="shared" si="5"/>
        <v>5.7588424437298794E-2</v>
      </c>
      <c r="P364" s="13"/>
    </row>
    <row r="365" spans="1:16" ht="15.5" x14ac:dyDescent="0.35">
      <c r="A365" s="54" t="s">
        <v>16</v>
      </c>
      <c r="B365" s="56">
        <v>42465</v>
      </c>
      <c r="C365" s="54"/>
      <c r="D365" s="2"/>
      <c r="E365" s="55"/>
      <c r="F365" s="54"/>
      <c r="G365" s="2"/>
      <c r="H365" s="69" t="s">
        <v>501</v>
      </c>
      <c r="I365" s="67">
        <v>469</v>
      </c>
      <c r="J365" s="3">
        <v>42464.484722222223</v>
      </c>
      <c r="K365" s="3">
        <v>42465.365277777775</v>
      </c>
      <c r="L365" s="2"/>
      <c r="M365" s="76">
        <v>6.1514195583596103E-3</v>
      </c>
      <c r="N365" s="71">
        <f t="shared" si="5"/>
        <v>4.808359621451095E-2</v>
      </c>
      <c r="P365" s="13"/>
    </row>
    <row r="366" spans="1:16" ht="15.5" x14ac:dyDescent="0.35">
      <c r="A366" s="54" t="s">
        <v>17</v>
      </c>
      <c r="B366" s="56">
        <v>42465</v>
      </c>
      <c r="C366" s="54"/>
      <c r="D366" s="2"/>
      <c r="E366" s="55"/>
      <c r="F366" s="54"/>
      <c r="G366" s="2"/>
      <c r="H366" s="69" t="s">
        <v>501</v>
      </c>
      <c r="I366" s="67">
        <v>122</v>
      </c>
      <c r="J366" s="3">
        <v>42464.474999999999</v>
      </c>
      <c r="K366" s="3">
        <v>42465.365277777775</v>
      </c>
      <c r="L366" s="2"/>
      <c r="M366" s="76">
        <v>3.2137285491419601E-2</v>
      </c>
      <c r="N366" s="71">
        <f t="shared" si="5"/>
        <v>6.5345813832553182E-2</v>
      </c>
      <c r="P366" s="13"/>
    </row>
    <row r="367" spans="1:16" ht="15.5" x14ac:dyDescent="0.35">
      <c r="A367" s="54" t="s">
        <v>18</v>
      </c>
      <c r="B367" s="56">
        <v>42465</v>
      </c>
      <c r="C367" s="54"/>
      <c r="D367" s="2"/>
      <c r="E367" s="55"/>
      <c r="F367" s="54"/>
      <c r="G367" s="2"/>
      <c r="H367" s="69" t="s">
        <v>501</v>
      </c>
      <c r="I367" s="67">
        <v>371</v>
      </c>
      <c r="J367" s="3">
        <v>42464.479166666664</v>
      </c>
      <c r="K367" s="3">
        <v>42465.375694444447</v>
      </c>
      <c r="L367" s="2"/>
      <c r="M367" s="76">
        <v>1.1618900077459301E-2</v>
      </c>
      <c r="N367" s="71">
        <f t="shared" si="5"/>
        <v>7.1843532145623348E-2</v>
      </c>
      <c r="P367" s="13"/>
    </row>
    <row r="368" spans="1:16" ht="15.5" x14ac:dyDescent="0.35">
      <c r="A368" s="54" t="s">
        <v>15</v>
      </c>
      <c r="B368" s="56">
        <v>42500</v>
      </c>
      <c r="C368" s="54"/>
      <c r="D368" s="2"/>
      <c r="E368" s="55"/>
      <c r="F368" s="54"/>
      <c r="G368" s="2"/>
      <c r="H368" s="69" t="s">
        <v>501</v>
      </c>
      <c r="I368" s="67">
        <v>23</v>
      </c>
      <c r="J368" s="3">
        <v>42499.438194444447</v>
      </c>
      <c r="K368" s="3">
        <v>42500.372916666667</v>
      </c>
      <c r="L368" s="2"/>
      <c r="M368" s="76">
        <v>9.5393759286775598E-2</v>
      </c>
      <c r="N368" s="71">
        <f t="shared" si="5"/>
        <v>3.6567607726597312E-2</v>
      </c>
      <c r="P368" s="13"/>
    </row>
    <row r="369" spans="1:16" ht="15.5" x14ac:dyDescent="0.35">
      <c r="A369" s="54" t="s">
        <v>16</v>
      </c>
      <c r="B369" s="56">
        <v>42500</v>
      </c>
      <c r="C369" s="54"/>
      <c r="D369" s="2"/>
      <c r="E369" s="55"/>
      <c r="F369" s="54"/>
      <c r="G369" s="2"/>
      <c r="H369" s="69" t="s">
        <v>501</v>
      </c>
      <c r="I369" s="67"/>
      <c r="J369" s="3">
        <v>42499.415972222225</v>
      </c>
      <c r="K369" s="3">
        <v>42500.395138888889</v>
      </c>
      <c r="L369" s="2"/>
      <c r="M369" s="76">
        <v>9.9290780141843803E-4</v>
      </c>
      <c r="N369" s="71" t="str">
        <f t="shared" si="5"/>
        <v/>
      </c>
      <c r="P369" s="13"/>
    </row>
    <row r="370" spans="1:16" ht="15.5" x14ac:dyDescent="0.35">
      <c r="A370" s="54" t="s">
        <v>17</v>
      </c>
      <c r="B370" s="56">
        <v>42500</v>
      </c>
      <c r="C370" s="54"/>
      <c r="D370" s="2"/>
      <c r="E370" s="55"/>
      <c r="F370" s="54"/>
      <c r="G370" s="2"/>
      <c r="H370" s="69" t="s">
        <v>501</v>
      </c>
      <c r="I370" s="67">
        <v>135</v>
      </c>
      <c r="J370" s="3">
        <v>42499.414583333331</v>
      </c>
      <c r="K370" s="3">
        <v>42500.385416666664</v>
      </c>
      <c r="L370" s="2"/>
      <c r="M370" s="76">
        <v>3.0758226037195999E-2</v>
      </c>
      <c r="N370" s="71">
        <f t="shared" si="5"/>
        <v>6.9206008583690998E-2</v>
      </c>
      <c r="P370" s="13"/>
    </row>
    <row r="371" spans="1:16" ht="15.5" x14ac:dyDescent="0.35">
      <c r="A371" s="54" t="s">
        <v>18</v>
      </c>
      <c r="B371" s="56">
        <v>42500</v>
      </c>
      <c r="C371" s="54"/>
      <c r="D371" s="2"/>
      <c r="E371" s="55"/>
      <c r="F371" s="54"/>
      <c r="G371" s="2"/>
      <c r="H371" s="69" t="s">
        <v>501</v>
      </c>
      <c r="I371" s="67">
        <v>393</v>
      </c>
      <c r="J371" s="3">
        <v>42499.431250000001</v>
      </c>
      <c r="K371" s="3">
        <v>42500.390277777777</v>
      </c>
      <c r="L371" s="2"/>
      <c r="M371" s="76">
        <v>1.2309920347574201E-2</v>
      </c>
      <c r="N371" s="71">
        <f t="shared" si="5"/>
        <v>8.0629978276611017E-2</v>
      </c>
      <c r="P371" s="13"/>
    </row>
    <row r="372" spans="1:16" ht="15.5" x14ac:dyDescent="0.35">
      <c r="A372" s="54" t="s">
        <v>15</v>
      </c>
      <c r="B372" s="56">
        <v>42543</v>
      </c>
      <c r="C372" s="54"/>
      <c r="D372" s="2"/>
      <c r="E372" s="55"/>
      <c r="F372" s="54"/>
      <c r="G372" s="2"/>
      <c r="H372" s="69" t="s">
        <v>501</v>
      </c>
      <c r="I372" s="54"/>
      <c r="J372" s="3">
        <v>42542.390972222223</v>
      </c>
      <c r="K372" s="3">
        <v>42543.376388888886</v>
      </c>
      <c r="L372" s="2"/>
      <c r="M372" s="76">
        <v>0.15708245243128899</v>
      </c>
      <c r="N372" s="71" t="str">
        <f t="shared" si="5"/>
        <v/>
      </c>
      <c r="P372" s="13"/>
    </row>
    <row r="373" spans="1:16" ht="15.5" x14ac:dyDescent="0.35">
      <c r="A373" s="54" t="s">
        <v>16</v>
      </c>
      <c r="B373" s="56">
        <v>42543</v>
      </c>
      <c r="C373" s="54"/>
      <c r="D373" s="2"/>
      <c r="E373" s="55"/>
      <c r="F373" s="54"/>
      <c r="G373" s="2"/>
      <c r="H373" s="69" t="s">
        <v>501</v>
      </c>
      <c r="I373" s="54"/>
      <c r="J373" s="3">
        <v>42542.418055555558</v>
      </c>
      <c r="K373" s="3">
        <v>42543.386805555558</v>
      </c>
      <c r="L373" s="2"/>
      <c r="M373" s="76">
        <v>1.8637992831541199E-3</v>
      </c>
      <c r="N373" s="71" t="str">
        <f t="shared" si="5"/>
        <v/>
      </c>
      <c r="P373" s="13"/>
    </row>
    <row r="374" spans="1:16" ht="15.5" x14ac:dyDescent="0.35">
      <c r="A374" s="54" t="s">
        <v>17</v>
      </c>
      <c r="B374" s="56">
        <v>42543</v>
      </c>
      <c r="C374" s="54"/>
      <c r="D374" s="2"/>
      <c r="E374" s="55"/>
      <c r="F374" s="54"/>
      <c r="G374" s="2"/>
      <c r="H374" s="69" t="s">
        <v>501</v>
      </c>
      <c r="I374" s="54"/>
      <c r="J374" s="3">
        <v>42542.418055555558</v>
      </c>
      <c r="K374" s="3">
        <v>42543.386805555558</v>
      </c>
      <c r="L374" s="2"/>
      <c r="M374" s="76">
        <v>3.0179211469533999E-2</v>
      </c>
      <c r="N374" s="71" t="str">
        <f t="shared" si="5"/>
        <v/>
      </c>
      <c r="P374" s="13"/>
    </row>
    <row r="375" spans="1:16" ht="15.5" x14ac:dyDescent="0.35">
      <c r="A375" s="54" t="s">
        <v>18</v>
      </c>
      <c r="B375" s="56">
        <v>42543</v>
      </c>
      <c r="C375" s="54"/>
      <c r="D375" s="2"/>
      <c r="E375" s="55"/>
      <c r="F375" s="54"/>
      <c r="G375" s="2"/>
      <c r="H375" s="69" t="s">
        <v>501</v>
      </c>
      <c r="I375" s="54"/>
      <c r="J375" s="3">
        <v>42542.407638888886</v>
      </c>
      <c r="K375" s="3">
        <v>42543.404166666667</v>
      </c>
      <c r="L375" s="2"/>
      <c r="M375" s="76">
        <v>1.1916376306620201E-2</v>
      </c>
      <c r="N375" s="71" t="str">
        <f t="shared" si="5"/>
        <v/>
      </c>
      <c r="P375" s="13"/>
    </row>
    <row r="376" spans="1:16" ht="15.5" x14ac:dyDescent="0.35">
      <c r="A376" s="54" t="s">
        <v>15</v>
      </c>
      <c r="B376" s="56">
        <v>42577</v>
      </c>
      <c r="C376" s="54"/>
      <c r="D376" s="2"/>
      <c r="E376" s="55"/>
      <c r="F376" s="54"/>
      <c r="G376" s="2"/>
      <c r="H376" s="69" t="s">
        <v>501</v>
      </c>
      <c r="I376" s="54"/>
      <c r="J376" s="3">
        <v>42576.413888888892</v>
      </c>
      <c r="K376" s="3">
        <v>42577.384027777778</v>
      </c>
      <c r="L376" s="2"/>
      <c r="M376" s="76">
        <v>0.14395132426628399</v>
      </c>
      <c r="N376" s="71" t="str">
        <f t="shared" si="5"/>
        <v/>
      </c>
      <c r="P376" s="13"/>
    </row>
    <row r="377" spans="1:16" ht="15.5" x14ac:dyDescent="0.35">
      <c r="A377" s="54" t="s">
        <v>16</v>
      </c>
      <c r="B377" s="56">
        <v>42577</v>
      </c>
      <c r="C377" s="54"/>
      <c r="D377" s="2"/>
      <c r="E377" s="55"/>
      <c r="F377" s="54"/>
      <c r="G377" s="2"/>
      <c r="H377" s="69" t="s">
        <v>501</v>
      </c>
      <c r="I377" s="54"/>
      <c r="J377" s="3">
        <v>42576.440972222219</v>
      </c>
      <c r="K377" s="3">
        <v>42577.386111111111</v>
      </c>
      <c r="L377" s="2"/>
      <c r="M377" s="76">
        <v>7.3475385745776206E-5</v>
      </c>
      <c r="N377" s="71" t="str">
        <f t="shared" si="5"/>
        <v/>
      </c>
      <c r="P377" s="13"/>
    </row>
    <row r="378" spans="1:16" ht="15.5" x14ac:dyDescent="0.35">
      <c r="A378" s="54" t="s">
        <v>17</v>
      </c>
      <c r="B378" s="56">
        <v>42577</v>
      </c>
      <c r="C378" s="54"/>
      <c r="D378" s="2"/>
      <c r="E378" s="55"/>
      <c r="F378" s="54"/>
      <c r="G378" s="2"/>
      <c r="H378" s="69" t="s">
        <v>501</v>
      </c>
      <c r="I378" s="54"/>
      <c r="J378" s="3">
        <v>42576.440972222219</v>
      </c>
      <c r="K378" s="3">
        <v>42577.386805555558</v>
      </c>
      <c r="L378" s="2"/>
      <c r="M378" s="76">
        <v>2.0484581497797302E-2</v>
      </c>
      <c r="N378" s="71" t="str">
        <f t="shared" si="5"/>
        <v/>
      </c>
      <c r="P378" s="13"/>
    </row>
    <row r="379" spans="1:16" ht="15.5" x14ac:dyDescent="0.35">
      <c r="A379" s="54" t="s">
        <v>18</v>
      </c>
      <c r="B379" s="56">
        <v>42577</v>
      </c>
      <c r="C379" s="54"/>
      <c r="D379" s="2"/>
      <c r="E379" s="55"/>
      <c r="F379" s="54"/>
      <c r="G379" s="2"/>
      <c r="H379" s="69" t="s">
        <v>501</v>
      </c>
      <c r="I379" s="54"/>
      <c r="J379" s="3">
        <v>42576.427777777775</v>
      </c>
      <c r="K379" s="3">
        <v>42577.388888888891</v>
      </c>
      <c r="L379" s="2"/>
      <c r="M379" s="76">
        <v>1.0043352601156E-2</v>
      </c>
      <c r="N379" s="71" t="str">
        <f t="shared" si="5"/>
        <v/>
      </c>
      <c r="P379" s="13"/>
    </row>
    <row r="380" spans="1:16" ht="15.5" x14ac:dyDescent="0.35">
      <c r="A380" s="54" t="s">
        <v>15</v>
      </c>
      <c r="B380" s="56">
        <v>42612</v>
      </c>
      <c r="C380" s="54"/>
      <c r="D380" s="2"/>
      <c r="E380" s="55"/>
      <c r="F380" s="54"/>
      <c r="G380" s="2"/>
      <c r="H380" s="69" t="s">
        <v>501</v>
      </c>
      <c r="I380" s="54"/>
      <c r="J380" s="3">
        <v>42611.463888888888</v>
      </c>
      <c r="K380" s="3">
        <v>42612.440972222219</v>
      </c>
      <c r="L380" s="2"/>
      <c r="M380" s="76">
        <v>9.0476190476190405E-2</v>
      </c>
      <c r="N380" s="71" t="str">
        <f t="shared" si="5"/>
        <v/>
      </c>
      <c r="P380" s="13"/>
    </row>
    <row r="381" spans="1:16" ht="15.5" x14ac:dyDescent="0.35">
      <c r="A381" s="54" t="s">
        <v>16</v>
      </c>
      <c r="B381" s="56">
        <v>42612</v>
      </c>
      <c r="C381" s="54"/>
      <c r="D381" s="2"/>
      <c r="E381" s="55"/>
      <c r="F381" s="54"/>
      <c r="G381" s="2"/>
      <c r="H381" s="69" t="s">
        <v>501</v>
      </c>
      <c r="I381" s="54"/>
      <c r="J381" s="3">
        <v>42611.481944444444</v>
      </c>
      <c r="K381" s="3">
        <v>42612.424305555556</v>
      </c>
      <c r="L381" s="2"/>
      <c r="M381" s="76">
        <v>5.1068533529845202E-2</v>
      </c>
      <c r="N381" s="71" t="str">
        <f t="shared" si="5"/>
        <v/>
      </c>
      <c r="P381" s="13"/>
    </row>
    <row r="382" spans="1:16" ht="15.5" x14ac:dyDescent="0.35">
      <c r="A382" s="54" t="s">
        <v>17</v>
      </c>
      <c r="B382" s="56">
        <v>42612</v>
      </c>
      <c r="C382" s="54"/>
      <c r="D382" s="2"/>
      <c r="E382" s="55"/>
      <c r="F382" s="54"/>
      <c r="G382" s="2"/>
      <c r="H382" s="69" t="s">
        <v>501</v>
      </c>
      <c r="I382" s="54"/>
      <c r="J382" s="3">
        <v>42611.481944444444</v>
      </c>
      <c r="K382" s="3">
        <v>42612.424305555556</v>
      </c>
      <c r="L382" s="2"/>
      <c r="M382" s="76">
        <v>3.4929992630803201E-2</v>
      </c>
      <c r="N382" s="71" t="str">
        <f t="shared" si="5"/>
        <v/>
      </c>
      <c r="P382" s="13"/>
    </row>
    <row r="383" spans="1:16" ht="15.5" x14ac:dyDescent="0.35">
      <c r="A383" s="57" t="s">
        <v>18</v>
      </c>
      <c r="B383" s="58">
        <v>42612</v>
      </c>
      <c r="C383" s="57"/>
      <c r="D383" s="59"/>
      <c r="E383" s="60"/>
      <c r="F383" s="57"/>
      <c r="G383" s="59"/>
      <c r="H383" s="70" t="s">
        <v>501</v>
      </c>
      <c r="I383" s="57"/>
      <c r="J383" s="61">
        <v>42611.474305555559</v>
      </c>
      <c r="K383" s="61">
        <v>42612.425694444442</v>
      </c>
      <c r="L383" s="59"/>
      <c r="M383" s="77">
        <v>1.53284671532846E-2</v>
      </c>
      <c r="N383" s="72" t="str">
        <f t="shared" si="5"/>
        <v/>
      </c>
      <c r="P383" s="13"/>
    </row>
  </sheetData>
  <sortState xmlns:xlrd2="http://schemas.microsoft.com/office/spreadsheetml/2017/richdata2" ref="C4:AV103">
    <sortCondition ref="D12:D103"/>
    <sortCondition ref="C12:C103"/>
  </sortState>
  <mergeCells count="4">
    <mergeCell ref="C1:E1"/>
    <mergeCell ref="F1:H1"/>
    <mergeCell ref="I1:N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6"/>
  <sheetViews>
    <sheetView tabSelected="1" topLeftCell="X1" zoomScaleNormal="100" workbookViewId="0">
      <selection activeCell="AB12" sqref="AB12"/>
    </sheetView>
  </sheetViews>
  <sheetFormatPr defaultColWidth="9.1796875" defaultRowHeight="14.5" x14ac:dyDescent="0.35"/>
  <cols>
    <col min="1" max="1" width="8.81640625" style="21" bestFit="1" customWidth="1"/>
    <col min="2" max="4" width="15.54296875" style="21" bestFit="1" customWidth="1"/>
    <col min="5" max="5" width="10.6328125" style="21" bestFit="1" customWidth="1"/>
    <col min="6" max="6" width="5.54296875" style="21" bestFit="1" customWidth="1"/>
    <col min="7" max="7" width="10.81640625" style="21" bestFit="1" customWidth="1"/>
    <col min="8" max="8" width="4.36328125" style="21" bestFit="1" customWidth="1"/>
    <col min="9" max="9" width="10.81640625" style="21" bestFit="1" customWidth="1"/>
    <col min="10" max="10" width="10.08984375" style="21" bestFit="1" customWidth="1"/>
    <col min="11" max="11" width="11" style="21" bestFit="1" customWidth="1"/>
    <col min="12" max="12" width="17.6328125" style="21" bestFit="1" customWidth="1"/>
    <col min="13" max="13" width="6.54296875" style="21" bestFit="1" customWidth="1"/>
    <col min="14" max="14" width="17.36328125" style="21" bestFit="1" customWidth="1"/>
    <col min="15" max="15" width="17.6328125" style="21" bestFit="1" customWidth="1"/>
    <col min="16" max="16" width="20" style="21" bestFit="1" customWidth="1"/>
    <col min="17" max="17" width="17.7265625" style="21" bestFit="1" customWidth="1"/>
    <col min="18" max="18" width="14.08984375" style="21" bestFit="1" customWidth="1"/>
    <col min="19" max="19" width="8.36328125" style="21" bestFit="1" customWidth="1"/>
    <col min="20" max="20" width="13.08984375" style="21" bestFit="1" customWidth="1"/>
    <col min="21" max="21" width="8.81640625" style="21" bestFit="1" customWidth="1"/>
    <col min="22" max="22" width="23.7265625" style="21" bestFit="1" customWidth="1"/>
    <col min="23" max="23" width="22.54296875" style="21" bestFit="1" customWidth="1"/>
    <col min="24" max="24" width="25" style="21" bestFit="1" customWidth="1"/>
    <col min="25" max="25" width="8.36328125" style="21" bestFit="1" customWidth="1"/>
    <col min="26" max="26" width="9" style="21" bestFit="1" customWidth="1"/>
    <col min="27" max="27" width="23.7265625" style="21" bestFit="1" customWidth="1"/>
    <col min="28" max="28" width="25" style="21" bestFit="1" customWidth="1"/>
    <col min="29" max="29" width="26.453125" style="21" bestFit="1" customWidth="1"/>
    <col min="30" max="46" width="9.26953125" style="21" bestFit="1" customWidth="1"/>
    <col min="47" max="16384" width="9.1796875" style="21"/>
  </cols>
  <sheetData>
    <row r="1" spans="1:46" x14ac:dyDescent="0.35">
      <c r="A1" s="89" t="s">
        <v>471</v>
      </c>
      <c r="B1" s="90"/>
      <c r="C1" s="90"/>
      <c r="D1" s="90"/>
      <c r="E1" s="91"/>
      <c r="F1" s="89" t="s">
        <v>472</v>
      </c>
      <c r="G1" s="90"/>
      <c r="H1" s="90"/>
      <c r="I1" s="90"/>
      <c r="J1" s="91"/>
      <c r="K1" s="89" t="s">
        <v>19</v>
      </c>
      <c r="L1" s="90"/>
      <c r="M1" s="90"/>
      <c r="N1" s="90"/>
      <c r="O1" s="90"/>
      <c r="P1" s="91"/>
      <c r="Q1" s="89" t="s">
        <v>502</v>
      </c>
      <c r="R1" s="90"/>
      <c r="S1" s="91"/>
      <c r="T1" s="89" t="s">
        <v>32</v>
      </c>
      <c r="U1" s="90"/>
      <c r="V1" s="90"/>
      <c r="W1" s="90"/>
      <c r="X1" s="91"/>
      <c r="Y1" s="89" t="s">
        <v>34</v>
      </c>
      <c r="Z1" s="90"/>
      <c r="AA1" s="90"/>
      <c r="AB1" s="90"/>
      <c r="AC1" s="91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</row>
    <row r="2" spans="1:46" s="25" customFormat="1" x14ac:dyDescent="0.35">
      <c r="A2" s="22" t="s">
        <v>0</v>
      </c>
      <c r="B2" s="23" t="s">
        <v>2</v>
      </c>
      <c r="C2" s="23" t="s">
        <v>3</v>
      </c>
      <c r="D2" s="23" t="s">
        <v>35</v>
      </c>
      <c r="E2" s="24" t="s">
        <v>1</v>
      </c>
      <c r="F2" s="22" t="s">
        <v>5</v>
      </c>
      <c r="G2" s="23" t="s">
        <v>45</v>
      </c>
      <c r="H2" s="23" t="s">
        <v>6</v>
      </c>
      <c r="I2" s="23" t="s">
        <v>7</v>
      </c>
      <c r="J2" s="24" t="s">
        <v>8</v>
      </c>
      <c r="K2" s="22" t="s">
        <v>4</v>
      </c>
      <c r="L2" s="23" t="s">
        <v>30</v>
      </c>
      <c r="M2" s="23" t="s">
        <v>31</v>
      </c>
      <c r="N2" s="23" t="s">
        <v>479</v>
      </c>
      <c r="O2" s="23" t="s">
        <v>478</v>
      </c>
      <c r="P2" s="24" t="s">
        <v>480</v>
      </c>
      <c r="Q2" s="22" t="s">
        <v>477</v>
      </c>
      <c r="R2" s="23" t="s">
        <v>481</v>
      </c>
      <c r="S2" s="24" t="s">
        <v>9</v>
      </c>
      <c r="T2" s="22" t="s">
        <v>490</v>
      </c>
      <c r="U2" s="23" t="s">
        <v>494</v>
      </c>
      <c r="V2" s="23" t="s">
        <v>482</v>
      </c>
      <c r="W2" s="23" t="s">
        <v>483</v>
      </c>
      <c r="X2" s="24" t="s">
        <v>484</v>
      </c>
      <c r="Y2" s="22" t="s">
        <v>10</v>
      </c>
      <c r="Z2" s="23" t="s">
        <v>11</v>
      </c>
      <c r="AA2" s="23" t="s">
        <v>12</v>
      </c>
      <c r="AB2" s="23" t="s">
        <v>13</v>
      </c>
      <c r="AC2" s="24" t="s">
        <v>14</v>
      </c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</row>
    <row r="3" spans="1:46" s="25" customFormat="1" ht="17.5" x14ac:dyDescent="0.35">
      <c r="A3" s="43" t="s">
        <v>20</v>
      </c>
      <c r="B3" s="44" t="s">
        <v>20</v>
      </c>
      <c r="C3" s="44" t="s">
        <v>20</v>
      </c>
      <c r="D3" s="44"/>
      <c r="E3" s="45" t="s">
        <v>21</v>
      </c>
      <c r="F3" s="46" t="s">
        <v>24</v>
      </c>
      <c r="G3" s="47" t="s">
        <v>25</v>
      </c>
      <c r="H3" s="44" t="s">
        <v>20</v>
      </c>
      <c r="I3" s="48" t="s">
        <v>26</v>
      </c>
      <c r="J3" s="45" t="s">
        <v>28</v>
      </c>
      <c r="K3" s="46" t="s">
        <v>29</v>
      </c>
      <c r="L3" s="46" t="s">
        <v>470</v>
      </c>
      <c r="M3" s="49" t="s">
        <v>20</v>
      </c>
      <c r="N3" s="47" t="s">
        <v>22</v>
      </c>
      <c r="O3" s="47" t="s">
        <v>22</v>
      </c>
      <c r="P3" s="50" t="s">
        <v>23</v>
      </c>
      <c r="Q3" s="51" t="s">
        <v>23</v>
      </c>
      <c r="R3" s="47" t="s">
        <v>22</v>
      </c>
      <c r="S3" s="45" t="s">
        <v>33</v>
      </c>
      <c r="T3" s="52" t="s">
        <v>20</v>
      </c>
      <c r="U3" s="47" t="s">
        <v>22</v>
      </c>
      <c r="V3" s="47" t="s">
        <v>22</v>
      </c>
      <c r="W3" s="47" t="s">
        <v>22</v>
      </c>
      <c r="X3" s="50" t="s">
        <v>22</v>
      </c>
      <c r="Y3" s="46" t="s">
        <v>33</v>
      </c>
      <c r="Z3" s="48" t="s">
        <v>33</v>
      </c>
      <c r="AA3" s="47" t="s">
        <v>22</v>
      </c>
      <c r="AB3" s="47" t="s">
        <v>22</v>
      </c>
      <c r="AC3" s="50" t="s">
        <v>22</v>
      </c>
      <c r="AD3" s="27"/>
      <c r="AE3" s="26"/>
      <c r="AF3" s="23"/>
      <c r="AG3" s="23"/>
      <c r="AH3" s="26"/>
      <c r="AI3" s="41"/>
      <c r="AJ3" s="26"/>
      <c r="AK3" s="27"/>
      <c r="AL3" s="27"/>
      <c r="AM3" s="27"/>
      <c r="AN3" s="27"/>
      <c r="AO3" s="27"/>
      <c r="AP3" s="23"/>
      <c r="AQ3" s="23"/>
      <c r="AR3" s="27"/>
      <c r="AS3" s="27"/>
      <c r="AT3" s="27"/>
    </row>
    <row r="4" spans="1:46" s="30" customFormat="1" x14ac:dyDescent="0.35">
      <c r="A4" s="54" t="s">
        <v>17</v>
      </c>
      <c r="B4" s="3">
        <v>39675.5</v>
      </c>
      <c r="C4" s="3">
        <v>39713.478472222225</v>
      </c>
      <c r="D4" s="3">
        <v>39694.489236111112</v>
      </c>
      <c r="E4" s="69">
        <v>37.978472222222202</v>
      </c>
      <c r="F4" s="74">
        <v>2470.5555555555502</v>
      </c>
      <c r="G4" s="81">
        <v>26.5</v>
      </c>
      <c r="H4" s="68"/>
      <c r="I4" s="81">
        <v>29.5</v>
      </c>
      <c r="J4" s="71">
        <v>0.14068914956011699</v>
      </c>
      <c r="K4" s="65">
        <v>3.0193420980452199E-3</v>
      </c>
      <c r="L4" s="68">
        <f>K4/24/(1/100)/100.09*1000000</f>
        <v>125.69279723437319</v>
      </c>
      <c r="M4" s="85">
        <f>IF(L4&gt;0,LOG10(L4),"")</f>
        <v>2.0993103913614375</v>
      </c>
      <c r="N4" s="68">
        <v>-13.350110476699999</v>
      </c>
      <c r="O4" s="68">
        <v>-8.5408951669000004</v>
      </c>
      <c r="P4" s="69">
        <v>22.1051057634911</v>
      </c>
      <c r="Q4" s="66">
        <v>-6.6999999999999904</v>
      </c>
      <c r="R4" s="68">
        <f>(Q4-30.91)/1.03091</f>
        <v>-36.482331144328789</v>
      </c>
      <c r="S4" s="87">
        <v>1.9922654690618701E-3</v>
      </c>
      <c r="T4" s="66">
        <v>28.586875467148101</v>
      </c>
      <c r="U4" s="68">
        <f>IF(AND(O4&lt;&gt;"",R4&lt;&gt;""),O4-R4,"")</f>
        <v>27.941435977428789</v>
      </c>
      <c r="V4" s="68">
        <f>(EXP(15.63/(G4+273.15)-0.02329))*(1000+R4)-1000</f>
        <v>-8.2593017562983277</v>
      </c>
      <c r="W4" s="68">
        <f>(EXP(18.03/(G4+273.15)-0.03242))*(1000+R4)-1000</f>
        <v>-9.3700791714225034</v>
      </c>
      <c r="X4" s="69">
        <f>(EXP(17.4/(G4+273.15)-0.0286))*(1000+R4)-1000</f>
        <v>-7.6671635854945634</v>
      </c>
      <c r="Y4" s="65">
        <v>1.1761694417758901E-3</v>
      </c>
      <c r="Z4" s="83">
        <v>8.1609602728598401E-4</v>
      </c>
      <c r="AA4" s="31">
        <v>-9.3007000000000009</v>
      </c>
      <c r="AB4" s="31">
        <v>-8.2017000000000007</v>
      </c>
      <c r="AC4" s="32">
        <v>-7.6161000000000003</v>
      </c>
      <c r="AD4" s="31"/>
      <c r="AE4" s="31"/>
      <c r="AF4" s="33"/>
      <c r="AG4" s="33"/>
      <c r="AH4" s="21"/>
      <c r="AI4" s="31"/>
      <c r="AJ4" s="31"/>
      <c r="AK4" s="31"/>
      <c r="AL4" s="31"/>
      <c r="AM4" s="31"/>
      <c r="AN4" s="31"/>
      <c r="AO4" s="31"/>
      <c r="AP4" s="34"/>
      <c r="AQ4" s="33"/>
      <c r="AR4" s="31"/>
      <c r="AS4" s="31"/>
      <c r="AT4" s="31"/>
    </row>
    <row r="5" spans="1:46" s="30" customFormat="1" x14ac:dyDescent="0.35">
      <c r="A5" s="54" t="s">
        <v>17</v>
      </c>
      <c r="B5" s="3">
        <v>39714.45416666667</v>
      </c>
      <c r="C5" s="3">
        <v>39741.453472222223</v>
      </c>
      <c r="D5" s="3">
        <v>39727.953819444447</v>
      </c>
      <c r="E5" s="69">
        <v>26.999305555555502</v>
      </c>
      <c r="F5" s="74"/>
      <c r="G5" s="81">
        <v>26.5</v>
      </c>
      <c r="H5" s="68"/>
      <c r="I5" s="81">
        <v>31.5</v>
      </c>
      <c r="J5" s="71">
        <v>0.12730974890941099</v>
      </c>
      <c r="K5" s="65">
        <v>4.65345302091118E-3</v>
      </c>
      <c r="L5" s="68">
        <f t="shared" ref="L5:L68" si="0">K5/24/(1/100)/100.09*1000000</f>
        <v>193.71952829583293</v>
      </c>
      <c r="M5" s="85">
        <f t="shared" ref="M5:M68" si="1">IF(L5&gt;0,LOG10(L5),"")</f>
        <v>2.287173402875192</v>
      </c>
      <c r="N5" s="68">
        <v>-12.7194239559999</v>
      </c>
      <c r="O5" s="68">
        <v>-8.4301665494000009</v>
      </c>
      <c r="P5" s="69">
        <v>22.219257002557999</v>
      </c>
      <c r="Q5" s="66">
        <v>-6.7249999999999996</v>
      </c>
      <c r="R5" s="68">
        <f t="shared" ref="R5:R68" si="2">(Q5-30.92)/1.03092</f>
        <v>-36.515927521049164</v>
      </c>
      <c r="S5" s="87">
        <v>1.65618762475049E-3</v>
      </c>
      <c r="T5" s="66">
        <v>28.7237206635827</v>
      </c>
      <c r="U5" s="68">
        <f t="shared" ref="U5:U68" si="3">IF(AND(O5&lt;&gt;"",R5&lt;&gt;""),O5-R5,"")</f>
        <v>28.085760971649165</v>
      </c>
      <c r="V5" s="68">
        <f t="shared" ref="V5:V68" si="4">(EXP(15.63/(G5+273.15)-0.02329))*(1000+R5)-1000</f>
        <v>-8.293882226573146</v>
      </c>
      <c r="W5" s="68">
        <f t="shared" ref="W5:W68" si="5">(EXP(18.03/(G5+273.15)-0.03242))*(1000+R5)-1000</f>
        <v>-9.4046209106002152</v>
      </c>
      <c r="X5" s="69">
        <f t="shared" ref="X5:X68" si="6">(EXP(17.4/(G5+273.15)-0.0286))*(1000+R5)-1000</f>
        <v>-7.7017647027151952</v>
      </c>
      <c r="Y5" s="65">
        <v>1.1761694417758901E-3</v>
      </c>
      <c r="Z5" s="83">
        <v>4.8001818297460701E-4</v>
      </c>
      <c r="AA5" s="31">
        <v>-9.3547999999999991</v>
      </c>
      <c r="AB5" s="31">
        <v>-8.2514000000000003</v>
      </c>
      <c r="AC5" s="32">
        <v>-7.6635999999999997</v>
      </c>
      <c r="AD5" s="31"/>
      <c r="AE5" s="31"/>
      <c r="AF5" s="33"/>
      <c r="AG5" s="33"/>
      <c r="AH5" s="21"/>
      <c r="AI5" s="31"/>
      <c r="AJ5" s="31"/>
      <c r="AK5" s="31"/>
      <c r="AL5" s="31"/>
      <c r="AM5" s="31"/>
      <c r="AN5" s="31"/>
      <c r="AO5" s="31"/>
      <c r="AP5" s="34"/>
      <c r="AQ5" s="33"/>
      <c r="AR5" s="31"/>
      <c r="AS5" s="31"/>
      <c r="AT5" s="31"/>
    </row>
    <row r="6" spans="1:46" s="30" customFormat="1" x14ac:dyDescent="0.35">
      <c r="A6" s="54" t="s">
        <v>15</v>
      </c>
      <c r="B6" s="3">
        <v>39714.503472222219</v>
      </c>
      <c r="C6" s="3">
        <v>39741.481249999997</v>
      </c>
      <c r="D6" s="3">
        <v>39727.992361111108</v>
      </c>
      <c r="E6" s="69">
        <v>26.9777777777777</v>
      </c>
      <c r="F6" s="74"/>
      <c r="G6" s="81">
        <v>26.5</v>
      </c>
      <c r="H6" s="68"/>
      <c r="I6" s="81">
        <v>12.25</v>
      </c>
      <c r="J6" s="71">
        <v>0.308671490061729</v>
      </c>
      <c r="K6" s="65">
        <v>1.0901565074135099E-2</v>
      </c>
      <c r="L6" s="68">
        <f t="shared" si="0"/>
        <v>453.82343699566633</v>
      </c>
      <c r="M6" s="85">
        <f t="shared" si="1"/>
        <v>2.6568869205816585</v>
      </c>
      <c r="N6" s="68">
        <v>-12.846543329999999</v>
      </c>
      <c r="O6" s="68">
        <v>-7.8154967785</v>
      </c>
      <c r="P6" s="69">
        <v>22.852926216076501</v>
      </c>
      <c r="Q6" s="66">
        <v>-5.5</v>
      </c>
      <c r="R6" s="68">
        <f t="shared" si="2"/>
        <v>-35.327668490280523</v>
      </c>
      <c r="S6" s="87">
        <v>1.9982534930139701E-3</v>
      </c>
      <c r="T6" s="66">
        <v>28.110890182403601</v>
      </c>
      <c r="U6" s="68">
        <f t="shared" si="3"/>
        <v>27.512171711780525</v>
      </c>
      <c r="V6" s="68">
        <f t="shared" si="4"/>
        <v>-7.0708171194552278</v>
      </c>
      <c r="W6" s="68">
        <f t="shared" si="5"/>
        <v>-8.1829256707275135</v>
      </c>
      <c r="X6" s="69">
        <f t="shared" si="6"/>
        <v>-6.4779693406662773</v>
      </c>
      <c r="Y6" s="65">
        <v>1.1761694417758901E-3</v>
      </c>
      <c r="Z6" s="83">
        <v>8.2208405123808002E-4</v>
      </c>
      <c r="AA6" s="31">
        <v>-8.1499000000000006</v>
      </c>
      <c r="AB6" s="31">
        <v>-7.0427</v>
      </c>
      <c r="AC6" s="32">
        <v>-6.4527999999999999</v>
      </c>
      <c r="AD6" s="31"/>
      <c r="AE6" s="31"/>
      <c r="AF6" s="33"/>
      <c r="AG6" s="33"/>
      <c r="AH6" s="21"/>
      <c r="AI6" s="31"/>
      <c r="AJ6" s="31"/>
      <c r="AK6" s="31"/>
      <c r="AL6" s="31"/>
      <c r="AM6" s="31"/>
      <c r="AN6" s="31"/>
      <c r="AO6" s="31"/>
      <c r="AP6" s="34"/>
      <c r="AQ6" s="33"/>
      <c r="AR6" s="31"/>
      <c r="AS6" s="31"/>
      <c r="AT6" s="31"/>
    </row>
    <row r="7" spans="1:46" s="30" customFormat="1" x14ac:dyDescent="0.35">
      <c r="A7" s="54" t="s">
        <v>17</v>
      </c>
      <c r="B7" s="3">
        <v>39749.431250000001</v>
      </c>
      <c r="C7" s="3">
        <v>39769.436111111114</v>
      </c>
      <c r="D7" s="3">
        <v>39759.433680555558</v>
      </c>
      <c r="E7" s="69">
        <v>20.004861111111101</v>
      </c>
      <c r="F7" s="74"/>
      <c r="G7" s="81">
        <v>26.5</v>
      </c>
      <c r="H7" s="68"/>
      <c r="I7" s="81">
        <v>37.125</v>
      </c>
      <c r="J7" s="71">
        <v>0.107380399042848</v>
      </c>
      <c r="K7" s="65">
        <v>2.7178394140315999E-3</v>
      </c>
      <c r="L7" s="68">
        <f t="shared" si="0"/>
        <v>113.14148158455721</v>
      </c>
      <c r="M7" s="85">
        <f t="shared" si="1"/>
        <v>2.0536218615157984</v>
      </c>
      <c r="N7" s="68">
        <v>-12.112253519199999</v>
      </c>
      <c r="O7" s="68">
        <v>-8.2700395285999999</v>
      </c>
      <c r="P7" s="69">
        <v>22.384333549570901</v>
      </c>
      <c r="Q7" s="66">
        <v>-6.6749999999999998</v>
      </c>
      <c r="R7" s="68">
        <f t="shared" si="2"/>
        <v>-36.467427152446355</v>
      </c>
      <c r="S7" s="87">
        <v>1.6611776447105701E-3</v>
      </c>
      <c r="T7" s="66">
        <v>28.834858760949899</v>
      </c>
      <c r="U7" s="68">
        <f t="shared" si="3"/>
        <v>28.197387623846353</v>
      </c>
      <c r="V7" s="68">
        <f t="shared" si="4"/>
        <v>-8.2439612017927857</v>
      </c>
      <c r="W7" s="68">
        <f t="shared" si="5"/>
        <v>-9.354755798768565</v>
      </c>
      <c r="X7" s="69">
        <f t="shared" si="6"/>
        <v>-7.6518138716111253</v>
      </c>
      <c r="Y7" s="65">
        <v>1.1761694417758901E-3</v>
      </c>
      <c r="Z7" s="83">
        <v>4.85008202934687E-4</v>
      </c>
      <c r="AA7" s="31">
        <v>-9.2949999999999999</v>
      </c>
      <c r="AB7" s="31">
        <v>-8.1930999999999994</v>
      </c>
      <c r="AC7" s="32">
        <v>-7.6059999999999999</v>
      </c>
      <c r="AD7" s="31"/>
      <c r="AE7" s="31"/>
      <c r="AF7" s="33"/>
      <c r="AG7" s="33"/>
      <c r="AH7" s="21"/>
      <c r="AI7" s="31"/>
      <c r="AJ7" s="31"/>
      <c r="AK7" s="31"/>
      <c r="AL7" s="31"/>
      <c r="AM7" s="31"/>
      <c r="AN7" s="31"/>
      <c r="AO7" s="31"/>
      <c r="AP7" s="34"/>
      <c r="AQ7" s="33"/>
      <c r="AR7" s="31"/>
      <c r="AS7" s="31"/>
      <c r="AT7" s="31"/>
    </row>
    <row r="8" spans="1:46" s="30" customFormat="1" x14ac:dyDescent="0.35">
      <c r="A8" s="54" t="s">
        <v>15</v>
      </c>
      <c r="B8" s="3">
        <v>39749.460416666669</v>
      </c>
      <c r="C8" s="3">
        <v>39769.463194444441</v>
      </c>
      <c r="D8" s="3">
        <v>39759.461805555555</v>
      </c>
      <c r="E8" s="69">
        <v>20.002777777777698</v>
      </c>
      <c r="F8" s="74"/>
      <c r="G8" s="81">
        <v>26.5</v>
      </c>
      <c r="H8" s="68"/>
      <c r="I8" s="81">
        <v>11.75</v>
      </c>
      <c r="J8" s="71">
        <v>0.30127713892031799</v>
      </c>
      <c r="K8" s="65">
        <v>9.8566310234691496E-3</v>
      </c>
      <c r="L8" s="68">
        <f t="shared" si="0"/>
        <v>410.32366801000552</v>
      </c>
      <c r="M8" s="85">
        <f t="shared" si="1"/>
        <v>2.6131265683675644</v>
      </c>
      <c r="N8" s="68">
        <v>-12.280656112300001</v>
      </c>
      <c r="O8" s="68">
        <v>-7.5965145748999898</v>
      </c>
      <c r="P8" s="69">
        <v>23.078677159589802</v>
      </c>
      <c r="Q8" s="66">
        <v>-5.55</v>
      </c>
      <c r="R8" s="68">
        <f t="shared" si="2"/>
        <v>-35.376168858883325</v>
      </c>
      <c r="S8" s="87">
        <v>1.89301397205588E-3</v>
      </c>
      <c r="T8" s="66">
        <v>28.3818507544756</v>
      </c>
      <c r="U8" s="68">
        <f t="shared" si="3"/>
        <v>27.779654283983334</v>
      </c>
      <c r="V8" s="68">
        <f t="shared" si="4"/>
        <v>-7.1207381442357018</v>
      </c>
      <c r="W8" s="68">
        <f t="shared" si="5"/>
        <v>-8.2327907825590501</v>
      </c>
      <c r="X8" s="69">
        <f t="shared" si="6"/>
        <v>-6.5279201717703472</v>
      </c>
      <c r="Y8" s="65">
        <v>1.1761694417758901E-3</v>
      </c>
      <c r="Z8" s="83">
        <v>7.1684453027999603E-4</v>
      </c>
      <c r="AA8" s="31">
        <v>-8.2059999999999995</v>
      </c>
      <c r="AB8" s="31">
        <v>-7.0979000000000001</v>
      </c>
      <c r="AC8" s="32">
        <v>-6.5076000000000001</v>
      </c>
      <c r="AD8" s="31"/>
      <c r="AE8" s="31"/>
      <c r="AF8" s="33"/>
      <c r="AG8" s="33"/>
      <c r="AH8" s="21"/>
      <c r="AI8" s="31"/>
      <c r="AJ8" s="31"/>
      <c r="AK8" s="31"/>
      <c r="AL8" s="31"/>
      <c r="AM8" s="31"/>
      <c r="AN8" s="31"/>
      <c r="AO8" s="31"/>
      <c r="AP8" s="34"/>
      <c r="AQ8" s="33"/>
      <c r="AR8" s="31"/>
      <c r="AS8" s="31"/>
      <c r="AT8" s="31"/>
    </row>
    <row r="9" spans="1:46" s="30" customFormat="1" x14ac:dyDescent="0.35">
      <c r="A9" s="54" t="s">
        <v>17</v>
      </c>
      <c r="B9" s="3">
        <v>39770.456250000003</v>
      </c>
      <c r="C9" s="3">
        <v>39797.460416666669</v>
      </c>
      <c r="D9" s="3">
        <v>39783.958333333336</v>
      </c>
      <c r="E9" s="69">
        <v>27.004166666666599</v>
      </c>
      <c r="F9" s="74"/>
      <c r="G9" s="81">
        <v>26.5</v>
      </c>
      <c r="H9" s="68"/>
      <c r="I9" s="81">
        <v>41.875</v>
      </c>
      <c r="J9" s="71">
        <v>9.7845631765743193E-2</v>
      </c>
      <c r="K9" s="65">
        <v>5.03959265545451E-3</v>
      </c>
      <c r="L9" s="68">
        <f t="shared" si="0"/>
        <v>209.79421251933718</v>
      </c>
      <c r="M9" s="85">
        <f t="shared" si="1"/>
        <v>2.3217935033733421</v>
      </c>
      <c r="N9" s="68">
        <v>-11.223442053699999</v>
      </c>
      <c r="O9" s="68">
        <v>-7.5129537655999998</v>
      </c>
      <c r="P9" s="69">
        <v>23.164820833505299</v>
      </c>
      <c r="Q9" s="66">
        <v>-6.55</v>
      </c>
      <c r="R9" s="68">
        <f t="shared" si="2"/>
        <v>-36.346176230939349</v>
      </c>
      <c r="S9" s="87">
        <v>1.9961327345309299E-3</v>
      </c>
      <c r="T9" s="66">
        <v>29.472134559137999</v>
      </c>
      <c r="U9" s="68">
        <f t="shared" si="3"/>
        <v>28.83322246533935</v>
      </c>
      <c r="V9" s="68">
        <f t="shared" si="4"/>
        <v>-8.1191586398419986</v>
      </c>
      <c r="W9" s="68">
        <f t="shared" si="5"/>
        <v>-9.2300930191897805</v>
      </c>
      <c r="X9" s="69">
        <f t="shared" si="6"/>
        <v>-7.5269367938510641</v>
      </c>
      <c r="Y9" s="65">
        <v>5.5317241028426901E-4</v>
      </c>
      <c r="Z9" s="83">
        <v>1.44296032424666E-3</v>
      </c>
      <c r="AA9" s="31">
        <v>-8.9977</v>
      </c>
      <c r="AB9" s="31">
        <v>-7.9214000000000002</v>
      </c>
      <c r="AC9" s="32">
        <v>-7.3479999999999999</v>
      </c>
      <c r="AD9" s="31"/>
      <c r="AE9" s="31"/>
      <c r="AF9" s="33"/>
      <c r="AG9" s="33"/>
      <c r="AH9" s="21"/>
      <c r="AI9" s="31"/>
      <c r="AJ9" s="31"/>
      <c r="AK9" s="31"/>
      <c r="AL9" s="31"/>
      <c r="AM9" s="31"/>
      <c r="AN9" s="31"/>
      <c r="AO9" s="31"/>
      <c r="AP9" s="34"/>
      <c r="AQ9" s="33"/>
      <c r="AR9" s="31"/>
      <c r="AS9" s="31"/>
      <c r="AT9" s="31"/>
    </row>
    <row r="10" spans="1:46" s="30" customFormat="1" x14ac:dyDescent="0.35">
      <c r="A10" s="54" t="s">
        <v>15</v>
      </c>
      <c r="B10" s="3">
        <v>39770.506944444445</v>
      </c>
      <c r="C10" s="3">
        <v>39797.493055555555</v>
      </c>
      <c r="D10" s="3">
        <v>39784</v>
      </c>
      <c r="E10" s="69">
        <v>26.9861111111111</v>
      </c>
      <c r="F10" s="74"/>
      <c r="G10" s="81">
        <v>26.5</v>
      </c>
      <c r="H10" s="68"/>
      <c r="I10" s="81">
        <v>18</v>
      </c>
      <c r="J10" s="71">
        <v>0.23501472085193001</v>
      </c>
      <c r="K10" s="65">
        <v>9.6986927431806404E-3</v>
      </c>
      <c r="L10" s="68">
        <f t="shared" si="0"/>
        <v>403.74882369120462</v>
      </c>
      <c r="M10" s="85">
        <f t="shared" si="1"/>
        <v>2.6061112700384457</v>
      </c>
      <c r="N10" s="68">
        <v>-12.8498697103</v>
      </c>
      <c r="O10" s="68">
        <v>-7.9159775771999996</v>
      </c>
      <c r="P10" s="69">
        <v>22.749339555888699</v>
      </c>
      <c r="Q10" s="66">
        <v>-6.3</v>
      </c>
      <c r="R10" s="68">
        <f t="shared" si="2"/>
        <v>-36.103674387925345</v>
      </c>
      <c r="S10" s="87">
        <v>1.93891383898868E-3</v>
      </c>
      <c r="T10" s="66">
        <v>28.814360818756299</v>
      </c>
      <c r="U10" s="68">
        <f t="shared" si="3"/>
        <v>28.187696810725345</v>
      </c>
      <c r="V10" s="68">
        <f t="shared" si="4"/>
        <v>-7.8695535159404244</v>
      </c>
      <c r="W10" s="68">
        <f t="shared" si="5"/>
        <v>-8.9807674600320979</v>
      </c>
      <c r="X10" s="69">
        <f t="shared" si="6"/>
        <v>-7.2771826383309417</v>
      </c>
      <c r="Y10" s="65">
        <v>5.5317241028426901E-4</v>
      </c>
      <c r="Z10" s="83">
        <v>1.3857414287044201E-3</v>
      </c>
      <c r="AA10" s="31">
        <v>-8.8778000000000006</v>
      </c>
      <c r="AB10" s="31">
        <v>-7.7819000000000003</v>
      </c>
      <c r="AC10" s="32">
        <v>-7.1981000000000002</v>
      </c>
      <c r="AD10" s="31"/>
      <c r="AE10" s="31"/>
      <c r="AF10" s="33"/>
      <c r="AG10" s="33"/>
      <c r="AH10" s="21"/>
      <c r="AI10" s="31"/>
      <c r="AJ10" s="31"/>
      <c r="AK10" s="31"/>
      <c r="AL10" s="31"/>
      <c r="AM10" s="31"/>
      <c r="AN10" s="31"/>
      <c r="AO10" s="31"/>
      <c r="AP10" s="34"/>
      <c r="AQ10" s="33"/>
      <c r="AR10" s="31"/>
      <c r="AS10" s="31"/>
      <c r="AT10" s="31"/>
    </row>
    <row r="11" spans="1:46" s="30" customFormat="1" x14ac:dyDescent="0.35">
      <c r="A11" s="54" t="s">
        <v>15</v>
      </c>
      <c r="B11" s="3">
        <v>39798.430555555555</v>
      </c>
      <c r="C11" s="3">
        <v>39825.543749999997</v>
      </c>
      <c r="D11" s="3">
        <v>39811.98715277778</v>
      </c>
      <c r="E11" s="69">
        <v>27.1131944444444</v>
      </c>
      <c r="F11" s="74"/>
      <c r="G11" s="81">
        <v>27</v>
      </c>
      <c r="H11" s="68"/>
      <c r="I11" s="81">
        <v>19.25</v>
      </c>
      <c r="J11" s="71">
        <v>0.20795203034359599</v>
      </c>
      <c r="K11" s="65">
        <v>4.7261122352278903E-3</v>
      </c>
      <c r="L11" s="68">
        <f t="shared" si="0"/>
        <v>196.74427328853571</v>
      </c>
      <c r="M11" s="85">
        <f t="shared" si="1"/>
        <v>2.2939021000380437</v>
      </c>
      <c r="N11" s="68">
        <v>-12.790246184100001</v>
      </c>
      <c r="O11" s="68">
        <v>-7.9460261289999998</v>
      </c>
      <c r="P11" s="69">
        <v>22.718362203352601</v>
      </c>
      <c r="Q11" s="66">
        <v>-6.3</v>
      </c>
      <c r="R11" s="68">
        <f t="shared" si="2"/>
        <v>-36.103674387925345</v>
      </c>
      <c r="S11" s="87">
        <v>1.9334830339321301E-3</v>
      </c>
      <c r="T11" s="66">
        <v>28.784072046646401</v>
      </c>
      <c r="U11" s="68">
        <f t="shared" si="3"/>
        <v>28.157648258925345</v>
      </c>
      <c r="V11" s="68">
        <f t="shared" si="4"/>
        <v>-7.955757286441326</v>
      </c>
      <c r="W11" s="68">
        <f t="shared" si="5"/>
        <v>-9.0800958552497377</v>
      </c>
      <c r="X11" s="69">
        <f t="shared" si="6"/>
        <v>-7.3732052739438814</v>
      </c>
      <c r="Y11" s="65">
        <v>5.4875305563229101E-4</v>
      </c>
      <c r="Z11" s="83">
        <v>1.3847299782998399E-3</v>
      </c>
      <c r="AA11" s="31">
        <v>-8.9679000000000002</v>
      </c>
      <c r="AB11" s="31">
        <v>-7.8605</v>
      </c>
      <c r="AC11" s="32">
        <v>-7.2870999999999997</v>
      </c>
      <c r="AD11" s="31"/>
      <c r="AE11" s="31"/>
      <c r="AF11" s="33"/>
      <c r="AG11" s="33"/>
      <c r="AH11" s="21"/>
      <c r="AI11" s="31"/>
      <c r="AJ11" s="31"/>
      <c r="AK11" s="31"/>
      <c r="AL11" s="31"/>
      <c r="AM11" s="31"/>
      <c r="AN11" s="31"/>
      <c r="AO11" s="31"/>
      <c r="AP11" s="34"/>
      <c r="AQ11" s="33"/>
      <c r="AR11" s="31"/>
      <c r="AS11" s="31"/>
      <c r="AT11" s="31"/>
    </row>
    <row r="12" spans="1:46" s="30" customFormat="1" x14ac:dyDescent="0.35">
      <c r="A12" s="54" t="s">
        <v>17</v>
      </c>
      <c r="B12" s="3">
        <v>39798.4375</v>
      </c>
      <c r="C12" s="3">
        <v>39825.476388888892</v>
      </c>
      <c r="D12" s="3">
        <v>39811.956944444442</v>
      </c>
      <c r="E12" s="69">
        <v>27.038888888888799</v>
      </c>
      <c r="F12" s="74"/>
      <c r="G12" s="81">
        <v>26.5</v>
      </c>
      <c r="H12" s="68"/>
      <c r="I12" s="81">
        <v>46</v>
      </c>
      <c r="J12" s="71">
        <v>9.0339497761339302E-2</v>
      </c>
      <c r="K12" s="65">
        <v>3.0422847750153298E-3</v>
      </c>
      <c r="L12" s="68">
        <f t="shared" si="0"/>
        <v>126.64788253136051</v>
      </c>
      <c r="M12" s="85">
        <f t="shared" si="1"/>
        <v>2.1025979330714284</v>
      </c>
      <c r="N12" s="68">
        <v>-12.8763173844</v>
      </c>
      <c r="O12" s="68">
        <v>-8.4400759172999997</v>
      </c>
      <c r="P12" s="69">
        <v>22.209041336096199</v>
      </c>
      <c r="Q12" s="66">
        <v>-6.55</v>
      </c>
      <c r="R12" s="68">
        <f t="shared" si="2"/>
        <v>-36.346176230939349</v>
      </c>
      <c r="S12" s="87">
        <v>1.9813498003991999E-3</v>
      </c>
      <c r="T12" s="66">
        <v>28.537557673557998</v>
      </c>
      <c r="U12" s="68">
        <f t="shared" si="3"/>
        <v>27.90610031363935</v>
      </c>
      <c r="V12" s="68">
        <f t="shared" si="4"/>
        <v>-8.1191586398419986</v>
      </c>
      <c r="W12" s="68">
        <f t="shared" si="5"/>
        <v>-9.2300930191897805</v>
      </c>
      <c r="X12" s="69">
        <f t="shared" si="6"/>
        <v>-7.5269367938510641</v>
      </c>
      <c r="Y12" s="65">
        <v>5.5317241028426901E-4</v>
      </c>
      <c r="Z12" s="83">
        <v>1.42817739011493E-3</v>
      </c>
      <c r="AA12" s="31">
        <v>-8.9718</v>
      </c>
      <c r="AB12" s="31">
        <v>-7.8994</v>
      </c>
      <c r="AC12" s="32">
        <v>-7.3279999999999896</v>
      </c>
      <c r="AD12" s="31"/>
      <c r="AE12" s="31"/>
      <c r="AF12" s="33"/>
      <c r="AG12" s="33"/>
      <c r="AH12" s="21"/>
      <c r="AI12" s="31"/>
      <c r="AJ12" s="31"/>
      <c r="AK12" s="31"/>
      <c r="AL12" s="31"/>
      <c r="AM12" s="31"/>
      <c r="AN12" s="31"/>
      <c r="AO12" s="31"/>
      <c r="AP12" s="34"/>
      <c r="AQ12" s="33"/>
      <c r="AR12" s="31"/>
      <c r="AS12" s="31"/>
      <c r="AT12" s="31"/>
    </row>
    <row r="13" spans="1:46" s="30" customFormat="1" x14ac:dyDescent="0.35">
      <c r="A13" s="54" t="s">
        <v>17</v>
      </c>
      <c r="B13" s="3">
        <v>39826.44027777778</v>
      </c>
      <c r="C13" s="3">
        <v>39861.481944444444</v>
      </c>
      <c r="D13" s="3">
        <v>39843.961111111108</v>
      </c>
      <c r="E13" s="69">
        <v>35.0416666666666</v>
      </c>
      <c r="F13" s="74"/>
      <c r="G13" s="81">
        <v>26.5</v>
      </c>
      <c r="H13" s="68"/>
      <c r="I13" s="81">
        <v>50.5833333333333</v>
      </c>
      <c r="J13" s="71">
        <v>8.3703448741310596E-2</v>
      </c>
      <c r="K13" s="65">
        <v>5.4683472057072899E-3</v>
      </c>
      <c r="L13" s="68">
        <f t="shared" si="0"/>
        <v>227.6429216083562</v>
      </c>
      <c r="M13" s="85">
        <f t="shared" si="1"/>
        <v>2.357254150782031</v>
      </c>
      <c r="N13" s="68">
        <v>-12.425754059699999</v>
      </c>
      <c r="O13" s="68">
        <v>-8.1811520896999994</v>
      </c>
      <c r="P13" s="69">
        <v>22.475968499207301</v>
      </c>
      <c r="Q13" s="66">
        <v>-6.5749999999999904</v>
      </c>
      <c r="R13" s="68">
        <f t="shared" si="2"/>
        <v>-36.370426415240743</v>
      </c>
      <c r="S13" s="87">
        <v>1.96961077844311E-3</v>
      </c>
      <c r="T13" s="66">
        <v>28.823816497678099</v>
      </c>
      <c r="U13" s="68">
        <f t="shared" si="3"/>
        <v>28.189274325540744</v>
      </c>
      <c r="V13" s="68">
        <f t="shared" si="4"/>
        <v>-8.1441191522321787</v>
      </c>
      <c r="W13" s="68">
        <f t="shared" si="5"/>
        <v>-9.255025575105492</v>
      </c>
      <c r="X13" s="69">
        <f t="shared" si="6"/>
        <v>-7.551912209403099</v>
      </c>
      <c r="Y13" s="65">
        <v>5.5317241028426901E-4</v>
      </c>
      <c r="Z13" s="83">
        <v>1.4164383681588399E-3</v>
      </c>
      <c r="AA13" s="31">
        <v>-8.9764999999999997</v>
      </c>
      <c r="AB13" s="31">
        <v>-7.9070999999999998</v>
      </c>
      <c r="AC13" s="32">
        <v>-7.3373999999999997</v>
      </c>
      <c r="AD13" s="31"/>
      <c r="AE13" s="31"/>
      <c r="AF13" s="33"/>
      <c r="AG13" s="33"/>
      <c r="AH13" s="21"/>
      <c r="AI13" s="31"/>
      <c r="AJ13" s="31"/>
      <c r="AK13" s="31"/>
      <c r="AL13" s="31"/>
      <c r="AM13" s="31"/>
      <c r="AN13" s="31"/>
      <c r="AO13" s="31"/>
      <c r="AP13" s="34"/>
      <c r="AQ13" s="33"/>
      <c r="AR13" s="31"/>
      <c r="AS13" s="31"/>
      <c r="AT13" s="31"/>
    </row>
    <row r="14" spans="1:46" s="30" customFormat="1" x14ac:dyDescent="0.35">
      <c r="A14" s="54" t="s">
        <v>15</v>
      </c>
      <c r="B14" s="3">
        <v>39826.472222222219</v>
      </c>
      <c r="C14" s="3">
        <v>39861.554861111108</v>
      </c>
      <c r="D14" s="3">
        <v>39844.013541666667</v>
      </c>
      <c r="E14" s="69">
        <v>35.082638888888802</v>
      </c>
      <c r="F14" s="74"/>
      <c r="G14" s="81">
        <v>26.75</v>
      </c>
      <c r="H14" s="68"/>
      <c r="I14" s="81">
        <v>11.75</v>
      </c>
      <c r="J14" s="71">
        <v>0.25490555362525702</v>
      </c>
      <c r="K14" s="65">
        <v>3.0678992062392399E-3</v>
      </c>
      <c r="L14" s="68">
        <f t="shared" si="0"/>
        <v>127.71419082156227</v>
      </c>
      <c r="M14" s="85">
        <f t="shared" si="1"/>
        <v>2.1062391560973093</v>
      </c>
      <c r="N14" s="68">
        <v>-14.13004838885</v>
      </c>
      <c r="O14" s="68">
        <v>-8.3486141358000001</v>
      </c>
      <c r="P14" s="69">
        <v>22.303330201262401</v>
      </c>
      <c r="Q14" s="66">
        <v>-6.25</v>
      </c>
      <c r="R14" s="68">
        <f t="shared" si="2"/>
        <v>-36.05517401932255</v>
      </c>
      <c r="S14" s="87">
        <v>1.81127744510978E-3</v>
      </c>
      <c r="T14" s="66">
        <v>28.327861346845999</v>
      </c>
      <c r="U14" s="68">
        <f t="shared" si="3"/>
        <v>27.706559883522552</v>
      </c>
      <c r="V14" s="68">
        <f t="shared" si="4"/>
        <v>-7.8627734135314995</v>
      </c>
      <c r="W14" s="68">
        <f t="shared" si="5"/>
        <v>-8.9806116920437944</v>
      </c>
      <c r="X14" s="69">
        <f t="shared" si="6"/>
        <v>-7.2752867267106467</v>
      </c>
      <c r="Y14" s="65">
        <v>5.5095786766366903E-4</v>
      </c>
      <c r="Z14" s="83">
        <v>1.26031957744611E-3</v>
      </c>
      <c r="AA14" s="31">
        <v>-8.9187999999999992</v>
      </c>
      <c r="AB14" s="31">
        <v>-7.8102</v>
      </c>
      <c r="AC14" s="32">
        <v>-7.2279</v>
      </c>
      <c r="AD14" s="31"/>
      <c r="AE14" s="31"/>
      <c r="AF14" s="33"/>
      <c r="AG14" s="33"/>
      <c r="AH14" s="21"/>
      <c r="AI14" s="31"/>
      <c r="AJ14" s="31"/>
      <c r="AK14" s="31"/>
      <c r="AL14" s="31"/>
      <c r="AM14" s="31"/>
      <c r="AN14" s="31"/>
      <c r="AO14" s="31"/>
      <c r="AP14" s="34"/>
      <c r="AQ14" s="33"/>
      <c r="AR14" s="31"/>
      <c r="AS14" s="31"/>
      <c r="AT14" s="31"/>
    </row>
    <row r="15" spans="1:46" s="30" customFormat="1" x14ac:dyDescent="0.35">
      <c r="A15" s="54" t="s">
        <v>15</v>
      </c>
      <c r="B15" s="3">
        <v>39861.511111111111</v>
      </c>
      <c r="C15" s="3">
        <v>39888.501388888886</v>
      </c>
      <c r="D15" s="3">
        <v>39875.006249999999</v>
      </c>
      <c r="E15" s="69">
        <v>26.990277777777699</v>
      </c>
      <c r="F15" s="74"/>
      <c r="G15" s="81">
        <v>26.4</v>
      </c>
      <c r="H15" s="68"/>
      <c r="I15" s="81">
        <v>14.6666666666666</v>
      </c>
      <c r="J15" s="71">
        <v>0.215358392819292</v>
      </c>
      <c r="K15" s="65">
        <v>7.44971954922045E-3</v>
      </c>
      <c r="L15" s="68">
        <f t="shared" si="0"/>
        <v>310.12586793637598</v>
      </c>
      <c r="M15" s="85">
        <f t="shared" si="1"/>
        <v>2.491537992723881</v>
      </c>
      <c r="N15" s="68">
        <v>-11.427098334949999</v>
      </c>
      <c r="O15" s="68">
        <v>-7.2586035963499898</v>
      </c>
      <c r="P15" s="69">
        <v>23.427032966486799</v>
      </c>
      <c r="Q15" s="66">
        <v>-6.1999999999999904</v>
      </c>
      <c r="R15" s="68">
        <f t="shared" si="2"/>
        <v>-36.006673650719733</v>
      </c>
      <c r="S15" s="87">
        <v>1.7733033932135699E-3</v>
      </c>
      <c r="T15" s="66">
        <v>29.376131712696001</v>
      </c>
      <c r="U15" s="68">
        <f t="shared" si="3"/>
        <v>28.748070054369744</v>
      </c>
      <c r="V15" s="68">
        <f t="shared" si="4"/>
        <v>-7.7524335394368791</v>
      </c>
      <c r="W15" s="68">
        <f t="shared" si="5"/>
        <v>-8.8611285654482117</v>
      </c>
      <c r="X15" s="69">
        <f t="shared" si="6"/>
        <v>-7.1580349283970008</v>
      </c>
      <c r="Y15" s="65">
        <v>5.5406096397871195E-4</v>
      </c>
      <c r="Z15" s="83">
        <v>1.2192424292348601E-3</v>
      </c>
      <c r="AA15" s="31">
        <v>-8.7850999999999999</v>
      </c>
      <c r="AB15" s="31">
        <v>-7.6877000000000004</v>
      </c>
      <c r="AC15" s="32">
        <v>-7.0995999999999997</v>
      </c>
      <c r="AD15" s="31"/>
      <c r="AE15" s="31"/>
      <c r="AF15" s="33"/>
      <c r="AG15" s="33"/>
      <c r="AH15" s="21"/>
      <c r="AI15" s="31"/>
      <c r="AJ15" s="31"/>
      <c r="AK15" s="31"/>
      <c r="AL15" s="31"/>
      <c r="AM15" s="31"/>
      <c r="AN15" s="31"/>
      <c r="AO15" s="31"/>
      <c r="AP15" s="34"/>
      <c r="AQ15" s="33"/>
      <c r="AR15" s="31"/>
      <c r="AS15" s="31"/>
      <c r="AT15" s="31"/>
    </row>
    <row r="16" spans="1:46" s="30" customFormat="1" x14ac:dyDescent="0.35">
      <c r="A16" s="54" t="s">
        <v>17</v>
      </c>
      <c r="B16" s="3">
        <v>39862.429166666669</v>
      </c>
      <c r="C16" s="3">
        <v>39888.45416666667</v>
      </c>
      <c r="D16" s="3">
        <v>39875.441666666666</v>
      </c>
      <c r="E16" s="69">
        <v>26.024999999999999</v>
      </c>
      <c r="F16" s="74"/>
      <c r="G16" s="81">
        <v>26.5</v>
      </c>
      <c r="H16" s="68"/>
      <c r="I16" s="81">
        <v>53.9166666666666</v>
      </c>
      <c r="J16" s="71">
        <v>7.8861350156015905E-2</v>
      </c>
      <c r="K16" s="65">
        <v>7.7971181556192801E-3</v>
      </c>
      <c r="L16" s="68">
        <f t="shared" si="0"/>
        <v>324.58779413608084</v>
      </c>
      <c r="M16" s="85">
        <f t="shared" si="1"/>
        <v>2.5113321845012591</v>
      </c>
      <c r="N16" s="68">
        <v>-10.447145622400001</v>
      </c>
      <c r="O16" s="68">
        <v>-7.8263372437000003</v>
      </c>
      <c r="P16" s="69">
        <v>22.841750672097199</v>
      </c>
      <c r="Q16" s="66">
        <v>-6.5250000000000004</v>
      </c>
      <c r="R16" s="68">
        <f t="shared" si="2"/>
        <v>-36.321926046637955</v>
      </c>
      <c r="S16" s="87">
        <v>1.9386227544910099E-3</v>
      </c>
      <c r="T16" s="66">
        <v>29.131164448445901</v>
      </c>
      <c r="U16" s="68">
        <f t="shared" si="3"/>
        <v>28.495588802937956</v>
      </c>
      <c r="V16" s="68">
        <f t="shared" si="4"/>
        <v>-8.0941981274518184</v>
      </c>
      <c r="W16" s="68">
        <f t="shared" si="5"/>
        <v>-9.2051604632739554</v>
      </c>
      <c r="X16" s="69">
        <f t="shared" si="6"/>
        <v>-7.5019613782990291</v>
      </c>
      <c r="Y16" s="65">
        <v>5.5317241028426901E-4</v>
      </c>
      <c r="Z16" s="83">
        <v>1.38545034420674E-3</v>
      </c>
      <c r="AA16" s="31">
        <v>-8.9131999999999998</v>
      </c>
      <c r="AB16" s="31">
        <v>-7.8457999999999997</v>
      </c>
      <c r="AC16" s="32">
        <v>-7.2770999999999999</v>
      </c>
      <c r="AD16" s="31"/>
      <c r="AE16" s="31"/>
      <c r="AF16" s="33"/>
      <c r="AG16" s="33"/>
      <c r="AH16" s="21"/>
      <c r="AI16" s="31"/>
      <c r="AJ16" s="31"/>
      <c r="AK16" s="31"/>
      <c r="AL16" s="31"/>
      <c r="AM16" s="31"/>
      <c r="AN16" s="31"/>
      <c r="AO16" s="31"/>
      <c r="AP16" s="34"/>
      <c r="AQ16" s="33"/>
      <c r="AR16" s="31"/>
      <c r="AS16" s="31"/>
      <c r="AT16" s="31"/>
    </row>
    <row r="17" spans="1:46" s="30" customFormat="1" x14ac:dyDescent="0.35">
      <c r="A17" s="54" t="s">
        <v>17</v>
      </c>
      <c r="B17" s="3">
        <v>39889.460416666669</v>
      </c>
      <c r="C17" s="3">
        <v>39916.461805555555</v>
      </c>
      <c r="D17" s="3">
        <v>39902.961111111108</v>
      </c>
      <c r="E17" s="69">
        <v>27.001388888888801</v>
      </c>
      <c r="F17" s="74">
        <v>706.21052631578902</v>
      </c>
      <c r="G17" s="81">
        <v>26.5</v>
      </c>
      <c r="H17" s="68"/>
      <c r="I17" s="81">
        <v>64.4166666666666</v>
      </c>
      <c r="J17" s="71">
        <v>6.5251458343213706E-2</v>
      </c>
      <c r="K17" s="65">
        <v>2.5354251324520901E-3</v>
      </c>
      <c r="L17" s="68">
        <f t="shared" si="0"/>
        <v>105.54772090335739</v>
      </c>
      <c r="M17" s="85">
        <f t="shared" si="1"/>
        <v>2.0234488600048128</v>
      </c>
      <c r="N17" s="68">
        <v>-8.4508111819000007</v>
      </c>
      <c r="O17" s="68">
        <v>-6.9598427415999904</v>
      </c>
      <c r="P17" s="69">
        <v>23.735028519257099</v>
      </c>
      <c r="Q17" s="66">
        <v>-6.5</v>
      </c>
      <c r="R17" s="68">
        <f t="shared" si="2"/>
        <v>-36.297675862336554</v>
      </c>
      <c r="S17" s="87">
        <v>1.8093812375249499E-3</v>
      </c>
      <c r="T17" s="66">
        <v>29.978948911459899</v>
      </c>
      <c r="U17" s="68">
        <f t="shared" si="3"/>
        <v>29.337833120736562</v>
      </c>
      <c r="V17" s="68">
        <f t="shared" si="4"/>
        <v>-8.0692376150616383</v>
      </c>
      <c r="W17" s="68">
        <f t="shared" si="5"/>
        <v>-9.1802279073581303</v>
      </c>
      <c r="X17" s="69">
        <f t="shared" si="6"/>
        <v>-7.4769859627469941</v>
      </c>
      <c r="Y17" s="65">
        <v>5.5317241028426901E-4</v>
      </c>
      <c r="Z17" s="83">
        <v>1.25620882724068E-3</v>
      </c>
      <c r="AA17" s="31">
        <v>-8.8449000000000009</v>
      </c>
      <c r="AB17" s="31">
        <v>-7.7839</v>
      </c>
      <c r="AC17" s="32">
        <v>-7.2186000000000003</v>
      </c>
      <c r="AD17" s="31"/>
      <c r="AE17" s="31"/>
      <c r="AF17" s="33"/>
      <c r="AG17" s="33"/>
      <c r="AH17" s="21"/>
      <c r="AI17" s="31"/>
      <c r="AJ17" s="31"/>
      <c r="AK17" s="31"/>
      <c r="AL17" s="31"/>
      <c r="AM17" s="31"/>
      <c r="AN17" s="31"/>
      <c r="AO17" s="31"/>
      <c r="AP17" s="34"/>
      <c r="AQ17" s="33"/>
      <c r="AR17" s="31"/>
      <c r="AS17" s="31"/>
      <c r="AT17" s="31"/>
    </row>
    <row r="18" spans="1:46" s="30" customFormat="1" x14ac:dyDescent="0.35">
      <c r="A18" s="54" t="s">
        <v>15</v>
      </c>
      <c r="B18" s="3">
        <v>39889.53125</v>
      </c>
      <c r="C18" s="3">
        <v>39916.515277777777</v>
      </c>
      <c r="D18" s="3">
        <v>39903.023263888892</v>
      </c>
      <c r="E18" s="69">
        <v>26.984027777777701</v>
      </c>
      <c r="F18" s="74">
        <v>706.21052631578902</v>
      </c>
      <c r="G18" s="81">
        <v>26.3</v>
      </c>
      <c r="H18" s="68"/>
      <c r="I18" s="81">
        <v>21.75</v>
      </c>
      <c r="J18" s="71">
        <v>0.181834146687889</v>
      </c>
      <c r="K18" s="65">
        <v>6.7291659160513004E-3</v>
      </c>
      <c r="L18" s="68">
        <f t="shared" si="0"/>
        <v>280.12979635208728</v>
      </c>
      <c r="M18" s="85">
        <f t="shared" si="1"/>
        <v>2.4473593055499432</v>
      </c>
      <c r="N18" s="68">
        <v>-12.299416172500001</v>
      </c>
      <c r="O18" s="68">
        <v>-7.6191979662999998</v>
      </c>
      <c r="P18" s="69">
        <v>23.055292624561599</v>
      </c>
      <c r="Q18" s="66">
        <v>-6.1</v>
      </c>
      <c r="R18" s="68">
        <f t="shared" si="2"/>
        <v>-35.909672913514143</v>
      </c>
      <c r="S18" s="87">
        <v>1.7306012974051799E-3</v>
      </c>
      <c r="T18" s="66">
        <v>28.912216003420902</v>
      </c>
      <c r="U18" s="68">
        <f t="shared" si="3"/>
        <v>28.290474947214143</v>
      </c>
      <c r="V18" s="68">
        <f t="shared" si="4"/>
        <v>-7.6352982436586672</v>
      </c>
      <c r="W18" s="68">
        <f t="shared" si="5"/>
        <v>-8.7414719657789419</v>
      </c>
      <c r="X18" s="69">
        <f t="shared" si="6"/>
        <v>-7.0388701161820109</v>
      </c>
      <c r="Y18" s="65">
        <v>5.5495108664560403E-4</v>
      </c>
      <c r="Z18" s="83">
        <v>1.17565021075958E-3</v>
      </c>
      <c r="AA18" s="31">
        <v>-8.6300000000000008</v>
      </c>
      <c r="AB18" s="31">
        <v>-7.5403000000000002</v>
      </c>
      <c r="AC18" s="32">
        <v>-6.9531000000000001</v>
      </c>
      <c r="AD18" s="31"/>
      <c r="AE18" s="31"/>
      <c r="AF18" s="33"/>
      <c r="AG18" s="33"/>
      <c r="AH18" s="21"/>
      <c r="AI18" s="31"/>
      <c r="AJ18" s="31"/>
      <c r="AK18" s="31"/>
      <c r="AL18" s="31"/>
      <c r="AM18" s="31"/>
      <c r="AN18" s="31"/>
      <c r="AO18" s="31"/>
      <c r="AP18" s="34"/>
      <c r="AQ18" s="33"/>
      <c r="AR18" s="31"/>
      <c r="AS18" s="31"/>
      <c r="AT18" s="31"/>
    </row>
    <row r="19" spans="1:46" s="30" customFormat="1" x14ac:dyDescent="0.35">
      <c r="A19" s="54" t="s">
        <v>18</v>
      </c>
      <c r="B19" s="3">
        <v>39917.454861111109</v>
      </c>
      <c r="C19" s="3">
        <v>39975.505555555559</v>
      </c>
      <c r="D19" s="3">
        <v>39946.480208333334</v>
      </c>
      <c r="E19" s="69">
        <v>56.9791666666666</v>
      </c>
      <c r="F19" s="74">
        <v>698.38024282560696</v>
      </c>
      <c r="G19" s="81">
        <v>26.5</v>
      </c>
      <c r="H19" s="68"/>
      <c r="I19" s="81">
        <v>422.13676991195098</v>
      </c>
      <c r="J19" s="71">
        <v>8.4497382619079901E-3</v>
      </c>
      <c r="K19" s="65">
        <v>3.9382815356482902E-4</v>
      </c>
      <c r="L19" s="68">
        <f t="shared" si="0"/>
        <v>16.394751122524273</v>
      </c>
      <c r="M19" s="85">
        <f t="shared" si="1"/>
        <v>1.2147048283286677</v>
      </c>
      <c r="N19" s="68"/>
      <c r="O19" s="68">
        <v>-6.66</v>
      </c>
      <c r="P19" s="69">
        <v>24.044139399999999</v>
      </c>
      <c r="Q19" s="66">
        <v>-5.9833333333333298</v>
      </c>
      <c r="R19" s="68">
        <f t="shared" si="2"/>
        <v>-35.796505386774264</v>
      </c>
      <c r="S19" s="87">
        <v>1.7033076703735299E-3</v>
      </c>
      <c r="T19" s="66">
        <v>29.760935766983401</v>
      </c>
      <c r="U19" s="68">
        <f t="shared" si="3"/>
        <v>29.136505386774264</v>
      </c>
      <c r="V19" s="68">
        <f t="shared" si="4"/>
        <v>-7.5533870256649607</v>
      </c>
      <c r="W19" s="68">
        <f t="shared" si="5"/>
        <v>-8.6649550850989954</v>
      </c>
      <c r="X19" s="69">
        <f t="shared" si="6"/>
        <v>-6.9608273746719078</v>
      </c>
      <c r="Y19" s="65">
        <v>5.5317241028426901E-4</v>
      </c>
      <c r="Z19" s="83">
        <v>1.1501352600892601E-3</v>
      </c>
      <c r="AA19" s="31">
        <v>-7.3971999999999998</v>
      </c>
      <c r="AB19" s="31">
        <v>-6.4747000000000003</v>
      </c>
      <c r="AC19" s="32">
        <v>-5.9832999999999998</v>
      </c>
      <c r="AD19" s="31"/>
      <c r="AE19" s="31"/>
      <c r="AF19" s="33"/>
      <c r="AG19" s="33"/>
      <c r="AH19" s="21"/>
      <c r="AI19" s="31"/>
      <c r="AJ19" s="31"/>
      <c r="AK19" s="31"/>
      <c r="AL19" s="31"/>
      <c r="AM19" s="31"/>
      <c r="AN19" s="31"/>
      <c r="AO19" s="31"/>
      <c r="AP19" s="34"/>
      <c r="AQ19" s="33"/>
      <c r="AR19" s="31"/>
      <c r="AS19" s="31"/>
      <c r="AT19" s="31"/>
    </row>
    <row r="20" spans="1:46" s="30" customFormat="1" x14ac:dyDescent="0.35">
      <c r="A20" s="54" t="s">
        <v>17</v>
      </c>
      <c r="B20" s="3">
        <v>39917.518055555556</v>
      </c>
      <c r="C20" s="3">
        <v>39975.460416666669</v>
      </c>
      <c r="D20" s="3">
        <v>39946.489236111112</v>
      </c>
      <c r="E20" s="69">
        <v>56.845833333333303</v>
      </c>
      <c r="F20" s="74">
        <v>698.87735326688801</v>
      </c>
      <c r="G20" s="81">
        <v>26.5</v>
      </c>
      <c r="H20" s="68"/>
      <c r="I20" s="81">
        <v>77.9444444444444</v>
      </c>
      <c r="J20" s="71">
        <v>5.34309144847313E-2</v>
      </c>
      <c r="K20" s="65">
        <v>3.2032250971194402E-3</v>
      </c>
      <c r="L20" s="68">
        <f t="shared" si="0"/>
        <v>133.34769945047125</v>
      </c>
      <c r="M20" s="85">
        <f t="shared" si="1"/>
        <v>2.124985527528076</v>
      </c>
      <c r="N20" s="68">
        <v>-11.330525614100001</v>
      </c>
      <c r="O20" s="68">
        <v>-7.8390193841999896</v>
      </c>
      <c r="P20" s="69">
        <v>22.8286765266343</v>
      </c>
      <c r="Q20" s="66">
        <v>-6.4666666666666597</v>
      </c>
      <c r="R20" s="68">
        <f t="shared" si="2"/>
        <v>-36.265342283268012</v>
      </c>
      <c r="S20" s="87">
        <v>1.9084687767322399E-3</v>
      </c>
      <c r="T20" s="66">
        <v>29.059667454136701</v>
      </c>
      <c r="U20" s="68">
        <f t="shared" si="3"/>
        <v>28.426322899068023</v>
      </c>
      <c r="V20" s="68">
        <f t="shared" si="4"/>
        <v>-8.0359569318746935</v>
      </c>
      <c r="W20" s="68">
        <f t="shared" si="5"/>
        <v>-9.1469844994704772</v>
      </c>
      <c r="X20" s="69">
        <f t="shared" si="6"/>
        <v>-7.443685408677652</v>
      </c>
      <c r="Y20" s="65">
        <v>5.5317241028426901E-4</v>
      </c>
      <c r="Z20" s="83">
        <v>1.35529636644798E-3</v>
      </c>
      <c r="AA20" s="31">
        <v>-8.7392000000000003</v>
      </c>
      <c r="AB20" s="31">
        <v>-7.6889000000000003</v>
      </c>
      <c r="AC20" s="32">
        <v>-7.1294000000000004</v>
      </c>
      <c r="AD20" s="31"/>
      <c r="AE20" s="31"/>
      <c r="AF20" s="33"/>
      <c r="AG20" s="33"/>
      <c r="AH20" s="21"/>
      <c r="AI20" s="31"/>
      <c r="AJ20" s="31"/>
      <c r="AK20" s="31"/>
      <c r="AL20" s="31"/>
      <c r="AM20" s="31"/>
      <c r="AN20" s="31"/>
      <c r="AO20" s="31"/>
      <c r="AP20" s="34"/>
      <c r="AQ20" s="33"/>
      <c r="AR20" s="31"/>
      <c r="AS20" s="31"/>
      <c r="AT20" s="31"/>
    </row>
    <row r="21" spans="1:46" s="30" customFormat="1" x14ac:dyDescent="0.35">
      <c r="A21" s="54" t="s">
        <v>15</v>
      </c>
      <c r="B21" s="3">
        <v>39917.527083333334</v>
      </c>
      <c r="C21" s="3">
        <v>39975.520833333336</v>
      </c>
      <c r="D21" s="3">
        <v>39946.523958333331</v>
      </c>
      <c r="E21" s="69">
        <v>56.852777777777703</v>
      </c>
      <c r="F21" s="74">
        <v>698.87735326688801</v>
      </c>
      <c r="G21" s="81">
        <v>26.5</v>
      </c>
      <c r="H21" s="68"/>
      <c r="I21" s="81">
        <v>23.9444444444444</v>
      </c>
      <c r="J21" s="71">
        <v>0.161973683356226</v>
      </c>
      <c r="K21" s="65">
        <v>6.9920945912932998E-3</v>
      </c>
      <c r="L21" s="68">
        <f t="shared" si="0"/>
        <v>291.07530686104587</v>
      </c>
      <c r="M21" s="85">
        <f t="shared" si="1"/>
        <v>2.46400536397931</v>
      </c>
      <c r="N21" s="68">
        <v>-11.3295342038</v>
      </c>
      <c r="O21" s="68">
        <v>-7.2142703299999997</v>
      </c>
      <c r="P21" s="69">
        <v>23.472736574099699</v>
      </c>
      <c r="Q21" s="66">
        <v>-6.15</v>
      </c>
      <c r="R21" s="68">
        <f t="shared" si="2"/>
        <v>-35.958173282116945</v>
      </c>
      <c r="S21" s="87">
        <v>1.9900892659126101E-3</v>
      </c>
      <c r="T21" s="66">
        <v>29.370477464031801</v>
      </c>
      <c r="U21" s="68">
        <f t="shared" si="3"/>
        <v>28.743902952116947</v>
      </c>
      <c r="V21" s="68">
        <f t="shared" si="4"/>
        <v>-7.7197904415994572</v>
      </c>
      <c r="W21" s="68">
        <f t="shared" si="5"/>
        <v>-8.8311721245374883</v>
      </c>
      <c r="X21" s="69">
        <f t="shared" si="6"/>
        <v>-7.1273301450187319</v>
      </c>
      <c r="Y21" s="65">
        <v>5.5317241028426901E-4</v>
      </c>
      <c r="Z21" s="83">
        <v>1.43691685562834E-3</v>
      </c>
      <c r="AA21" s="31">
        <v>-8.6984999999999992</v>
      </c>
      <c r="AB21" s="31">
        <v>-7.6067999999999998</v>
      </c>
      <c r="AC21" s="32">
        <v>-7.0252999999999997</v>
      </c>
      <c r="AD21" s="31"/>
      <c r="AE21" s="31"/>
      <c r="AF21" s="33"/>
      <c r="AG21" s="33"/>
      <c r="AH21" s="21"/>
      <c r="AI21" s="31"/>
      <c r="AJ21" s="31"/>
      <c r="AK21" s="31"/>
      <c r="AL21" s="31"/>
      <c r="AM21" s="31"/>
      <c r="AN21" s="31"/>
      <c r="AO21" s="31"/>
      <c r="AP21" s="34"/>
      <c r="AQ21" s="33"/>
      <c r="AR21" s="31"/>
      <c r="AS21" s="31"/>
      <c r="AT21" s="31"/>
    </row>
    <row r="22" spans="1:46" s="30" customFormat="1" x14ac:dyDescent="0.35">
      <c r="A22" s="54" t="s">
        <v>16</v>
      </c>
      <c r="B22" s="3">
        <v>39976.432638888888</v>
      </c>
      <c r="C22" s="3">
        <v>40046.477083333331</v>
      </c>
      <c r="D22" s="3">
        <v>40011.454861111109</v>
      </c>
      <c r="E22" s="69">
        <v>69.0138888888888</v>
      </c>
      <c r="F22" s="74">
        <v>1223.8594164456199</v>
      </c>
      <c r="G22" s="81">
        <v>26.5</v>
      </c>
      <c r="H22" s="68"/>
      <c r="I22" s="81">
        <v>99.2777777777777</v>
      </c>
      <c r="J22" s="71">
        <v>4.9765581505048902E-2</v>
      </c>
      <c r="K22" s="65">
        <v>9.6358864962769498E-3</v>
      </c>
      <c r="L22" s="68">
        <f t="shared" si="0"/>
        <v>401.13424985333819</v>
      </c>
      <c r="M22" s="85">
        <f t="shared" si="1"/>
        <v>2.6032897447223116</v>
      </c>
      <c r="N22" s="68">
        <v>-9.1300000000000008</v>
      </c>
      <c r="O22" s="68">
        <v>-7.42</v>
      </c>
      <c r="P22" s="69">
        <v>23.260647800000001</v>
      </c>
      <c r="Q22" s="66">
        <v>-6.2</v>
      </c>
      <c r="R22" s="68">
        <f t="shared" si="2"/>
        <v>-36.006673650719748</v>
      </c>
      <c r="S22" s="87">
        <v>1.2615126889078899E-3</v>
      </c>
      <c r="T22" s="66">
        <v>29.213542013821002</v>
      </c>
      <c r="U22" s="68">
        <f t="shared" si="3"/>
        <v>28.586673650719746</v>
      </c>
      <c r="V22" s="68">
        <f t="shared" si="4"/>
        <v>-7.7697114663798175</v>
      </c>
      <c r="W22" s="68">
        <f t="shared" si="5"/>
        <v>-8.8810372363690249</v>
      </c>
      <c r="X22" s="69">
        <f t="shared" si="6"/>
        <v>-7.1772809761228018</v>
      </c>
      <c r="Y22" s="65">
        <v>1.1761694417758901E-3</v>
      </c>
      <c r="Z22" s="83">
        <v>8.53432471320072E-5</v>
      </c>
      <c r="AA22" s="31">
        <v>-8.9130000000000003</v>
      </c>
      <c r="AB22" s="31">
        <v>-7.7968999999999999</v>
      </c>
      <c r="AC22" s="32">
        <v>-7.2022000000000004</v>
      </c>
      <c r="AD22" s="31"/>
      <c r="AE22" s="31"/>
      <c r="AF22" s="33"/>
      <c r="AG22" s="33"/>
      <c r="AH22" s="21"/>
      <c r="AI22" s="31"/>
      <c r="AJ22" s="31"/>
      <c r="AK22" s="31"/>
      <c r="AL22" s="31"/>
      <c r="AM22" s="31"/>
      <c r="AN22" s="31"/>
      <c r="AO22" s="31"/>
      <c r="AP22" s="34"/>
      <c r="AQ22" s="33"/>
      <c r="AR22" s="31"/>
      <c r="AS22" s="31"/>
      <c r="AT22" s="31"/>
    </row>
    <row r="23" spans="1:46" s="30" customFormat="1" x14ac:dyDescent="0.35">
      <c r="A23" s="54" t="s">
        <v>17</v>
      </c>
      <c r="B23" s="3">
        <v>39976.433333333334</v>
      </c>
      <c r="C23" s="3">
        <v>40046.479166666664</v>
      </c>
      <c r="D23" s="3">
        <v>40011.456250000003</v>
      </c>
      <c r="E23" s="69">
        <v>70.045833333333306</v>
      </c>
      <c r="F23" s="74">
        <v>1223.8594164456199</v>
      </c>
      <c r="G23" s="81">
        <v>26.5</v>
      </c>
      <c r="H23" s="68"/>
      <c r="I23" s="81">
        <v>74.4444444444444</v>
      </c>
      <c r="J23" s="71">
        <v>5.35425588279781E-2</v>
      </c>
      <c r="K23" s="65">
        <v>1.5428469454523499E-3</v>
      </c>
      <c r="L23" s="68">
        <f t="shared" si="0"/>
        <v>64.227484657656035</v>
      </c>
      <c r="M23" s="85">
        <f t="shared" si="1"/>
        <v>1.8077209140631334</v>
      </c>
      <c r="N23" s="68">
        <v>-11.872976342899999</v>
      </c>
      <c r="O23" s="68">
        <v>-8.0884174713999997</v>
      </c>
      <c r="P23" s="69">
        <v>22.571569544559001</v>
      </c>
      <c r="Q23" s="66">
        <v>-6.4666666666666597</v>
      </c>
      <c r="R23" s="68">
        <f t="shared" si="2"/>
        <v>-36.265342283268012</v>
      </c>
      <c r="S23" s="87">
        <v>1.9372504990019901E-3</v>
      </c>
      <c r="T23" s="66">
        <v>28.808267285467199</v>
      </c>
      <c r="U23" s="68">
        <f t="shared" si="3"/>
        <v>28.176924811868012</v>
      </c>
      <c r="V23" s="68">
        <f t="shared" si="4"/>
        <v>-8.0359569318746935</v>
      </c>
      <c r="W23" s="68">
        <f t="shared" si="5"/>
        <v>-9.1469844994704772</v>
      </c>
      <c r="X23" s="69">
        <f t="shared" si="6"/>
        <v>-7.443685408677652</v>
      </c>
      <c r="Y23" s="65">
        <v>1.1761694417758901E-3</v>
      </c>
      <c r="Z23" s="83">
        <v>7.61081057226104E-4</v>
      </c>
      <c r="AA23" s="31">
        <v>-8.9702999999999999</v>
      </c>
      <c r="AB23" s="31">
        <v>-7.8855000000000004</v>
      </c>
      <c r="AC23" s="32">
        <v>-7.3076999999999996</v>
      </c>
      <c r="AD23" s="31"/>
      <c r="AE23" s="31"/>
      <c r="AF23" s="33"/>
      <c r="AG23" s="33"/>
      <c r="AH23" s="21"/>
      <c r="AI23" s="31"/>
      <c r="AJ23" s="31"/>
      <c r="AK23" s="31"/>
      <c r="AL23" s="31"/>
      <c r="AM23" s="31"/>
      <c r="AN23" s="31"/>
      <c r="AO23" s="31"/>
      <c r="AP23" s="34"/>
      <c r="AQ23" s="33"/>
      <c r="AR23" s="31"/>
      <c r="AS23" s="31"/>
      <c r="AT23" s="31"/>
    </row>
    <row r="24" spans="1:46" s="30" customFormat="1" x14ac:dyDescent="0.35">
      <c r="A24" s="54" t="s">
        <v>18</v>
      </c>
      <c r="B24" s="3">
        <v>39976.446527777778</v>
      </c>
      <c r="C24" s="3">
        <v>40046.493055555555</v>
      </c>
      <c r="D24" s="3">
        <v>40011.46979166667</v>
      </c>
      <c r="E24" s="69">
        <v>68.998611111111103</v>
      </c>
      <c r="F24" s="74">
        <v>1223.8594164456199</v>
      </c>
      <c r="G24" s="81">
        <v>26.5</v>
      </c>
      <c r="H24" s="68"/>
      <c r="I24" s="81">
        <v>260.76107692668802</v>
      </c>
      <c r="J24" s="71">
        <v>1.17585066291681E-2</v>
      </c>
      <c r="K24" s="65">
        <v>1.6855411743398001E-4</v>
      </c>
      <c r="L24" s="68">
        <f t="shared" si="0"/>
        <v>7.0167731305982945</v>
      </c>
      <c r="M24" s="85">
        <f t="shared" si="1"/>
        <v>0.84613743495519655</v>
      </c>
      <c r="N24" s="68">
        <v>-10.0011135134</v>
      </c>
      <c r="O24" s="68">
        <v>-7.8495629911</v>
      </c>
      <c r="P24" s="69">
        <v>22.817807016845101</v>
      </c>
      <c r="Q24" s="66">
        <v>-6.3</v>
      </c>
      <c r="R24" s="68">
        <f t="shared" si="2"/>
        <v>-36.103674387925345</v>
      </c>
      <c r="S24" s="87">
        <v>1.87312874251497E-3</v>
      </c>
      <c r="T24" s="66">
        <v>28.881303095470699</v>
      </c>
      <c r="U24" s="68">
        <f t="shared" si="3"/>
        <v>28.254111396825344</v>
      </c>
      <c r="V24" s="68">
        <f t="shared" si="4"/>
        <v>-7.8695535159404244</v>
      </c>
      <c r="W24" s="68">
        <f t="shared" si="5"/>
        <v>-8.9807674600320979</v>
      </c>
      <c r="X24" s="69">
        <f t="shared" si="6"/>
        <v>-7.2771826383309417</v>
      </c>
      <c r="Y24" s="65">
        <v>1.1761694417758901E-3</v>
      </c>
      <c r="Z24" s="83">
        <v>6.9695930073907799E-4</v>
      </c>
      <c r="AA24" s="31">
        <v>-8.5714000000000006</v>
      </c>
      <c r="AB24" s="31">
        <v>-7.5212000000000003</v>
      </c>
      <c r="AC24" s="32">
        <v>-6.9617000000000004</v>
      </c>
      <c r="AD24" s="31"/>
      <c r="AE24" s="31"/>
      <c r="AF24" s="33"/>
      <c r="AG24" s="33"/>
      <c r="AH24" s="21"/>
      <c r="AI24" s="31"/>
      <c r="AJ24" s="31"/>
      <c r="AK24" s="31"/>
      <c r="AL24" s="31"/>
      <c r="AM24" s="31"/>
      <c r="AN24" s="31"/>
      <c r="AO24" s="31"/>
      <c r="AP24" s="34"/>
      <c r="AQ24" s="33"/>
      <c r="AR24" s="31"/>
      <c r="AS24" s="31"/>
      <c r="AT24" s="31"/>
    </row>
    <row r="25" spans="1:46" s="30" customFormat="1" x14ac:dyDescent="0.35">
      <c r="A25" s="54" t="s">
        <v>17</v>
      </c>
      <c r="B25" s="3">
        <v>40047.508333333331</v>
      </c>
      <c r="C25" s="3">
        <v>40105.46875</v>
      </c>
      <c r="D25" s="3">
        <v>40076.488541666666</v>
      </c>
      <c r="E25" s="69">
        <v>56.877083333333303</v>
      </c>
      <c r="F25" s="74">
        <v>2012.34567901234</v>
      </c>
      <c r="G25" s="81">
        <v>26.3</v>
      </c>
      <c r="H25" s="68">
        <v>7.81</v>
      </c>
      <c r="I25" s="81">
        <v>54.2222222222222</v>
      </c>
      <c r="J25" s="71">
        <v>7.4399298361597505E-2</v>
      </c>
      <c r="K25" s="65">
        <v>8.3548587963808499E-4</v>
      </c>
      <c r="L25" s="68">
        <f t="shared" si="0"/>
        <v>34.780609103393815</v>
      </c>
      <c r="M25" s="85">
        <f t="shared" si="1"/>
        <v>1.5413371834150118</v>
      </c>
      <c r="N25" s="68">
        <v>-13.149014216699999</v>
      </c>
      <c r="O25" s="68">
        <v>-8.3070269632000002</v>
      </c>
      <c r="P25" s="69">
        <v>22.3462028333674</v>
      </c>
      <c r="Q25" s="66">
        <v>-6.5</v>
      </c>
      <c r="R25" s="68">
        <f t="shared" si="2"/>
        <v>-36.297675862336554</v>
      </c>
      <c r="S25" s="87">
        <v>1.9415668662674599E-3</v>
      </c>
      <c r="T25" s="66">
        <v>28.6214017350317</v>
      </c>
      <c r="U25" s="68">
        <f t="shared" si="3"/>
        <v>27.990648899136552</v>
      </c>
      <c r="V25" s="68">
        <f t="shared" si="4"/>
        <v>-8.0346803552417896</v>
      </c>
      <c r="W25" s="68">
        <f t="shared" si="5"/>
        <v>-9.1404088922440678</v>
      </c>
      <c r="X25" s="69">
        <f t="shared" si="6"/>
        <v>-7.438492263232547</v>
      </c>
      <c r="Y25" s="65">
        <v>1.18004192679595E-3</v>
      </c>
      <c r="Z25" s="83">
        <v>7.6152493947151097E-4</v>
      </c>
      <c r="AA25" s="31">
        <v>-9.0086999999999993</v>
      </c>
      <c r="AB25" s="31">
        <v>-7.9223999999999997</v>
      </c>
      <c r="AC25" s="32">
        <v>-7.3371000000000004</v>
      </c>
      <c r="AD25" s="31"/>
      <c r="AE25" s="31"/>
      <c r="AF25" s="33"/>
      <c r="AG25" s="33"/>
      <c r="AH25" s="21"/>
      <c r="AI25" s="31"/>
      <c r="AJ25" s="31"/>
      <c r="AK25" s="31"/>
      <c r="AL25" s="31"/>
      <c r="AM25" s="31"/>
      <c r="AN25" s="31"/>
      <c r="AO25" s="31"/>
      <c r="AP25" s="34"/>
      <c r="AQ25" s="33"/>
      <c r="AR25" s="31"/>
      <c r="AS25" s="31"/>
      <c r="AT25" s="31"/>
    </row>
    <row r="26" spans="1:46" s="30" customFormat="1" x14ac:dyDescent="0.35">
      <c r="A26" s="54" t="s">
        <v>16</v>
      </c>
      <c r="B26" s="3">
        <v>40047.510416666664</v>
      </c>
      <c r="C26" s="3">
        <v>40105.474999999999</v>
      </c>
      <c r="D26" s="3">
        <v>40076.492708333331</v>
      </c>
      <c r="E26" s="69">
        <v>56.8819444444444</v>
      </c>
      <c r="F26" s="74">
        <v>2012.34567901234</v>
      </c>
      <c r="G26" s="81">
        <v>26.2</v>
      </c>
      <c r="H26" s="68">
        <v>7.84</v>
      </c>
      <c r="I26" s="81">
        <v>46.9444444444444</v>
      </c>
      <c r="J26" s="71">
        <v>0.11643894158170499</v>
      </c>
      <c r="K26" s="65">
        <v>8.42446587718187E-4</v>
      </c>
      <c r="L26" s="68">
        <f t="shared" si="0"/>
        <v>35.070377814891046</v>
      </c>
      <c r="M26" s="85">
        <f t="shared" si="1"/>
        <v>1.5449404445823443</v>
      </c>
      <c r="N26" s="68">
        <v>-11.15</v>
      </c>
      <c r="O26" s="68">
        <v>-7.59</v>
      </c>
      <c r="P26" s="69">
        <v>23.085393100000001</v>
      </c>
      <c r="Q26" s="66">
        <v>-6.4</v>
      </c>
      <c r="R26" s="68">
        <f t="shared" si="2"/>
        <v>-36.20067512513095</v>
      </c>
      <c r="S26" s="87">
        <v>1.7291417165668599E-3</v>
      </c>
      <c r="T26" s="66">
        <v>29.243524504748201</v>
      </c>
      <c r="U26" s="68">
        <f t="shared" si="3"/>
        <v>28.61067512513095</v>
      </c>
      <c r="V26" s="68">
        <f t="shared" si="4"/>
        <v>-7.9175366882615208</v>
      </c>
      <c r="W26" s="68">
        <f t="shared" si="5"/>
        <v>-9.0207425933967897</v>
      </c>
      <c r="X26" s="69">
        <f t="shared" si="6"/>
        <v>-7.3193180882034312</v>
      </c>
      <c r="Y26" s="65">
        <v>1.1819834148989201E-3</v>
      </c>
      <c r="Z26" s="83">
        <v>5.4715830166794102E-4</v>
      </c>
      <c r="AA26" s="31">
        <v>-8.9387000000000008</v>
      </c>
      <c r="AB26" s="31">
        <v>-7.8475999999999999</v>
      </c>
      <c r="AC26" s="32">
        <v>-7.2563000000000004</v>
      </c>
      <c r="AD26" s="31"/>
      <c r="AE26" s="31"/>
      <c r="AF26" s="33"/>
      <c r="AG26" s="33"/>
      <c r="AH26" s="21"/>
      <c r="AI26" s="31"/>
      <c r="AJ26" s="31"/>
      <c r="AK26" s="31"/>
      <c r="AL26" s="31"/>
      <c r="AM26" s="31"/>
      <c r="AN26" s="31"/>
      <c r="AO26" s="31"/>
      <c r="AP26" s="34"/>
      <c r="AQ26" s="33"/>
      <c r="AR26" s="31"/>
      <c r="AS26" s="31"/>
      <c r="AT26" s="31"/>
    </row>
    <row r="27" spans="1:46" s="30" customFormat="1" x14ac:dyDescent="0.35">
      <c r="A27" s="54" t="s">
        <v>15</v>
      </c>
      <c r="B27" s="3">
        <v>40047.522916666669</v>
      </c>
      <c r="C27" s="3">
        <v>40105.497916666667</v>
      </c>
      <c r="D27" s="3">
        <v>40076.510416666664</v>
      </c>
      <c r="E27" s="69">
        <v>56.904166666666598</v>
      </c>
      <c r="F27" s="74">
        <v>2012.34567901234</v>
      </c>
      <c r="G27" s="81">
        <v>26.8</v>
      </c>
      <c r="H27" s="68">
        <v>7.89</v>
      </c>
      <c r="I27" s="81">
        <v>10.4166666666666</v>
      </c>
      <c r="J27" s="71">
        <v>0.31199042006163802</v>
      </c>
      <c r="K27" s="65">
        <v>7.7561982865927597E-3</v>
      </c>
      <c r="L27" s="68">
        <f t="shared" si="0"/>
        <v>322.88433270859389</v>
      </c>
      <c r="M27" s="85">
        <f t="shared" si="1"/>
        <v>2.5090469722909874</v>
      </c>
      <c r="N27" s="68">
        <v>-13.619402253599899</v>
      </c>
      <c r="O27" s="68">
        <v>-7.4472104593999999</v>
      </c>
      <c r="P27" s="69">
        <v>23.2325962652999</v>
      </c>
      <c r="Q27" s="66">
        <v>-5.9</v>
      </c>
      <c r="R27" s="68">
        <f t="shared" si="2"/>
        <v>-35.715671439102934</v>
      </c>
      <c r="S27" s="87">
        <v>1.96202594810379E-3</v>
      </c>
      <c r="T27" s="66">
        <v>28.884301717857198</v>
      </c>
      <c r="U27" s="68">
        <f t="shared" si="3"/>
        <v>28.268460979702933</v>
      </c>
      <c r="V27" s="68">
        <f t="shared" si="4"/>
        <v>-7.5219638001099156</v>
      </c>
      <c r="W27" s="68">
        <f t="shared" si="5"/>
        <v>-8.6415085412411372</v>
      </c>
      <c r="X27" s="69">
        <f t="shared" si="6"/>
        <v>-6.9352523080048059</v>
      </c>
      <c r="Y27" s="65">
        <v>1.1703868202151801E-3</v>
      </c>
      <c r="Z27" s="83">
        <v>7.9163912788860705E-4</v>
      </c>
      <c r="AA27" s="31">
        <v>-8.6143999999999998</v>
      </c>
      <c r="AB27" s="31">
        <v>-7.4988999999999999</v>
      </c>
      <c r="AC27" s="32">
        <v>-6.9146000000000001</v>
      </c>
      <c r="AD27" s="31"/>
      <c r="AE27" s="31"/>
      <c r="AF27" s="33"/>
      <c r="AG27" s="33"/>
      <c r="AH27" s="21"/>
      <c r="AI27" s="31"/>
      <c r="AJ27" s="31"/>
      <c r="AK27" s="31"/>
      <c r="AL27" s="31"/>
      <c r="AM27" s="31"/>
      <c r="AN27" s="31"/>
      <c r="AO27" s="31"/>
      <c r="AP27" s="34"/>
      <c r="AQ27" s="33"/>
      <c r="AR27" s="31"/>
      <c r="AS27" s="31"/>
      <c r="AT27" s="31"/>
    </row>
    <row r="28" spans="1:46" s="30" customFormat="1" x14ac:dyDescent="0.35">
      <c r="A28" s="54" t="s">
        <v>18</v>
      </c>
      <c r="B28" s="3">
        <v>40107.5</v>
      </c>
      <c r="C28" s="3">
        <v>40168.472222222219</v>
      </c>
      <c r="D28" s="3">
        <v>40137.986111111109</v>
      </c>
      <c r="E28" s="69">
        <v>59.895138888888802</v>
      </c>
      <c r="F28" s="74">
        <v>817.07482993197198</v>
      </c>
      <c r="G28" s="81">
        <v>26.5</v>
      </c>
      <c r="H28" s="68"/>
      <c r="I28" s="81">
        <v>328.474275631561</v>
      </c>
      <c r="J28" s="71">
        <v>1.01325854735748E-2</v>
      </c>
      <c r="K28" s="65">
        <v>6.24758547925267E-4</v>
      </c>
      <c r="L28" s="68">
        <f t="shared" si="0"/>
        <v>26.008198784646606</v>
      </c>
      <c r="M28" s="85">
        <f t="shared" si="1"/>
        <v>1.4151102758799954</v>
      </c>
      <c r="N28" s="68"/>
      <c r="O28" s="68">
        <v>-7.43</v>
      </c>
      <c r="P28" s="69">
        <v>23.2503387</v>
      </c>
      <c r="Q28" s="66">
        <v>-6.2666666666666604</v>
      </c>
      <c r="R28" s="68">
        <f t="shared" si="2"/>
        <v>-36.071340808856803</v>
      </c>
      <c r="S28" s="87">
        <v>1.7044522954091799E-3</v>
      </c>
      <c r="T28" s="66">
        <v>29.270552037182</v>
      </c>
      <c r="U28" s="68">
        <f t="shared" si="3"/>
        <v>28.641340808856803</v>
      </c>
      <c r="V28" s="68">
        <f t="shared" si="4"/>
        <v>-7.8362728327534796</v>
      </c>
      <c r="W28" s="68">
        <f t="shared" si="5"/>
        <v>-8.9475240521443311</v>
      </c>
      <c r="X28" s="69">
        <f t="shared" si="6"/>
        <v>-7.2438820842614859</v>
      </c>
      <c r="Y28" s="65">
        <v>1.1761694417758901E-3</v>
      </c>
      <c r="Z28" s="83">
        <v>5.2828285363328996E-4</v>
      </c>
      <c r="AA28" s="31">
        <v>-8.6038999999999994</v>
      </c>
      <c r="AB28" s="31">
        <v>-7.5438000000000001</v>
      </c>
      <c r="AC28" s="32">
        <v>-6.9790999999999999</v>
      </c>
      <c r="AD28" s="31"/>
      <c r="AE28" s="31"/>
      <c r="AF28" s="33"/>
      <c r="AG28" s="33"/>
      <c r="AH28" s="21"/>
      <c r="AI28" s="31"/>
      <c r="AJ28" s="31"/>
      <c r="AK28" s="31"/>
      <c r="AL28" s="31"/>
      <c r="AM28" s="31"/>
      <c r="AN28" s="31"/>
      <c r="AO28" s="31"/>
      <c r="AP28" s="34"/>
      <c r="AQ28" s="33"/>
      <c r="AR28" s="31"/>
      <c r="AS28" s="31"/>
      <c r="AT28" s="31"/>
    </row>
    <row r="29" spans="1:46" s="30" customFormat="1" x14ac:dyDescent="0.35">
      <c r="A29" s="54" t="s">
        <v>17</v>
      </c>
      <c r="B29" s="3">
        <v>40107.512499999997</v>
      </c>
      <c r="C29" s="3">
        <v>40168.459722222222</v>
      </c>
      <c r="D29" s="3">
        <v>40137.986111111109</v>
      </c>
      <c r="E29" s="69">
        <v>59.869444444444397</v>
      </c>
      <c r="F29" s="74">
        <v>817.07482993197198</v>
      </c>
      <c r="G29" s="81">
        <v>26.4</v>
      </c>
      <c r="H29" s="68">
        <v>8.23</v>
      </c>
      <c r="I29" s="81">
        <v>55.7222222222222</v>
      </c>
      <c r="J29" s="71">
        <v>7.7939217016422896E-2</v>
      </c>
      <c r="K29" s="65">
        <v>2.0260752563449002E-3</v>
      </c>
      <c r="L29" s="68">
        <f t="shared" si="0"/>
        <v>84.343892844144449</v>
      </c>
      <c r="M29" s="85">
        <f t="shared" si="1"/>
        <v>1.9260536417549055</v>
      </c>
      <c r="N29" s="68">
        <v>-12.506961560399899</v>
      </c>
      <c r="O29" s="68">
        <v>-8.0726164161000007</v>
      </c>
      <c r="P29" s="69">
        <v>22.587859010478301</v>
      </c>
      <c r="Q29" s="66">
        <v>-6.5</v>
      </c>
      <c r="R29" s="68">
        <f t="shared" si="2"/>
        <v>-36.297675862336554</v>
      </c>
      <c r="S29" s="87">
        <v>1.93997005988023E-3</v>
      </c>
      <c r="T29" s="66">
        <v>28.8577479163046</v>
      </c>
      <c r="U29" s="68">
        <f t="shared" si="3"/>
        <v>28.225059446236553</v>
      </c>
      <c r="V29" s="68">
        <f t="shared" si="4"/>
        <v>-8.0519649038343459</v>
      </c>
      <c r="W29" s="68">
        <f t="shared" si="5"/>
        <v>-9.1603252462999762</v>
      </c>
      <c r="X29" s="69">
        <f t="shared" si="6"/>
        <v>-7.4577457248566361</v>
      </c>
      <c r="Y29" s="65">
        <v>1.17810393856263E-3</v>
      </c>
      <c r="Z29" s="83">
        <v>7.6186612131760802E-4</v>
      </c>
      <c r="AA29" s="31">
        <v>-9.0253999999999994</v>
      </c>
      <c r="AB29" s="31">
        <v>-7.9370000000000003</v>
      </c>
      <c r="AC29" s="32">
        <v>-7.3539000000000003</v>
      </c>
      <c r="AD29" s="31"/>
      <c r="AE29" s="31"/>
      <c r="AF29" s="33"/>
      <c r="AG29" s="33"/>
      <c r="AH29" s="21"/>
      <c r="AI29" s="31"/>
      <c r="AJ29" s="31"/>
      <c r="AK29" s="31"/>
      <c r="AL29" s="31"/>
      <c r="AM29" s="31"/>
      <c r="AN29" s="31"/>
      <c r="AO29" s="31"/>
      <c r="AP29" s="34"/>
      <c r="AQ29" s="33"/>
      <c r="AR29" s="31"/>
      <c r="AS29" s="31"/>
      <c r="AT29" s="31"/>
    </row>
    <row r="30" spans="1:46" s="30" customFormat="1" x14ac:dyDescent="0.35">
      <c r="A30" s="54" t="s">
        <v>16</v>
      </c>
      <c r="B30" s="3">
        <v>40107.513888888891</v>
      </c>
      <c r="C30" s="3">
        <v>40168.456944444442</v>
      </c>
      <c r="D30" s="3">
        <v>40137.98541666667</v>
      </c>
      <c r="E30" s="69">
        <v>59.880555555555503</v>
      </c>
      <c r="F30" s="74">
        <v>815.38147138964496</v>
      </c>
      <c r="G30" s="81">
        <v>26.266666666666602</v>
      </c>
      <c r="H30" s="68">
        <v>8.33</v>
      </c>
      <c r="I30" s="81">
        <v>35.3888888888888</v>
      </c>
      <c r="J30" s="71">
        <v>0.12650223415658099</v>
      </c>
      <c r="K30" s="65">
        <v>3.3077515424224302E-3</v>
      </c>
      <c r="L30" s="68">
        <f t="shared" si="0"/>
        <v>137.69905178765904</v>
      </c>
      <c r="M30" s="85">
        <f t="shared" si="1"/>
        <v>2.138930949662841</v>
      </c>
      <c r="N30" s="68">
        <v>-9.2799999999999994</v>
      </c>
      <c r="O30" s="68">
        <v>-7.34</v>
      </c>
      <c r="P30" s="69">
        <v>23.343120599999999</v>
      </c>
      <c r="Q30" s="66">
        <v>-6.1333333333333302</v>
      </c>
      <c r="R30" s="68">
        <f t="shared" si="2"/>
        <v>-35.942006492582678</v>
      </c>
      <c r="S30" s="87">
        <v>1.4232160678642699E-3</v>
      </c>
      <c r="T30" s="66">
        <v>29.2270564746931</v>
      </c>
      <c r="U30" s="68">
        <f t="shared" si="3"/>
        <v>28.602006492582678</v>
      </c>
      <c r="V30" s="68">
        <f t="shared" si="4"/>
        <v>-7.6628138101151535</v>
      </c>
      <c r="W30" s="68">
        <f t="shared" si="5"/>
        <v>-8.7680724283643485</v>
      </c>
      <c r="X30" s="69">
        <f t="shared" si="6"/>
        <v>-7.0657488305828338</v>
      </c>
      <c r="Y30" s="65">
        <v>1.1806240053529201E-3</v>
      </c>
      <c r="Z30" s="83">
        <v>2.4259206251134901E-4</v>
      </c>
      <c r="AA30" s="31">
        <v>-8.7501999999999995</v>
      </c>
      <c r="AB30" s="31">
        <v>-7.6475999999999997</v>
      </c>
      <c r="AC30" s="32">
        <v>-7.0522999999999998</v>
      </c>
      <c r="AD30" s="31"/>
      <c r="AE30" s="31"/>
      <c r="AF30" s="33"/>
      <c r="AG30" s="33"/>
      <c r="AH30" s="21"/>
      <c r="AI30" s="31"/>
      <c r="AJ30" s="31"/>
      <c r="AK30" s="31"/>
      <c r="AL30" s="31"/>
      <c r="AM30" s="31"/>
      <c r="AN30" s="31"/>
      <c r="AO30" s="31"/>
      <c r="AP30" s="34"/>
      <c r="AQ30" s="33"/>
      <c r="AR30" s="31"/>
      <c r="AS30" s="31"/>
      <c r="AT30" s="31"/>
    </row>
    <row r="31" spans="1:46" s="30" customFormat="1" x14ac:dyDescent="0.35">
      <c r="A31" s="54" t="s">
        <v>15</v>
      </c>
      <c r="B31" s="3">
        <v>40107.522222222222</v>
      </c>
      <c r="C31" s="3">
        <v>40168.54583333333</v>
      </c>
      <c r="D31" s="3">
        <v>40138.03402777778</v>
      </c>
      <c r="E31" s="69">
        <v>59.972916666666599</v>
      </c>
      <c r="F31" s="74">
        <v>817.07482993197198</v>
      </c>
      <c r="G31" s="81">
        <v>26.233333333333299</v>
      </c>
      <c r="H31" s="68">
        <v>8.4799999999999898</v>
      </c>
      <c r="I31" s="81">
        <v>11.2222222222222</v>
      </c>
      <c r="J31" s="71">
        <v>0.20742867482768601</v>
      </c>
      <c r="K31" s="65">
        <v>1.01914336332371E-2</v>
      </c>
      <c r="L31" s="68">
        <f t="shared" si="0"/>
        <v>424.26123294189807</v>
      </c>
      <c r="M31" s="85">
        <f t="shared" si="1"/>
        <v>2.6276333497288999</v>
      </c>
      <c r="N31" s="68">
        <v>-14.260429606599899</v>
      </c>
      <c r="O31" s="68">
        <v>-7.9741886873499999</v>
      </c>
      <c r="P31" s="69">
        <v>22.689329140323999</v>
      </c>
      <c r="Q31" s="66">
        <v>-5.5666666666666602</v>
      </c>
      <c r="R31" s="68">
        <f t="shared" si="2"/>
        <v>-35.392335648417593</v>
      </c>
      <c r="S31" s="87">
        <v>1.9909555888223498E-3</v>
      </c>
      <c r="T31" s="66">
        <v>28.017973063927599</v>
      </c>
      <c r="U31" s="68">
        <f t="shared" si="3"/>
        <v>27.418146961067592</v>
      </c>
      <c r="V31" s="68">
        <f t="shared" si="4"/>
        <v>-7.0912483154513666</v>
      </c>
      <c r="W31" s="68">
        <f t="shared" si="5"/>
        <v>-8.1962583996270268</v>
      </c>
      <c r="X31" s="69">
        <f t="shared" si="6"/>
        <v>-6.4931855272293433</v>
      </c>
      <c r="Y31" s="65">
        <v>1.1814006004691199E-3</v>
      </c>
      <c r="Z31" s="83">
        <v>8.0955498835323496E-4</v>
      </c>
      <c r="AA31" s="31">
        <v>-8.1669999999999998</v>
      </c>
      <c r="AB31" s="31">
        <v>-7.0663</v>
      </c>
      <c r="AC31" s="32">
        <v>-6.4709000000000003</v>
      </c>
      <c r="AD31" s="31"/>
      <c r="AE31" s="31"/>
      <c r="AF31" s="33"/>
      <c r="AG31" s="33"/>
      <c r="AH31" s="21"/>
      <c r="AI31" s="31"/>
      <c r="AJ31" s="31"/>
      <c r="AK31" s="31"/>
      <c r="AL31" s="31"/>
      <c r="AM31" s="31"/>
      <c r="AN31" s="31"/>
      <c r="AO31" s="31"/>
      <c r="AP31" s="34"/>
      <c r="AQ31" s="33"/>
      <c r="AR31" s="31"/>
      <c r="AS31" s="31"/>
      <c r="AT31" s="31"/>
    </row>
    <row r="32" spans="1:46" s="30" customFormat="1" x14ac:dyDescent="0.35">
      <c r="A32" s="54" t="s">
        <v>18</v>
      </c>
      <c r="B32" s="3">
        <v>40169.466666666667</v>
      </c>
      <c r="C32" s="3">
        <v>40250.495138888888</v>
      </c>
      <c r="D32" s="3">
        <v>40209.980902777781</v>
      </c>
      <c r="E32" s="69">
        <v>79.940277777777695</v>
      </c>
      <c r="F32" s="74">
        <v>814.64606181455599</v>
      </c>
      <c r="G32" s="81">
        <v>26.5</v>
      </c>
      <c r="H32" s="68"/>
      <c r="I32" s="81">
        <v>370.341424524562</v>
      </c>
      <c r="J32" s="71">
        <v>9.06953928584746E-3</v>
      </c>
      <c r="K32" s="65">
        <v>1.02463992216412E-3</v>
      </c>
      <c r="L32" s="68">
        <f t="shared" si="0"/>
        <v>42.654940643592433</v>
      </c>
      <c r="M32" s="85">
        <f t="shared" si="1"/>
        <v>1.6299693419508696</v>
      </c>
      <c r="N32" s="68"/>
      <c r="O32" s="68">
        <v>-6.27</v>
      </c>
      <c r="P32" s="69">
        <v>24.446194299999998</v>
      </c>
      <c r="Q32" s="66">
        <v>-6.15</v>
      </c>
      <c r="R32" s="68">
        <f t="shared" si="2"/>
        <v>-35.958173282116945</v>
      </c>
      <c r="S32" s="87">
        <v>1.3025864105123E-3</v>
      </c>
      <c r="T32" s="66">
        <v>30.321157478305501</v>
      </c>
      <c r="U32" s="68">
        <f t="shared" si="3"/>
        <v>29.688173282116946</v>
      </c>
      <c r="V32" s="68">
        <f t="shared" si="4"/>
        <v>-7.7197904415994572</v>
      </c>
      <c r="W32" s="68">
        <f t="shared" si="5"/>
        <v>-8.8311721245374883</v>
      </c>
      <c r="X32" s="69">
        <f t="shared" si="6"/>
        <v>-7.1273301450187319</v>
      </c>
      <c r="Y32" s="65">
        <v>5.5317241028426901E-4</v>
      </c>
      <c r="Z32" s="83">
        <v>7.4941400022803895E-4</v>
      </c>
      <c r="AA32" s="31">
        <v>-7.8848000000000003</v>
      </c>
      <c r="AB32" s="31">
        <v>-6.9145000000000003</v>
      </c>
      <c r="AC32" s="32">
        <v>-6.3977000000000004</v>
      </c>
      <c r="AD32" s="31"/>
      <c r="AE32" s="31"/>
      <c r="AF32" s="33"/>
      <c r="AG32" s="33"/>
      <c r="AH32" s="21"/>
      <c r="AI32" s="31"/>
      <c r="AJ32" s="31"/>
      <c r="AK32" s="31"/>
      <c r="AL32" s="31"/>
      <c r="AM32" s="31"/>
      <c r="AN32" s="31"/>
      <c r="AO32" s="31"/>
      <c r="AP32" s="34"/>
      <c r="AQ32" s="33"/>
      <c r="AR32" s="31"/>
      <c r="AS32" s="31"/>
      <c r="AT32" s="31"/>
    </row>
    <row r="33" spans="1:46" s="30" customFormat="1" x14ac:dyDescent="0.35">
      <c r="A33" s="54" t="s">
        <v>16</v>
      </c>
      <c r="B33" s="3">
        <v>40169.484027777777</v>
      </c>
      <c r="C33" s="3">
        <v>40250.490972222222</v>
      </c>
      <c r="D33" s="3">
        <v>40209.987500000003</v>
      </c>
      <c r="E33" s="69">
        <v>79.918750000000003</v>
      </c>
      <c r="F33" s="74">
        <v>814.64606181455599</v>
      </c>
      <c r="G33" s="81">
        <v>26.25</v>
      </c>
      <c r="H33" s="68">
        <v>8.4250000000000007</v>
      </c>
      <c r="I33" s="81">
        <v>38.6666666666666</v>
      </c>
      <c r="J33" s="71">
        <v>0.114480551937776</v>
      </c>
      <c r="K33" s="65">
        <v>2.7989677015718799E-3</v>
      </c>
      <c r="L33" s="68">
        <f t="shared" si="0"/>
        <v>116.51878732357045</v>
      </c>
      <c r="M33" s="85">
        <f t="shared" si="1"/>
        <v>2.0663959560326783</v>
      </c>
      <c r="N33" s="68">
        <v>-9.09</v>
      </c>
      <c r="O33" s="68">
        <v>-6.88</v>
      </c>
      <c r="P33" s="69">
        <v>23.817339199999999</v>
      </c>
      <c r="Q33" s="66">
        <v>-5.9</v>
      </c>
      <c r="R33" s="68">
        <f t="shared" si="2"/>
        <v>-35.715671439102934</v>
      </c>
      <c r="S33" s="87">
        <v>1.32069194943446E-3</v>
      </c>
      <c r="T33" s="66">
        <v>29.455604782304899</v>
      </c>
      <c r="U33" s="68">
        <f t="shared" si="3"/>
        <v>28.835671439102935</v>
      </c>
      <c r="V33" s="68">
        <f t="shared" si="4"/>
        <v>-7.4269552487828605</v>
      </c>
      <c r="W33" s="68">
        <f t="shared" si="5"/>
        <v>-8.532034169127769</v>
      </c>
      <c r="X33" s="69">
        <f t="shared" si="6"/>
        <v>-6.8294215318592251</v>
      </c>
      <c r="Y33" s="65">
        <v>5.5539673744119296E-4</v>
      </c>
      <c r="Z33" s="83">
        <v>7.6529521199327096E-4</v>
      </c>
      <c r="AA33" s="31">
        <v>-8.3694000000000006</v>
      </c>
      <c r="AB33" s="31">
        <v>-7.2882999999999996</v>
      </c>
      <c r="AC33" s="32">
        <v>-6.7041000000000004</v>
      </c>
      <c r="AD33" s="31"/>
      <c r="AE33" s="31"/>
      <c r="AF33" s="33"/>
      <c r="AG33" s="33"/>
      <c r="AH33" s="21"/>
      <c r="AI33" s="31"/>
      <c r="AJ33" s="31"/>
      <c r="AK33" s="31"/>
      <c r="AL33" s="31"/>
      <c r="AM33" s="31"/>
      <c r="AN33" s="31"/>
      <c r="AO33" s="31"/>
      <c r="AP33" s="34"/>
      <c r="AQ33" s="33"/>
      <c r="AR33" s="31"/>
      <c r="AS33" s="31"/>
      <c r="AT33" s="31"/>
    </row>
    <row r="34" spans="1:46" s="30" customFormat="1" x14ac:dyDescent="0.35">
      <c r="A34" s="54" t="s">
        <v>17</v>
      </c>
      <c r="B34" s="3">
        <v>40169.484027777777</v>
      </c>
      <c r="C34" s="3">
        <v>40250.488888888889</v>
      </c>
      <c r="D34" s="3">
        <v>40209.986458333333</v>
      </c>
      <c r="E34" s="69">
        <v>79.9583333333333</v>
      </c>
      <c r="F34" s="74">
        <v>814.64606181455599</v>
      </c>
      <c r="G34" s="81">
        <v>26.5</v>
      </c>
      <c r="H34" s="68"/>
      <c r="I34" s="81">
        <v>64.1111111111111</v>
      </c>
      <c r="J34" s="71">
        <v>5.0791774766487101E-2</v>
      </c>
      <c r="K34" s="65">
        <v>3.6952996352267002E-3</v>
      </c>
      <c r="L34" s="68">
        <f t="shared" si="0"/>
        <v>153.83236900234371</v>
      </c>
      <c r="M34" s="85">
        <f t="shared" si="1"/>
        <v>2.1870477281832854</v>
      </c>
      <c r="N34" s="68">
        <v>-12.471146297699899</v>
      </c>
      <c r="O34" s="68">
        <v>-7.7781981203999999</v>
      </c>
      <c r="P34" s="69">
        <v>22.891377775698398</v>
      </c>
      <c r="Q34" s="66">
        <v>-6.4</v>
      </c>
      <c r="R34" s="68">
        <f t="shared" si="2"/>
        <v>-36.20067512513095</v>
      </c>
      <c r="S34" s="87">
        <v>1.88539587491683E-3</v>
      </c>
      <c r="T34" s="66">
        <v>29.053869052501899</v>
      </c>
      <c r="U34" s="68">
        <f t="shared" si="3"/>
        <v>28.422477004730951</v>
      </c>
      <c r="V34" s="68">
        <f t="shared" si="4"/>
        <v>-7.9693955655010313</v>
      </c>
      <c r="W34" s="68">
        <f t="shared" si="5"/>
        <v>-9.080497683695171</v>
      </c>
      <c r="X34" s="69">
        <f t="shared" si="6"/>
        <v>-7.3770843005389679</v>
      </c>
      <c r="Y34" s="65">
        <v>5.5317241028426901E-4</v>
      </c>
      <c r="Z34" s="83">
        <v>1.3322234646325601E-3</v>
      </c>
      <c r="AA34" s="31">
        <v>-8.7378</v>
      </c>
      <c r="AB34" s="31">
        <v>-7.6776999999999997</v>
      </c>
      <c r="AC34" s="32">
        <v>-7.1129999999999898</v>
      </c>
      <c r="AD34" s="31"/>
      <c r="AE34" s="31"/>
      <c r="AF34" s="33"/>
      <c r="AG34" s="33"/>
      <c r="AH34" s="21"/>
      <c r="AI34" s="31"/>
      <c r="AJ34" s="31"/>
      <c r="AK34" s="31"/>
      <c r="AL34" s="31"/>
      <c r="AM34" s="31"/>
      <c r="AN34" s="31"/>
      <c r="AO34" s="31"/>
      <c r="AP34" s="34"/>
      <c r="AQ34" s="33"/>
      <c r="AR34" s="31"/>
      <c r="AS34" s="31"/>
      <c r="AT34" s="31"/>
    </row>
    <row r="35" spans="1:46" s="30" customFormat="1" x14ac:dyDescent="0.35">
      <c r="A35" s="54" t="s">
        <v>17</v>
      </c>
      <c r="B35" s="3">
        <v>40250.489583333336</v>
      </c>
      <c r="C35" s="3">
        <v>40336.417361111111</v>
      </c>
      <c r="D35" s="3">
        <v>40293.453472222223</v>
      </c>
      <c r="E35" s="69">
        <v>84.904166666666598</v>
      </c>
      <c r="F35" s="74">
        <v>1154.89383215369</v>
      </c>
      <c r="G35" s="81">
        <v>26.5</v>
      </c>
      <c r="H35" s="68"/>
      <c r="I35" s="81">
        <v>79.0833333333333</v>
      </c>
      <c r="J35" s="71">
        <v>5.5553832635101198E-2</v>
      </c>
      <c r="K35" s="65">
        <v>3.0197575698091301E-3</v>
      </c>
      <c r="L35" s="68">
        <f t="shared" si="0"/>
        <v>125.7100929916879</v>
      </c>
      <c r="M35" s="85">
        <f t="shared" si="1"/>
        <v>2.0993701476511699</v>
      </c>
      <c r="N35" s="68">
        <v>-11.879848841699999</v>
      </c>
      <c r="O35" s="68">
        <v>-7.5502422532000004</v>
      </c>
      <c r="P35" s="69">
        <v>23.126379758753501</v>
      </c>
      <c r="Q35" s="66">
        <v>-6.43333333333333</v>
      </c>
      <c r="R35" s="68">
        <f t="shared" si="2"/>
        <v>-36.233008704199484</v>
      </c>
      <c r="S35" s="87">
        <v>1.9174151696606701E-3</v>
      </c>
      <c r="T35" s="66">
        <v>29.317134121820999</v>
      </c>
      <c r="U35" s="68">
        <f t="shared" si="3"/>
        <v>28.682766450999484</v>
      </c>
      <c r="V35" s="68">
        <f t="shared" si="4"/>
        <v>-8.0026762486879761</v>
      </c>
      <c r="W35" s="68">
        <f t="shared" si="5"/>
        <v>-9.1137410915828241</v>
      </c>
      <c r="X35" s="69">
        <f t="shared" si="6"/>
        <v>-7.41038485460831</v>
      </c>
      <c r="Y35" s="65">
        <v>5.5317241028426901E-4</v>
      </c>
      <c r="Z35" s="83">
        <v>1.3642427593764E-3</v>
      </c>
      <c r="AA35" s="31">
        <v>-8.6954999999999991</v>
      </c>
      <c r="AB35" s="31">
        <v>-7.6467999999999998</v>
      </c>
      <c r="AC35" s="32">
        <v>-7.0880999999999998</v>
      </c>
      <c r="AD35" s="31"/>
      <c r="AE35" s="31"/>
      <c r="AF35" s="33"/>
      <c r="AG35" s="33"/>
      <c r="AH35" s="21"/>
      <c r="AI35" s="31"/>
      <c r="AJ35" s="31"/>
      <c r="AK35" s="31"/>
      <c r="AL35" s="31"/>
      <c r="AM35" s="31"/>
      <c r="AN35" s="31"/>
      <c r="AO35" s="31"/>
      <c r="AP35" s="34"/>
      <c r="AQ35" s="33"/>
      <c r="AR35" s="31"/>
      <c r="AS35" s="31"/>
      <c r="AT35" s="31"/>
    </row>
    <row r="36" spans="1:46" s="30" customFormat="1" x14ac:dyDescent="0.35">
      <c r="A36" s="54" t="s">
        <v>16</v>
      </c>
      <c r="B36" s="3">
        <v>40250.490972222222</v>
      </c>
      <c r="C36" s="3">
        <v>40336.419444444444</v>
      </c>
      <c r="D36" s="3">
        <v>40293.455208333333</v>
      </c>
      <c r="E36" s="69">
        <v>84.908333333333303</v>
      </c>
      <c r="F36" s="74">
        <v>1154.89383215369</v>
      </c>
      <c r="G36" s="81">
        <v>26.5</v>
      </c>
      <c r="H36" s="68"/>
      <c r="I36" s="81">
        <v>3481.31908940019</v>
      </c>
      <c r="J36" s="71">
        <v>4.1579941898630901E-2</v>
      </c>
      <c r="K36" s="65">
        <v>-1.34615762096345E-4</v>
      </c>
      <c r="L36" s="68">
        <f t="shared" si="0"/>
        <v>-5.6039465354657887</v>
      </c>
      <c r="M36" s="85" t="str">
        <f t="shared" si="1"/>
        <v/>
      </c>
      <c r="N36" s="68">
        <v>-6.13</v>
      </c>
      <c r="O36" s="68">
        <v>-6.24</v>
      </c>
      <c r="P36" s="69">
        <v>24.4771216</v>
      </c>
      <c r="Q36" s="66">
        <v>-5.5</v>
      </c>
      <c r="R36" s="68">
        <f t="shared" si="2"/>
        <v>-35.327668490280523</v>
      </c>
      <c r="S36" s="87">
        <v>1.05622089155023E-3</v>
      </c>
      <c r="T36" s="66">
        <v>29.697537852027601</v>
      </c>
      <c r="U36" s="68">
        <f t="shared" si="3"/>
        <v>29.087668490280521</v>
      </c>
      <c r="V36" s="68">
        <f t="shared" si="4"/>
        <v>-7.0708171194552278</v>
      </c>
      <c r="W36" s="68">
        <f t="shared" si="5"/>
        <v>-8.1829256707275135</v>
      </c>
      <c r="X36" s="69">
        <f t="shared" si="6"/>
        <v>-6.4779693406662773</v>
      </c>
      <c r="Y36" s="65">
        <v>5.5317241028426901E-4</v>
      </c>
      <c r="Z36" s="83">
        <v>5.0304848126596303E-4</v>
      </c>
      <c r="AA36" s="31">
        <v>-7.2910000000000004</v>
      </c>
      <c r="AB36" s="31">
        <v>-6.3118999999999996</v>
      </c>
      <c r="AC36" s="32">
        <v>-5.7903000000000002</v>
      </c>
      <c r="AD36" s="31"/>
      <c r="AE36" s="31"/>
      <c r="AF36" s="33"/>
      <c r="AG36" s="33"/>
      <c r="AH36" s="21"/>
      <c r="AI36" s="31"/>
      <c r="AJ36" s="31"/>
      <c r="AK36" s="31"/>
      <c r="AL36" s="31"/>
      <c r="AM36" s="31"/>
      <c r="AN36" s="31"/>
      <c r="AO36" s="31"/>
      <c r="AP36" s="34"/>
      <c r="AQ36" s="33"/>
      <c r="AR36" s="31"/>
      <c r="AS36" s="31"/>
      <c r="AT36" s="31"/>
    </row>
    <row r="37" spans="1:46" s="30" customFormat="1" x14ac:dyDescent="0.35">
      <c r="A37" s="54" t="s">
        <v>18</v>
      </c>
      <c r="B37" s="3">
        <v>40250.49722222222</v>
      </c>
      <c r="C37" s="3">
        <v>40336.568749999999</v>
      </c>
      <c r="D37" s="3">
        <v>40293.532986111109</v>
      </c>
      <c r="E37" s="69">
        <v>85.0486111111111</v>
      </c>
      <c r="F37" s="74">
        <v>1154.89383215369</v>
      </c>
      <c r="G37" s="81">
        <v>26.5</v>
      </c>
      <c r="H37" s="68"/>
      <c r="I37" s="81">
        <v>630.40417384385898</v>
      </c>
      <c r="J37" s="71">
        <v>6.26114351060002E-3</v>
      </c>
      <c r="K37" s="65">
        <v>5.5086143545357005E-4</v>
      </c>
      <c r="L37" s="68">
        <f t="shared" si="0"/>
        <v>22.931921081591987</v>
      </c>
      <c r="M37" s="85">
        <f t="shared" si="1"/>
        <v>1.3604404385148086</v>
      </c>
      <c r="N37" s="68"/>
      <c r="O37" s="68">
        <v>-6.29</v>
      </c>
      <c r="P37" s="69">
        <v>24.425576100000001</v>
      </c>
      <c r="Q37" s="66">
        <v>-5.8999999999999897</v>
      </c>
      <c r="R37" s="68">
        <f t="shared" si="2"/>
        <v>-35.715671439102927</v>
      </c>
      <c r="S37" s="87">
        <v>1.23511246257485E-3</v>
      </c>
      <c r="T37" s="66">
        <v>30.049515703060798</v>
      </c>
      <c r="U37" s="68">
        <f t="shared" si="3"/>
        <v>29.425671439102928</v>
      </c>
      <c r="V37" s="68">
        <f t="shared" si="4"/>
        <v>-7.470185317697883</v>
      </c>
      <c r="W37" s="68">
        <f t="shared" si="5"/>
        <v>-8.5818465653798057</v>
      </c>
      <c r="X37" s="69">
        <f t="shared" si="6"/>
        <v>-6.8775759894986095</v>
      </c>
      <c r="Y37" s="65">
        <v>5.5317241028426901E-4</v>
      </c>
      <c r="Z37" s="83">
        <v>6.8194005229057998E-4</v>
      </c>
      <c r="AA37" s="31">
        <v>-7.5316000000000001</v>
      </c>
      <c r="AB37" s="31">
        <v>-6.5766</v>
      </c>
      <c r="AC37" s="32">
        <v>-6.0678999999999998</v>
      </c>
      <c r="AD37" s="31"/>
      <c r="AE37" s="31"/>
      <c r="AF37" s="33"/>
      <c r="AG37" s="33"/>
      <c r="AH37" s="21"/>
      <c r="AI37" s="31"/>
      <c r="AJ37" s="31"/>
      <c r="AK37" s="31"/>
      <c r="AL37" s="31"/>
      <c r="AM37" s="31"/>
      <c r="AN37" s="31"/>
      <c r="AO37" s="31"/>
      <c r="AP37" s="34"/>
      <c r="AQ37" s="33"/>
      <c r="AR37" s="31"/>
      <c r="AS37" s="31"/>
      <c r="AT37" s="31"/>
    </row>
    <row r="38" spans="1:46" s="30" customFormat="1" x14ac:dyDescent="0.35">
      <c r="A38" s="54" t="s">
        <v>15</v>
      </c>
      <c r="B38" s="3">
        <v>40250.538194444445</v>
      </c>
      <c r="C38" s="3">
        <v>40301.493055555555</v>
      </c>
      <c r="D38" s="3">
        <v>40276.015625</v>
      </c>
      <c r="E38" s="69">
        <v>49.906944444444399</v>
      </c>
      <c r="F38" s="74">
        <v>878.46501128668103</v>
      </c>
      <c r="G38" s="81">
        <v>26.75</v>
      </c>
      <c r="H38" s="68">
        <v>8.5649999999999995</v>
      </c>
      <c r="I38" s="81">
        <v>14.1666666666666</v>
      </c>
      <c r="J38" s="71">
        <v>0.26948084127795502</v>
      </c>
      <c r="K38" s="65">
        <v>1.20143600589994E-3</v>
      </c>
      <c r="L38" s="68">
        <f t="shared" si="0"/>
        <v>50.014820240947316</v>
      </c>
      <c r="M38" s="85">
        <f t="shared" si="1"/>
        <v>1.6990987122394174</v>
      </c>
      <c r="N38" s="68">
        <v>-13.9602510977</v>
      </c>
      <c r="O38" s="68">
        <v>-7.75471474195</v>
      </c>
      <c r="P38" s="69">
        <v>22.915587025376301</v>
      </c>
      <c r="Q38" s="66">
        <v>-5.75</v>
      </c>
      <c r="R38" s="68">
        <f t="shared" si="2"/>
        <v>-35.570170333294534</v>
      </c>
      <c r="S38" s="87">
        <v>1.96357285429141E-3</v>
      </c>
      <c r="T38" s="66">
        <v>28.4235633325568</v>
      </c>
      <c r="U38" s="68">
        <f t="shared" si="3"/>
        <v>27.815455591344534</v>
      </c>
      <c r="V38" s="68">
        <f t="shared" si="4"/>
        <v>-7.3635848718528223</v>
      </c>
      <c r="W38" s="68">
        <f t="shared" si="5"/>
        <v>-8.4819855847190411</v>
      </c>
      <c r="X38" s="69">
        <f t="shared" si="6"/>
        <v>-6.7758025942461018</v>
      </c>
      <c r="Y38" s="65">
        <v>5.5095786766366903E-4</v>
      </c>
      <c r="Z38" s="83">
        <v>1.41261498662774E-3</v>
      </c>
      <c r="AA38" s="31">
        <v>-8.3999000000000006</v>
      </c>
      <c r="AB38" s="31">
        <v>-7.2938000000000001</v>
      </c>
      <c r="AC38" s="32">
        <v>-6.7129000000000003</v>
      </c>
      <c r="AD38" s="31"/>
      <c r="AE38" s="31"/>
      <c r="AF38" s="33"/>
      <c r="AG38" s="33"/>
      <c r="AH38" s="21"/>
      <c r="AI38" s="31"/>
      <c r="AJ38" s="31"/>
      <c r="AK38" s="31"/>
      <c r="AL38" s="31"/>
      <c r="AM38" s="31"/>
      <c r="AN38" s="31"/>
      <c r="AO38" s="31"/>
      <c r="AP38" s="34"/>
      <c r="AQ38" s="33"/>
      <c r="AR38" s="31"/>
      <c r="AS38" s="31"/>
      <c r="AT38" s="31"/>
    </row>
    <row r="39" spans="1:46" s="30" customFormat="1" x14ac:dyDescent="0.35">
      <c r="A39" s="54" t="s">
        <v>15</v>
      </c>
      <c r="B39" s="3">
        <v>40302.474305555559</v>
      </c>
      <c r="C39" s="3">
        <v>40336.448611111111</v>
      </c>
      <c r="D39" s="3">
        <v>40319.461458333331</v>
      </c>
      <c r="E39" s="69">
        <v>33.974305555555503</v>
      </c>
      <c r="F39" s="74">
        <v>1379.17582417582</v>
      </c>
      <c r="G39" s="81">
        <v>26.2</v>
      </c>
      <c r="H39" s="68">
        <v>8.5399999999999991</v>
      </c>
      <c r="I39" s="81">
        <v>19.4166666666666</v>
      </c>
      <c r="J39" s="71">
        <v>0.15252615734584199</v>
      </c>
      <c r="K39" s="65">
        <v>8.7725119064650595E-3</v>
      </c>
      <c r="L39" s="68">
        <f t="shared" si="0"/>
        <v>365.19265604560309</v>
      </c>
      <c r="M39" s="85">
        <f t="shared" si="1"/>
        <v>2.5625220353711899</v>
      </c>
      <c r="N39" s="68">
        <v>-13.932558345099901</v>
      </c>
      <c r="O39" s="68">
        <v>-7.7110273392000002</v>
      </c>
      <c r="P39" s="69">
        <v>22.960624805745301</v>
      </c>
      <c r="Q39" s="66">
        <v>-5.7</v>
      </c>
      <c r="R39" s="68">
        <f t="shared" si="2"/>
        <v>-35.521669964691732</v>
      </c>
      <c r="S39" s="87">
        <v>1.9560878243512899E-3</v>
      </c>
      <c r="T39" s="66">
        <v>28.417303298884601</v>
      </c>
      <c r="U39" s="68">
        <f t="shared" si="3"/>
        <v>27.810642625491731</v>
      </c>
      <c r="V39" s="68">
        <f t="shared" si="4"/>
        <v>-7.2186058062987968</v>
      </c>
      <c r="W39" s="68">
        <f t="shared" si="5"/>
        <v>-8.3225889297649474</v>
      </c>
      <c r="X39" s="69">
        <f t="shared" si="6"/>
        <v>-6.6199657559385514</v>
      </c>
      <c r="Y39" s="65">
        <v>5.55842781763036E-4</v>
      </c>
      <c r="Z39" s="83">
        <v>1.40024504258826E-3</v>
      </c>
      <c r="AA39" s="31">
        <v>-8.2157</v>
      </c>
      <c r="AB39" s="31">
        <v>-7.1273999999999997</v>
      </c>
      <c r="AC39" s="32">
        <v>-6.5377000000000001</v>
      </c>
      <c r="AD39" s="31"/>
      <c r="AE39" s="31"/>
      <c r="AF39" s="33"/>
      <c r="AG39" s="33"/>
      <c r="AH39" s="21"/>
      <c r="AI39" s="31"/>
      <c r="AJ39" s="31"/>
      <c r="AK39" s="31"/>
      <c r="AL39" s="31"/>
      <c r="AM39" s="31"/>
      <c r="AN39" s="31"/>
      <c r="AO39" s="31"/>
      <c r="AP39" s="34"/>
      <c r="AQ39" s="33"/>
      <c r="AR39" s="31"/>
      <c r="AS39" s="31"/>
      <c r="AT39" s="31"/>
    </row>
    <row r="40" spans="1:46" s="30" customFormat="1" x14ac:dyDescent="0.35">
      <c r="A40" s="54" t="s">
        <v>18</v>
      </c>
      <c r="B40" s="3">
        <v>40337.395138888889</v>
      </c>
      <c r="C40" s="3">
        <v>40406.439583333333</v>
      </c>
      <c r="D40" s="3">
        <v>40371.917361111111</v>
      </c>
      <c r="E40" s="69">
        <v>68.084027777777706</v>
      </c>
      <c r="F40" s="74">
        <v>535.98723975822702</v>
      </c>
      <c r="G40" s="81">
        <v>26.5</v>
      </c>
      <c r="H40" s="68"/>
      <c r="I40" s="81">
        <v>1164.19889416152</v>
      </c>
      <c r="J40" s="71">
        <v>4.9567896810029299E-3</v>
      </c>
      <c r="K40" s="65">
        <v>2.8861394722624401E-4</v>
      </c>
      <c r="L40" s="68">
        <f t="shared" si="0"/>
        <v>12.014767843367803</v>
      </c>
      <c r="M40" s="85">
        <f t="shared" si="1"/>
        <v>1.0797153835195785</v>
      </c>
      <c r="N40" s="68"/>
      <c r="O40" s="68">
        <v>-6.95</v>
      </c>
      <c r="P40" s="69">
        <v>23.745175499999998</v>
      </c>
      <c r="Q40" s="66">
        <v>-6.1666666666666599</v>
      </c>
      <c r="R40" s="68">
        <f t="shared" si="2"/>
        <v>-35.974340071651199</v>
      </c>
      <c r="S40" s="87">
        <v>1.5105857035928099E-3</v>
      </c>
      <c r="T40" s="66">
        <v>29.6534026848114</v>
      </c>
      <c r="U40" s="68">
        <f t="shared" si="3"/>
        <v>29.024340071651199</v>
      </c>
      <c r="V40" s="68">
        <f t="shared" si="4"/>
        <v>-7.7364307831928727</v>
      </c>
      <c r="W40" s="68">
        <f t="shared" si="5"/>
        <v>-8.8477938284812581</v>
      </c>
      <c r="X40" s="69">
        <f t="shared" si="6"/>
        <v>-7.1439804220534597</v>
      </c>
      <c r="Y40" s="65">
        <v>1.1761694417758901E-3</v>
      </c>
      <c r="Z40" s="83">
        <v>3.3441626181692299E-4</v>
      </c>
      <c r="AA40" s="31">
        <v>-8.6117000000000008</v>
      </c>
      <c r="AB40" s="31">
        <v>-7.5354999999999999</v>
      </c>
      <c r="AC40" s="32">
        <v>-6.9622000000000002</v>
      </c>
      <c r="AD40" s="31"/>
      <c r="AE40" s="31"/>
      <c r="AF40" s="33"/>
      <c r="AG40" s="33"/>
      <c r="AH40" s="21"/>
      <c r="AI40" s="31"/>
      <c r="AJ40" s="31"/>
      <c r="AK40" s="31"/>
      <c r="AL40" s="31"/>
      <c r="AM40" s="31"/>
      <c r="AN40" s="31"/>
      <c r="AO40" s="31"/>
      <c r="AP40" s="34"/>
      <c r="AQ40" s="33"/>
      <c r="AR40" s="31"/>
      <c r="AS40" s="31"/>
      <c r="AT40" s="31"/>
    </row>
    <row r="41" spans="1:46" s="30" customFormat="1" x14ac:dyDescent="0.35">
      <c r="A41" s="54" t="s">
        <v>16</v>
      </c>
      <c r="B41" s="3">
        <v>40337.415972222225</v>
      </c>
      <c r="C41" s="3">
        <v>40406.459722222222</v>
      </c>
      <c r="D41" s="3">
        <v>40371.937847222223</v>
      </c>
      <c r="E41" s="69">
        <v>68.0763888888888</v>
      </c>
      <c r="F41" s="74">
        <v>535.98723975822702</v>
      </c>
      <c r="G41" s="81">
        <v>26.5</v>
      </c>
      <c r="H41" s="68"/>
      <c r="I41" s="81">
        <v>124.111111111111</v>
      </c>
      <c r="J41" s="71">
        <v>4.2173622741010601E-2</v>
      </c>
      <c r="K41" s="65">
        <v>2.2401305722740501E-4</v>
      </c>
      <c r="L41" s="68">
        <f t="shared" si="0"/>
        <v>9.3254844484715846</v>
      </c>
      <c r="M41" s="85">
        <f t="shared" si="1"/>
        <v>0.96967140217863756</v>
      </c>
      <c r="N41" s="68">
        <v>-5.95</v>
      </c>
      <c r="O41" s="68">
        <v>-6.5</v>
      </c>
      <c r="P41" s="69">
        <v>24.209085000000002</v>
      </c>
      <c r="Q41" s="66">
        <v>-6.1333333333333302</v>
      </c>
      <c r="R41" s="68">
        <f t="shared" si="2"/>
        <v>-35.942006492582678</v>
      </c>
      <c r="S41" s="87">
        <v>1.0254491017964E-3</v>
      </c>
      <c r="T41" s="66">
        <v>30.072909829994501</v>
      </c>
      <c r="U41" s="68">
        <f t="shared" si="3"/>
        <v>29.442006492582678</v>
      </c>
      <c r="V41" s="68">
        <f t="shared" si="4"/>
        <v>-7.7031501000059279</v>
      </c>
      <c r="W41" s="68">
        <f t="shared" si="5"/>
        <v>-8.8145504205936049</v>
      </c>
      <c r="X41" s="69">
        <f t="shared" si="6"/>
        <v>-7.1106798679841177</v>
      </c>
      <c r="Y41" s="65">
        <v>1.1761694417758901E-3</v>
      </c>
      <c r="Z41" s="83">
        <v>-1.5072033997948401E-4</v>
      </c>
      <c r="AA41" s="31">
        <v>-9.0376999999999992</v>
      </c>
      <c r="AB41" s="31">
        <v>-7.8930999999999996</v>
      </c>
      <c r="AC41" s="32">
        <v>-7.2831999999999999</v>
      </c>
      <c r="AD41" s="31"/>
      <c r="AE41" s="31"/>
      <c r="AF41" s="33"/>
      <c r="AG41" s="33"/>
      <c r="AH41" s="21"/>
      <c r="AI41" s="31"/>
      <c r="AJ41" s="31"/>
      <c r="AK41" s="31"/>
      <c r="AL41" s="31"/>
      <c r="AM41" s="31"/>
      <c r="AN41" s="31"/>
      <c r="AO41" s="31"/>
      <c r="AP41" s="34"/>
      <c r="AQ41" s="33"/>
      <c r="AR41" s="31"/>
      <c r="AS41" s="31"/>
      <c r="AT41" s="31"/>
    </row>
    <row r="42" spans="1:46" s="30" customFormat="1" x14ac:dyDescent="0.35">
      <c r="A42" s="54" t="s">
        <v>17</v>
      </c>
      <c r="B42" s="3">
        <v>40337.415972222225</v>
      </c>
      <c r="C42" s="3">
        <v>40406.459722222222</v>
      </c>
      <c r="D42" s="3">
        <v>40371.937847222223</v>
      </c>
      <c r="E42" s="69">
        <v>68.074305555555497</v>
      </c>
      <c r="F42" s="74">
        <v>535.98723975822702</v>
      </c>
      <c r="G42" s="81">
        <v>26.5</v>
      </c>
      <c r="H42" s="68"/>
      <c r="I42" s="81">
        <v>84.5555555555555</v>
      </c>
      <c r="J42" s="71">
        <v>5.19656150015778E-2</v>
      </c>
      <c r="K42" s="65">
        <v>2.5934895487977599E-3</v>
      </c>
      <c r="L42" s="68">
        <f t="shared" si="0"/>
        <v>107.96489612672592</v>
      </c>
      <c r="M42" s="85">
        <f t="shared" si="1"/>
        <v>2.0332825712587344</v>
      </c>
      <c r="N42" s="68">
        <v>-11.607072196600001</v>
      </c>
      <c r="O42" s="68">
        <v>-7.6022677347999998</v>
      </c>
      <c r="P42" s="69">
        <v>23.072746169517298</v>
      </c>
      <c r="Q42" s="66">
        <v>-6.4666666666666597</v>
      </c>
      <c r="R42" s="68">
        <f t="shared" si="2"/>
        <v>-36.265342283268012</v>
      </c>
      <c r="S42" s="87">
        <v>1.91949434464404E-3</v>
      </c>
      <c r="T42" s="66">
        <v>29.2982612019422</v>
      </c>
      <c r="U42" s="68">
        <f t="shared" si="3"/>
        <v>28.663074548468011</v>
      </c>
      <c r="V42" s="68">
        <f t="shared" si="4"/>
        <v>-8.0359569318746935</v>
      </c>
      <c r="W42" s="68">
        <f t="shared" si="5"/>
        <v>-9.1469844994704772</v>
      </c>
      <c r="X42" s="69">
        <f t="shared" si="6"/>
        <v>-7.443685408677652</v>
      </c>
      <c r="Y42" s="65">
        <v>1.1761694417758901E-3</v>
      </c>
      <c r="Z42" s="83">
        <v>7.4332490286815303E-4</v>
      </c>
      <c r="AA42" s="31">
        <v>-8.9540000000000006</v>
      </c>
      <c r="AB42" s="31">
        <v>-7.8716999999999997</v>
      </c>
      <c r="AC42" s="32">
        <v>-7.2950999999999997</v>
      </c>
      <c r="AD42" s="31"/>
      <c r="AE42" s="31"/>
      <c r="AF42" s="33"/>
      <c r="AG42" s="33"/>
      <c r="AH42" s="21"/>
      <c r="AI42" s="31"/>
      <c r="AJ42" s="31"/>
      <c r="AK42" s="31"/>
      <c r="AL42" s="31"/>
      <c r="AM42" s="31"/>
      <c r="AN42" s="31"/>
      <c r="AO42" s="31"/>
      <c r="AP42" s="34"/>
      <c r="AQ42" s="33"/>
      <c r="AR42" s="31"/>
      <c r="AS42" s="31"/>
      <c r="AT42" s="31"/>
    </row>
    <row r="43" spans="1:46" s="30" customFormat="1" x14ac:dyDescent="0.35">
      <c r="A43" s="54" t="s">
        <v>15</v>
      </c>
      <c r="B43" s="3">
        <v>40337.461805555555</v>
      </c>
      <c r="C43" s="3">
        <v>40406.497916666667</v>
      </c>
      <c r="D43" s="3">
        <v>40371.979861111111</v>
      </c>
      <c r="E43" s="69">
        <v>68.092361111111103</v>
      </c>
      <c r="F43" s="74">
        <v>535.98723975822702</v>
      </c>
      <c r="G43" s="81">
        <v>26.2</v>
      </c>
      <c r="H43" s="68">
        <v>8.2050000000000001</v>
      </c>
      <c r="I43" s="81">
        <v>23.2222222222222</v>
      </c>
      <c r="J43" s="71">
        <v>0.12656466633776201</v>
      </c>
      <c r="K43" s="65">
        <v>7.6425606559716898E-3</v>
      </c>
      <c r="L43" s="68">
        <f t="shared" si="0"/>
        <v>318.15368901204289</v>
      </c>
      <c r="M43" s="85">
        <f t="shared" si="1"/>
        <v>2.5026369632732819</v>
      </c>
      <c r="N43" s="68">
        <v>-13.561323171750001</v>
      </c>
      <c r="O43" s="68">
        <v>-7.4565365012000004</v>
      </c>
      <c r="P43" s="69">
        <v>23.222981955547901</v>
      </c>
      <c r="Q43" s="66">
        <v>-5.7666666666666604</v>
      </c>
      <c r="R43" s="68">
        <f t="shared" si="2"/>
        <v>-35.586337122828795</v>
      </c>
      <c r="S43" s="87">
        <v>1.9294743845642E-3</v>
      </c>
      <c r="T43" s="66">
        <v>28.7407899828358</v>
      </c>
      <c r="U43" s="68">
        <f t="shared" si="3"/>
        <v>28.129800621628796</v>
      </c>
      <c r="V43" s="68">
        <f t="shared" si="4"/>
        <v>-7.2851706522000086</v>
      </c>
      <c r="W43" s="68">
        <f t="shared" si="5"/>
        <v>-8.389079754872796</v>
      </c>
      <c r="X43" s="69">
        <f t="shared" si="6"/>
        <v>-6.6865707399638268</v>
      </c>
      <c r="Y43" s="65">
        <v>1.1819834148989201E-3</v>
      </c>
      <c r="Z43" s="83">
        <v>7.4749096966528E-4</v>
      </c>
      <c r="AA43" s="31">
        <v>-8.3317999999999994</v>
      </c>
      <c r="AB43" s="31">
        <v>-7.2363</v>
      </c>
      <c r="AC43" s="32">
        <v>-6.6426999999999996</v>
      </c>
      <c r="AD43" s="31"/>
      <c r="AE43" s="31"/>
      <c r="AF43" s="33"/>
      <c r="AG43" s="33"/>
      <c r="AH43" s="21"/>
      <c r="AI43" s="31"/>
      <c r="AJ43" s="31"/>
      <c r="AK43" s="31"/>
      <c r="AL43" s="31"/>
      <c r="AM43" s="31"/>
      <c r="AN43" s="31"/>
      <c r="AO43" s="31"/>
      <c r="AP43" s="34"/>
      <c r="AQ43" s="33"/>
      <c r="AR43" s="31"/>
      <c r="AS43" s="31"/>
      <c r="AT43" s="31"/>
    </row>
    <row r="44" spans="1:46" s="30" customFormat="1" x14ac:dyDescent="0.35">
      <c r="A44" s="54" t="s">
        <v>18</v>
      </c>
      <c r="B44" s="3">
        <v>40407.422222222223</v>
      </c>
      <c r="C44" s="3">
        <v>40476.540972222225</v>
      </c>
      <c r="D44" s="3">
        <v>40441.98159722222</v>
      </c>
      <c r="E44" s="69">
        <v>68.2465277777777</v>
      </c>
      <c r="F44" s="74">
        <v>485.49637681159402</v>
      </c>
      <c r="G44" s="81">
        <v>26.5</v>
      </c>
      <c r="H44" s="68"/>
      <c r="I44" s="81">
        <v>2472.8885717725202</v>
      </c>
      <c r="J44" s="71">
        <v>3.8371168039224501E-3</v>
      </c>
      <c r="K44" s="65">
        <v>8.1469346222374394E-5</v>
      </c>
      <c r="L44" s="68">
        <f t="shared" si="0"/>
        <v>3.3915037392336229</v>
      </c>
      <c r="M44" s="85">
        <f t="shared" si="1"/>
        <v>0.53039230022387263</v>
      </c>
      <c r="N44" s="68"/>
      <c r="O44" s="68">
        <v>-7.24</v>
      </c>
      <c r="P44" s="69">
        <v>23.446211599999899</v>
      </c>
      <c r="Q44" s="66">
        <v>-6.2</v>
      </c>
      <c r="R44" s="68">
        <f t="shared" si="2"/>
        <v>-36.006673650719748</v>
      </c>
      <c r="S44" s="87">
        <v>1.3207027195608701E-3</v>
      </c>
      <c r="T44" s="66">
        <v>29.394871156933501</v>
      </c>
      <c r="U44" s="68">
        <f t="shared" si="3"/>
        <v>28.766673650719746</v>
      </c>
      <c r="V44" s="68">
        <f t="shared" si="4"/>
        <v>-7.7697114663798175</v>
      </c>
      <c r="W44" s="68">
        <f t="shared" si="5"/>
        <v>-8.8810372363690249</v>
      </c>
      <c r="X44" s="69">
        <f t="shared" si="6"/>
        <v>-7.1772809761228018</v>
      </c>
      <c r="Y44" s="65">
        <v>1.1761694417758901E-3</v>
      </c>
      <c r="Z44" s="83">
        <v>1.4453327778498601E-4</v>
      </c>
      <c r="AA44" s="31">
        <v>-8.8788</v>
      </c>
      <c r="AB44" s="31">
        <v>-7.7678000000000003</v>
      </c>
      <c r="AC44" s="32">
        <v>-7.1757999999999997</v>
      </c>
      <c r="AD44" s="31"/>
      <c r="AE44" s="31"/>
      <c r="AF44" s="33"/>
      <c r="AG44" s="33"/>
      <c r="AH44" s="21"/>
      <c r="AI44" s="31"/>
      <c r="AJ44" s="31"/>
      <c r="AK44" s="31"/>
      <c r="AL44" s="31"/>
      <c r="AM44" s="31"/>
      <c r="AN44" s="31"/>
      <c r="AO44" s="31"/>
      <c r="AP44" s="34"/>
      <c r="AQ44" s="33"/>
      <c r="AR44" s="31"/>
      <c r="AS44" s="31"/>
      <c r="AT44" s="31"/>
    </row>
    <row r="45" spans="1:46" s="30" customFormat="1" x14ac:dyDescent="0.35">
      <c r="A45" s="54" t="s">
        <v>16</v>
      </c>
      <c r="B45" s="3">
        <v>40407.432638888888</v>
      </c>
      <c r="C45" s="3">
        <v>40476.522916666669</v>
      </c>
      <c r="D45" s="3">
        <v>40441.977777777778</v>
      </c>
      <c r="E45" s="69">
        <v>68.188194444444406</v>
      </c>
      <c r="F45" s="74">
        <v>485.49637681159402</v>
      </c>
      <c r="G45" s="81">
        <v>26.5</v>
      </c>
      <c r="H45" s="68"/>
      <c r="I45" s="81">
        <v>103.055555555555</v>
      </c>
      <c r="J45" s="71">
        <v>5.3905554594140898E-2</v>
      </c>
      <c r="K45" s="65">
        <v>7.1859946430924399E-5</v>
      </c>
      <c r="L45" s="68">
        <f t="shared" si="0"/>
        <v>2.991472109723099</v>
      </c>
      <c r="M45" s="85">
        <f t="shared" si="1"/>
        <v>0.47588495815589538</v>
      </c>
      <c r="N45" s="68">
        <v>-6.46</v>
      </c>
      <c r="O45" s="68">
        <v>-5.76</v>
      </c>
      <c r="P45" s="69">
        <v>24.971958399999998</v>
      </c>
      <c r="Q45" s="66">
        <v>-5.9</v>
      </c>
      <c r="R45" s="68">
        <f t="shared" si="2"/>
        <v>-35.715671439102934</v>
      </c>
      <c r="S45" s="87">
        <v>1.1360612109115101E-3</v>
      </c>
      <c r="T45" s="66">
        <v>30.582728321645</v>
      </c>
      <c r="U45" s="68">
        <f t="shared" si="3"/>
        <v>29.955671439102936</v>
      </c>
      <c r="V45" s="68">
        <f t="shared" si="4"/>
        <v>-7.470185317697883</v>
      </c>
      <c r="W45" s="68">
        <f t="shared" si="5"/>
        <v>-8.5818465653798057</v>
      </c>
      <c r="X45" s="69">
        <f t="shared" si="6"/>
        <v>-6.8775759894986095</v>
      </c>
      <c r="Y45" s="65">
        <v>1.1761694417758901E-3</v>
      </c>
      <c r="Z45" s="83">
        <v>-4.0108230864381001E-5</v>
      </c>
      <c r="AA45" s="31">
        <v>-8.6938999999999993</v>
      </c>
      <c r="AB45" s="31">
        <v>-7.5655000000000001</v>
      </c>
      <c r="AC45" s="32">
        <v>-6.9642999999999997</v>
      </c>
      <c r="AD45" s="31"/>
      <c r="AE45" s="31"/>
      <c r="AF45" s="33"/>
      <c r="AG45" s="33"/>
      <c r="AH45" s="21"/>
      <c r="AI45" s="31"/>
      <c r="AJ45" s="31"/>
      <c r="AK45" s="31"/>
      <c r="AL45" s="31"/>
      <c r="AM45" s="31"/>
      <c r="AN45" s="31"/>
      <c r="AO45" s="31"/>
      <c r="AP45" s="34"/>
      <c r="AQ45" s="33"/>
      <c r="AR45" s="31"/>
      <c r="AS45" s="31"/>
      <c r="AT45" s="31"/>
    </row>
    <row r="46" spans="1:46" s="30" customFormat="1" x14ac:dyDescent="0.35">
      <c r="A46" s="54" t="s">
        <v>17</v>
      </c>
      <c r="B46" s="3">
        <v>40407.43472222222</v>
      </c>
      <c r="C46" s="3">
        <v>40476.522916666669</v>
      </c>
      <c r="D46" s="3">
        <v>40441.978819444441</v>
      </c>
      <c r="E46" s="69">
        <v>68.193749999999994</v>
      </c>
      <c r="F46" s="74">
        <v>485.49637681159402</v>
      </c>
      <c r="G46" s="81">
        <v>26.5</v>
      </c>
      <c r="H46" s="68"/>
      <c r="I46" s="81">
        <v>88.7916666666666</v>
      </c>
      <c r="J46" s="71">
        <v>4.9177132050159299E-2</v>
      </c>
      <c r="K46" s="65">
        <v>2.9426450371184301E-3</v>
      </c>
      <c r="L46" s="68">
        <f t="shared" si="0"/>
        <v>122.49995991601016</v>
      </c>
      <c r="M46" s="85">
        <f t="shared" si="1"/>
        <v>2.088135946592319</v>
      </c>
      <c r="N46" s="68">
        <v>-11.682092358599901</v>
      </c>
      <c r="O46" s="68">
        <v>-7.6628942429999896</v>
      </c>
      <c r="P46" s="69">
        <v>23.0102456959488</v>
      </c>
      <c r="Q46" s="66">
        <v>-6.4666666666666597</v>
      </c>
      <c r="R46" s="68">
        <f t="shared" si="2"/>
        <v>-36.265342283268012</v>
      </c>
      <c r="S46" s="87">
        <v>1.95691949434464E-3</v>
      </c>
      <c r="T46" s="66">
        <v>29.237168397948899</v>
      </c>
      <c r="U46" s="68">
        <f t="shared" si="3"/>
        <v>28.602448040268023</v>
      </c>
      <c r="V46" s="68">
        <f t="shared" si="4"/>
        <v>-8.0359569318746935</v>
      </c>
      <c r="W46" s="68">
        <f t="shared" si="5"/>
        <v>-9.1469844994704772</v>
      </c>
      <c r="X46" s="69">
        <f t="shared" si="6"/>
        <v>-7.443685408677652</v>
      </c>
      <c r="Y46" s="65">
        <v>1.1761694417758901E-3</v>
      </c>
      <c r="Z46" s="83">
        <v>7.8075005256875195E-4</v>
      </c>
      <c r="AA46" s="31">
        <v>-8.9374000000000002</v>
      </c>
      <c r="AB46" s="31">
        <v>-7.8575999999999997</v>
      </c>
      <c r="AC46" s="32">
        <v>-7.2823000000000002</v>
      </c>
      <c r="AD46" s="31"/>
      <c r="AE46" s="31"/>
      <c r="AF46" s="33"/>
      <c r="AG46" s="33"/>
      <c r="AH46" s="21"/>
      <c r="AI46" s="31"/>
      <c r="AJ46" s="31"/>
      <c r="AK46" s="31"/>
      <c r="AL46" s="31"/>
      <c r="AM46" s="31"/>
      <c r="AN46" s="31"/>
      <c r="AO46" s="31"/>
      <c r="AP46" s="34"/>
      <c r="AQ46" s="33"/>
      <c r="AR46" s="31"/>
      <c r="AS46" s="31"/>
      <c r="AT46" s="31"/>
    </row>
    <row r="47" spans="1:46" s="30" customFormat="1" x14ac:dyDescent="0.35">
      <c r="A47" s="54" t="s">
        <v>15</v>
      </c>
      <c r="B47" s="3">
        <v>40407.472222222219</v>
      </c>
      <c r="C47" s="3">
        <v>40476.570833333331</v>
      </c>
      <c r="D47" s="3">
        <v>40442.021527777775</v>
      </c>
      <c r="E47" s="69">
        <v>68.2118055555555</v>
      </c>
      <c r="F47" s="74">
        <v>486.48550724637602</v>
      </c>
      <c r="G47" s="81">
        <v>26.25</v>
      </c>
      <c r="H47" s="68">
        <v>8.1649999999999991</v>
      </c>
      <c r="I47" s="81">
        <v>26.5</v>
      </c>
      <c r="J47" s="71">
        <v>0.13039884040036201</v>
      </c>
      <c r="K47" s="65">
        <v>8.1848002036141905E-3</v>
      </c>
      <c r="L47" s="68">
        <f t="shared" si="0"/>
        <v>340.72668779823948</v>
      </c>
      <c r="M47" s="85">
        <f t="shared" si="1"/>
        <v>2.5324061515003211</v>
      </c>
      <c r="N47" s="68">
        <v>-12.0030839406</v>
      </c>
      <c r="O47" s="68">
        <v>-7.2516495840999999</v>
      </c>
      <c r="P47" s="69">
        <v>23.434201927255401</v>
      </c>
      <c r="Q47" s="66">
        <v>-5.8333333333333304</v>
      </c>
      <c r="R47" s="68">
        <f t="shared" si="2"/>
        <v>-35.651004280965864</v>
      </c>
      <c r="S47" s="87">
        <v>2.0494635728542901E-3</v>
      </c>
      <c r="T47" s="66">
        <v>29.014250410156599</v>
      </c>
      <c r="U47" s="68">
        <f t="shared" si="3"/>
        <v>28.399354696865863</v>
      </c>
      <c r="V47" s="68">
        <f t="shared" si="4"/>
        <v>-7.3603909832996806</v>
      </c>
      <c r="W47" s="68">
        <f t="shared" si="5"/>
        <v>-8.4655440128167356</v>
      </c>
      <c r="X47" s="69">
        <f t="shared" si="6"/>
        <v>-6.7628171943700863</v>
      </c>
      <c r="Y47" s="65">
        <v>1.1810122329220601E-3</v>
      </c>
      <c r="Z47" s="83">
        <v>8.6845133993222203E-4</v>
      </c>
      <c r="AA47" s="31">
        <v>-8.3920999999999992</v>
      </c>
      <c r="AB47" s="31">
        <v>-7.2976999999999999</v>
      </c>
      <c r="AC47" s="32">
        <v>-6.7064000000000004</v>
      </c>
      <c r="AD47" s="31"/>
      <c r="AE47" s="31"/>
      <c r="AF47" s="33"/>
      <c r="AG47" s="33"/>
      <c r="AH47" s="21"/>
      <c r="AI47" s="31"/>
      <c r="AJ47" s="31"/>
      <c r="AK47" s="31"/>
      <c r="AL47" s="31"/>
      <c r="AM47" s="31"/>
      <c r="AN47" s="31"/>
      <c r="AO47" s="31"/>
      <c r="AP47" s="34"/>
      <c r="AQ47" s="33"/>
      <c r="AR47" s="31"/>
      <c r="AS47" s="31"/>
      <c r="AT47" s="31"/>
    </row>
    <row r="48" spans="1:46" s="30" customFormat="1" x14ac:dyDescent="0.35">
      <c r="A48" s="54" t="s">
        <v>18</v>
      </c>
      <c r="B48" s="3">
        <v>40477.417361111111</v>
      </c>
      <c r="C48" s="3">
        <v>40532.393055555556</v>
      </c>
      <c r="D48" s="3">
        <v>40504.90520833333</v>
      </c>
      <c r="E48" s="69">
        <v>53.979861111111099</v>
      </c>
      <c r="F48" s="74">
        <v>568.01886792452797</v>
      </c>
      <c r="G48" s="81">
        <v>26.5</v>
      </c>
      <c r="H48" s="68"/>
      <c r="I48" s="81">
        <v>2626.1081430050999</v>
      </c>
      <c r="J48" s="71">
        <v>4.1176579096528299E-3</v>
      </c>
      <c r="K48" s="65">
        <v>3.2197192883153501E-4</v>
      </c>
      <c r="L48" s="68">
        <f t="shared" si="0"/>
        <v>13.403433944097603</v>
      </c>
      <c r="M48" s="85">
        <f t="shared" si="1"/>
        <v>1.1272160783585594</v>
      </c>
      <c r="N48" s="68"/>
      <c r="O48" s="68">
        <v>-6.84</v>
      </c>
      <c r="P48" s="69">
        <v>23.858575600000002</v>
      </c>
      <c r="Q48" s="66">
        <v>-6.1</v>
      </c>
      <c r="R48" s="68">
        <f t="shared" si="2"/>
        <v>-35.909672913514143</v>
      </c>
      <c r="S48" s="87">
        <v>1.6412175648702499E-3</v>
      </c>
      <c r="T48" s="66">
        <v>29.6970883218364</v>
      </c>
      <c r="U48" s="68">
        <f t="shared" si="3"/>
        <v>29.069672913514143</v>
      </c>
      <c r="V48" s="68">
        <f t="shared" si="4"/>
        <v>-7.6698694168190968</v>
      </c>
      <c r="W48" s="68">
        <f t="shared" si="5"/>
        <v>-8.7813070127058381</v>
      </c>
      <c r="X48" s="69">
        <f t="shared" si="6"/>
        <v>-7.0773793139146619</v>
      </c>
      <c r="Y48" s="65">
        <v>1.1761694417758901E-3</v>
      </c>
      <c r="Z48" s="83">
        <v>4.65048123094368E-4</v>
      </c>
      <c r="AA48" s="31">
        <v>-8.4048999999999996</v>
      </c>
      <c r="AB48" s="31">
        <v>-7.3494999999999999</v>
      </c>
      <c r="AC48" s="32">
        <v>-6.7873000000000001</v>
      </c>
      <c r="AD48" s="31"/>
      <c r="AE48" s="31"/>
      <c r="AF48" s="33"/>
      <c r="AG48" s="33"/>
      <c r="AH48" s="21"/>
      <c r="AI48" s="31"/>
      <c r="AJ48" s="31"/>
      <c r="AK48" s="31"/>
      <c r="AL48" s="31"/>
      <c r="AM48" s="31"/>
      <c r="AN48" s="31"/>
      <c r="AO48" s="31"/>
      <c r="AP48" s="34"/>
      <c r="AQ48" s="33"/>
      <c r="AR48" s="31"/>
      <c r="AS48" s="31"/>
      <c r="AT48" s="31"/>
    </row>
    <row r="49" spans="1:46" s="30" customFormat="1" x14ac:dyDescent="0.35">
      <c r="A49" s="54" t="s">
        <v>17</v>
      </c>
      <c r="B49" s="3">
        <v>40477.431944444441</v>
      </c>
      <c r="C49" s="3">
        <v>40532.384722222225</v>
      </c>
      <c r="D49" s="3">
        <v>40504.908333333333</v>
      </c>
      <c r="E49" s="69">
        <v>53.955555555555499</v>
      </c>
      <c r="F49" s="74">
        <v>568.01886792452797</v>
      </c>
      <c r="G49" s="81">
        <v>26.5</v>
      </c>
      <c r="H49" s="68"/>
      <c r="I49" s="81">
        <v>83.5</v>
      </c>
      <c r="J49" s="71">
        <v>5.8891944961516701E-2</v>
      </c>
      <c r="K49" s="65">
        <v>3.4124382207578199E-3</v>
      </c>
      <c r="L49" s="68">
        <f t="shared" si="0"/>
        <v>142.05707449786107</v>
      </c>
      <c r="M49" s="85">
        <f t="shared" si="1"/>
        <v>2.1524628666325434</v>
      </c>
      <c r="N49" s="68">
        <v>-12.719657970799901</v>
      </c>
      <c r="O49" s="68">
        <v>-7.7794986754999904</v>
      </c>
      <c r="P49" s="69">
        <v>22.8900370204402</v>
      </c>
      <c r="Q49" s="66">
        <v>-6.5</v>
      </c>
      <c r="R49" s="68">
        <f t="shared" si="2"/>
        <v>-36.297675862336554</v>
      </c>
      <c r="S49" s="87">
        <v>1.9549234863606101E-3</v>
      </c>
      <c r="T49" s="66">
        <v>29.1532074886095</v>
      </c>
      <c r="U49" s="68">
        <f t="shared" si="3"/>
        <v>28.518177186836564</v>
      </c>
      <c r="V49" s="68">
        <f t="shared" si="4"/>
        <v>-8.0692376150616383</v>
      </c>
      <c r="W49" s="68">
        <f t="shared" si="5"/>
        <v>-9.1802279073581303</v>
      </c>
      <c r="X49" s="69">
        <f t="shared" si="6"/>
        <v>-7.4769859627469941</v>
      </c>
      <c r="Y49" s="65">
        <v>1.1761694417758901E-3</v>
      </c>
      <c r="Z49" s="83">
        <v>7.7875404458472002E-4</v>
      </c>
      <c r="AA49" s="31">
        <v>-8.9811999999999994</v>
      </c>
      <c r="AB49" s="31">
        <v>-7.8998999999999997</v>
      </c>
      <c r="AC49" s="32">
        <v>-7.3238000000000003</v>
      </c>
      <c r="AD49" s="31"/>
      <c r="AE49" s="31"/>
      <c r="AF49" s="33"/>
      <c r="AG49" s="33"/>
      <c r="AH49" s="21"/>
      <c r="AI49" s="31"/>
      <c r="AJ49" s="31"/>
      <c r="AK49" s="31"/>
      <c r="AL49" s="31"/>
      <c r="AM49" s="31"/>
      <c r="AN49" s="31"/>
      <c r="AO49" s="31"/>
      <c r="AP49" s="34"/>
      <c r="AQ49" s="33"/>
      <c r="AR49" s="31"/>
      <c r="AS49" s="31"/>
      <c r="AT49" s="31"/>
    </row>
    <row r="50" spans="1:46" s="30" customFormat="1" x14ac:dyDescent="0.35">
      <c r="A50" s="54" t="s">
        <v>16</v>
      </c>
      <c r="B50" s="3">
        <v>40477.432638888888</v>
      </c>
      <c r="C50" s="3">
        <v>40532.383333333331</v>
      </c>
      <c r="D50" s="3">
        <v>40504.907986111109</v>
      </c>
      <c r="E50" s="69">
        <v>53.9618055555555</v>
      </c>
      <c r="F50" s="74">
        <v>568.01886792452797</v>
      </c>
      <c r="G50" s="81">
        <v>26.3</v>
      </c>
      <c r="H50" s="68">
        <v>8.16</v>
      </c>
      <c r="I50" s="81">
        <v>43.6666666666666</v>
      </c>
      <c r="J50" s="71">
        <v>0.10910499365055901</v>
      </c>
      <c r="K50" s="65">
        <v>4.0258104369088896E-3</v>
      </c>
      <c r="L50" s="68">
        <f t="shared" si="0"/>
        <v>167.59126939541451</v>
      </c>
      <c r="M50" s="85">
        <f t="shared" si="1"/>
        <v>2.2242513904747123</v>
      </c>
      <c r="N50" s="68">
        <v>-8.5449999999999999</v>
      </c>
      <c r="O50" s="68">
        <v>-7.2649999999999997</v>
      </c>
      <c r="P50" s="69">
        <v>23.42043885</v>
      </c>
      <c r="Q50" s="66">
        <v>-5.9</v>
      </c>
      <c r="R50" s="68">
        <f t="shared" si="2"/>
        <v>-35.715671439102934</v>
      </c>
      <c r="S50" s="87">
        <v>1.4546739853626E-3</v>
      </c>
      <c r="T50" s="66">
        <v>29.0678624699773</v>
      </c>
      <c r="U50" s="68">
        <f t="shared" si="3"/>
        <v>28.450671439102933</v>
      </c>
      <c r="V50" s="68">
        <f t="shared" si="4"/>
        <v>-7.4356071878670491</v>
      </c>
      <c r="W50" s="68">
        <f t="shared" si="5"/>
        <v>-8.5420035025464358</v>
      </c>
      <c r="X50" s="69">
        <f t="shared" si="6"/>
        <v>-6.8390590426567996</v>
      </c>
      <c r="Y50" s="65">
        <v>1.18004192679595E-3</v>
      </c>
      <c r="Z50" s="83">
        <v>2.7463205856665399E-4</v>
      </c>
      <c r="AA50" s="31">
        <v>-8.5130999999999997</v>
      </c>
      <c r="AB50" s="31">
        <v>-7.4109999999999996</v>
      </c>
      <c r="AC50" s="32">
        <v>-6.8170999999999999</v>
      </c>
      <c r="AD50" s="31"/>
      <c r="AE50" s="31"/>
      <c r="AF50" s="33"/>
      <c r="AG50" s="33"/>
      <c r="AH50" s="21"/>
      <c r="AI50" s="31"/>
      <c r="AJ50" s="31"/>
      <c r="AK50" s="31"/>
      <c r="AL50" s="31"/>
      <c r="AM50" s="31"/>
      <c r="AN50" s="31"/>
      <c r="AO50" s="31"/>
      <c r="AP50" s="34"/>
      <c r="AQ50" s="33"/>
      <c r="AR50" s="31"/>
      <c r="AS50" s="31"/>
      <c r="AT50" s="31"/>
    </row>
    <row r="51" spans="1:46" s="30" customFormat="1" x14ac:dyDescent="0.35">
      <c r="A51" s="54" t="s">
        <v>15</v>
      </c>
      <c r="B51" s="3">
        <v>40477.472222222219</v>
      </c>
      <c r="C51" s="3">
        <v>40532.414583333331</v>
      </c>
      <c r="D51" s="3">
        <v>40504.943402777775</v>
      </c>
      <c r="E51" s="69">
        <v>53.924305555555499</v>
      </c>
      <c r="F51" s="74">
        <v>568.38709677419297</v>
      </c>
      <c r="G51" s="81">
        <v>26.3333333333333</v>
      </c>
      <c r="H51" s="68">
        <v>8.3166666666666593</v>
      </c>
      <c r="I51" s="81">
        <v>17.7222222222222</v>
      </c>
      <c r="J51" s="71">
        <v>0.24661950412258801</v>
      </c>
      <c r="K51" s="65">
        <v>7.9316737711039899E-3</v>
      </c>
      <c r="L51" s="68">
        <f t="shared" si="0"/>
        <v>330.18923681619833</v>
      </c>
      <c r="M51" s="85">
        <f t="shared" si="1"/>
        <v>2.5187629124533721</v>
      </c>
      <c r="N51" s="68">
        <v>-13.370793284499999</v>
      </c>
      <c r="O51" s="68">
        <v>-7.5000417488000002</v>
      </c>
      <c r="P51" s="69">
        <v>23.178131960744501</v>
      </c>
      <c r="Q51" s="66">
        <v>-5.9</v>
      </c>
      <c r="R51" s="68">
        <f t="shared" si="2"/>
        <v>-35.715671439102934</v>
      </c>
      <c r="S51" s="87">
        <v>1.9700598802395199E-3</v>
      </c>
      <c r="T51" s="66">
        <v>28.831072614025</v>
      </c>
      <c r="U51" s="68">
        <f t="shared" si="3"/>
        <v>28.215629690302933</v>
      </c>
      <c r="V51" s="68">
        <f t="shared" si="4"/>
        <v>-7.4413735003996635</v>
      </c>
      <c r="W51" s="68">
        <f t="shared" si="5"/>
        <v>-8.5486478197985889</v>
      </c>
      <c r="X51" s="69">
        <f t="shared" si="6"/>
        <v>-6.8454822101166428</v>
      </c>
      <c r="Y51" s="65">
        <v>1.1794601632372701E-3</v>
      </c>
      <c r="Z51" s="83">
        <v>7.9059971700224795E-4</v>
      </c>
      <c r="AA51" s="31">
        <v>-8.5037000000000003</v>
      </c>
      <c r="AB51" s="31">
        <v>-7.4031000000000002</v>
      </c>
      <c r="AC51" s="32">
        <v>-6.8110999999999997</v>
      </c>
      <c r="AD51" s="31"/>
      <c r="AE51" s="31"/>
      <c r="AF51" s="33"/>
      <c r="AG51" s="33"/>
      <c r="AH51" s="21"/>
      <c r="AI51" s="31"/>
      <c r="AJ51" s="31"/>
      <c r="AK51" s="31"/>
      <c r="AL51" s="31"/>
      <c r="AM51" s="31"/>
      <c r="AN51" s="31"/>
      <c r="AO51" s="31"/>
      <c r="AP51" s="34"/>
      <c r="AQ51" s="33"/>
      <c r="AR51" s="31"/>
      <c r="AS51" s="31"/>
      <c r="AT51" s="31"/>
    </row>
    <row r="52" spans="1:46" s="30" customFormat="1" x14ac:dyDescent="0.35">
      <c r="A52" s="54" t="s">
        <v>18</v>
      </c>
      <c r="B52" s="3">
        <v>40533.435416666667</v>
      </c>
      <c r="C52" s="3">
        <v>40595.368750000001</v>
      </c>
      <c r="D52" s="3">
        <v>40564.402083333334</v>
      </c>
      <c r="E52" s="69">
        <v>60.874305555555502</v>
      </c>
      <c r="F52" s="74">
        <v>378.80081300812998</v>
      </c>
      <c r="G52" s="81">
        <v>26.5</v>
      </c>
      <c r="H52" s="68"/>
      <c r="I52" s="81">
        <v>3157.2201021788201</v>
      </c>
      <c r="J52" s="71">
        <v>6.39390226851708E-3</v>
      </c>
      <c r="K52" s="65">
        <v>1.45217262346125E-4</v>
      </c>
      <c r="L52" s="68">
        <f t="shared" si="0"/>
        <v>6.0452785137594907</v>
      </c>
      <c r="M52" s="85">
        <f t="shared" si="1"/>
        <v>0.7814163141632946</v>
      </c>
      <c r="N52" s="68"/>
      <c r="O52" s="68">
        <v>-6.31</v>
      </c>
      <c r="P52" s="69">
        <v>24.404957899999999</v>
      </c>
      <c r="Q52" s="66">
        <v>-5.7</v>
      </c>
      <c r="R52" s="68">
        <f t="shared" si="2"/>
        <v>-35.521669964691732</v>
      </c>
      <c r="S52" s="87">
        <v>1.6090319361277399E-3</v>
      </c>
      <c r="T52" s="66">
        <v>29.828222136299001</v>
      </c>
      <c r="U52" s="68">
        <f t="shared" si="3"/>
        <v>29.211669964691733</v>
      </c>
      <c r="V52" s="68">
        <f t="shared" si="4"/>
        <v>-7.2705012185765554</v>
      </c>
      <c r="W52" s="68">
        <f t="shared" si="5"/>
        <v>-8.3823861180535459</v>
      </c>
      <c r="X52" s="69">
        <f t="shared" si="6"/>
        <v>-6.6777726650823297</v>
      </c>
      <c r="Y52" s="65">
        <v>5.5317241028426901E-4</v>
      </c>
      <c r="Z52" s="83">
        <v>1.05585952584347E-3</v>
      </c>
      <c r="AA52" s="31">
        <v>-6.9227999999999996</v>
      </c>
      <c r="AB52" s="31">
        <v>-6.0286</v>
      </c>
      <c r="AC52" s="32">
        <v>-5.5523999999999996</v>
      </c>
      <c r="AD52" s="31"/>
      <c r="AE52" s="31"/>
      <c r="AF52" s="33"/>
      <c r="AG52" s="33"/>
      <c r="AH52" s="21"/>
      <c r="AI52" s="31"/>
      <c r="AJ52" s="31"/>
      <c r="AK52" s="31"/>
      <c r="AL52" s="31"/>
      <c r="AM52" s="31"/>
      <c r="AN52" s="31"/>
      <c r="AO52" s="31"/>
      <c r="AP52" s="34"/>
      <c r="AQ52" s="33"/>
      <c r="AR52" s="31"/>
      <c r="AS52" s="31"/>
      <c r="AT52" s="31"/>
    </row>
    <row r="53" spans="1:46" s="30" customFormat="1" x14ac:dyDescent="0.35">
      <c r="A53" s="54" t="s">
        <v>16</v>
      </c>
      <c r="B53" s="3">
        <v>40533.443055555559</v>
      </c>
      <c r="C53" s="3">
        <v>40595.381944444445</v>
      </c>
      <c r="D53" s="3">
        <v>40564.412499999999</v>
      </c>
      <c r="E53" s="69">
        <v>60.882638888888799</v>
      </c>
      <c r="F53" s="74">
        <v>378.80081300812998</v>
      </c>
      <c r="G53" s="81">
        <v>26.2</v>
      </c>
      <c r="H53" s="68">
        <v>8.49</v>
      </c>
      <c r="I53" s="81">
        <v>71.2777777777777</v>
      </c>
      <c r="J53" s="71">
        <v>8.5686121400503704E-2</v>
      </c>
      <c r="K53" s="65">
        <v>5.4416169542950102E-4</v>
      </c>
      <c r="L53" s="68">
        <f t="shared" si="0"/>
        <v>22.65301626159377</v>
      </c>
      <c r="M53" s="85">
        <f t="shared" si="1"/>
        <v>1.3551260367485098</v>
      </c>
      <c r="N53" s="68">
        <v>-5.87</v>
      </c>
      <c r="O53" s="68">
        <v>-6.24</v>
      </c>
      <c r="P53" s="69">
        <v>24.4771216</v>
      </c>
      <c r="Q53" s="66">
        <v>-5.05</v>
      </c>
      <c r="R53" s="68">
        <f t="shared" si="2"/>
        <v>-34.89116517285531</v>
      </c>
      <c r="S53" s="87">
        <v>1.1827178975382499E-3</v>
      </c>
      <c r="T53" s="66">
        <v>29.245151506379901</v>
      </c>
      <c r="U53" s="68">
        <f t="shared" si="3"/>
        <v>28.651165172855308</v>
      </c>
      <c r="V53" s="68">
        <f t="shared" si="4"/>
        <v>-6.5695985587618679</v>
      </c>
      <c r="W53" s="68">
        <f t="shared" si="5"/>
        <v>-7.6743033849638778</v>
      </c>
      <c r="X53" s="69">
        <f t="shared" si="6"/>
        <v>-5.9705671616927702</v>
      </c>
      <c r="Y53" s="65">
        <v>5.55842781763036E-4</v>
      </c>
      <c r="Z53" s="83">
        <v>6.2687511577521997E-4</v>
      </c>
      <c r="AA53" s="31">
        <v>-7.4160000000000004</v>
      </c>
      <c r="AB53" s="31">
        <v>-6.3494000000000002</v>
      </c>
      <c r="AC53" s="32">
        <v>-5.7713999999999999</v>
      </c>
      <c r="AD53" s="31"/>
      <c r="AE53" s="31"/>
      <c r="AF53" s="33"/>
      <c r="AG53" s="33"/>
      <c r="AH53" s="21"/>
      <c r="AI53" s="31"/>
      <c r="AJ53" s="31"/>
      <c r="AK53" s="31"/>
      <c r="AL53" s="31"/>
      <c r="AM53" s="31"/>
      <c r="AN53" s="31"/>
      <c r="AO53" s="31"/>
      <c r="AP53" s="34"/>
      <c r="AQ53" s="33"/>
      <c r="AR53" s="31"/>
      <c r="AS53" s="31"/>
      <c r="AT53" s="31"/>
    </row>
    <row r="54" spans="1:46" s="30" customFormat="1" x14ac:dyDescent="0.35">
      <c r="A54" s="54" t="s">
        <v>17</v>
      </c>
      <c r="B54" s="3">
        <v>40533.443749999999</v>
      </c>
      <c r="C54" s="3">
        <v>40595.382638888892</v>
      </c>
      <c r="D54" s="3">
        <v>40564.413194444445</v>
      </c>
      <c r="E54" s="69">
        <v>60.882638888888799</v>
      </c>
      <c r="F54" s="74">
        <v>378.80081300812998</v>
      </c>
      <c r="G54" s="81">
        <v>26.5</v>
      </c>
      <c r="H54" s="68"/>
      <c r="I54" s="81">
        <v>73.6666666666666</v>
      </c>
      <c r="J54" s="71">
        <v>5.7422114738659401E-2</v>
      </c>
      <c r="K54" s="65">
        <v>3.23064183139242E-3</v>
      </c>
      <c r="L54" s="68">
        <f t="shared" si="0"/>
        <v>134.48903617545957</v>
      </c>
      <c r="M54" s="85">
        <f t="shared" si="1"/>
        <v>2.1286868811965829</v>
      </c>
      <c r="N54" s="68">
        <v>-11.735136951699999</v>
      </c>
      <c r="O54" s="68">
        <v>-7.4938400922000001</v>
      </c>
      <c r="P54" s="69">
        <v>23.1845253105501</v>
      </c>
      <c r="Q54" s="66">
        <v>-6.35</v>
      </c>
      <c r="R54" s="68">
        <f t="shared" si="2"/>
        <v>-36.152174756528147</v>
      </c>
      <c r="S54" s="87">
        <v>1.9807884231536899E-3</v>
      </c>
      <c r="T54" s="66">
        <v>29.290094359075301</v>
      </c>
      <c r="U54" s="68">
        <f t="shared" si="3"/>
        <v>28.658334664328148</v>
      </c>
      <c r="V54" s="68">
        <f t="shared" si="4"/>
        <v>-7.919474540720671</v>
      </c>
      <c r="W54" s="68">
        <f t="shared" si="5"/>
        <v>-9.0306325718635208</v>
      </c>
      <c r="X54" s="69">
        <f t="shared" si="6"/>
        <v>-7.327133469434898</v>
      </c>
      <c r="Y54" s="65">
        <v>5.5317241028426901E-4</v>
      </c>
      <c r="Z54" s="83">
        <v>1.42761601286942E-3</v>
      </c>
      <c r="AA54" s="31">
        <v>-8.6347000000000005</v>
      </c>
      <c r="AB54" s="31">
        <v>-7.5824999999999996</v>
      </c>
      <c r="AC54" s="32">
        <v>-7.0220000000000002</v>
      </c>
      <c r="AD54" s="31"/>
      <c r="AE54" s="31"/>
      <c r="AF54" s="33"/>
      <c r="AG54" s="33"/>
      <c r="AH54" s="21"/>
      <c r="AI54" s="31"/>
      <c r="AJ54" s="31"/>
      <c r="AK54" s="31"/>
      <c r="AL54" s="31"/>
      <c r="AM54" s="31"/>
      <c r="AN54" s="31"/>
      <c r="AO54" s="31"/>
      <c r="AP54" s="34"/>
      <c r="AQ54" s="33"/>
      <c r="AR54" s="31"/>
      <c r="AS54" s="31"/>
      <c r="AT54" s="31"/>
    </row>
    <row r="55" spans="1:46" s="30" customFormat="1" x14ac:dyDescent="0.35">
      <c r="A55" s="54" t="s">
        <v>15</v>
      </c>
      <c r="B55" s="3">
        <v>40533.467361111114</v>
      </c>
      <c r="C55" s="3">
        <v>40595.397916666669</v>
      </c>
      <c r="D55" s="3">
        <v>40564.432638888888</v>
      </c>
      <c r="E55" s="69">
        <v>60.893749999999997</v>
      </c>
      <c r="F55" s="74">
        <v>378.45997286295699</v>
      </c>
      <c r="G55" s="81">
        <v>26.4</v>
      </c>
      <c r="H55" s="68">
        <v>8.4600000000000009</v>
      </c>
      <c r="I55" s="81">
        <v>15.2777777777777</v>
      </c>
      <c r="J55" s="71">
        <v>0.27261153277869599</v>
      </c>
      <c r="K55" s="65">
        <v>1.24530021553936E-2</v>
      </c>
      <c r="L55" s="68">
        <f t="shared" si="0"/>
        <v>518.4085221381423</v>
      </c>
      <c r="M55" s="85">
        <f t="shared" si="1"/>
        <v>2.7146721323053371</v>
      </c>
      <c r="N55" s="68">
        <v>-12.7405000063</v>
      </c>
      <c r="O55" s="68">
        <v>-7.1724756492999902</v>
      </c>
      <c r="P55" s="69">
        <v>23.515823128380099</v>
      </c>
      <c r="Q55" s="66">
        <v>-5.85</v>
      </c>
      <c r="R55" s="68">
        <f t="shared" si="2"/>
        <v>-35.667171070500139</v>
      </c>
      <c r="S55" s="87">
        <v>1.89695608782435E-3</v>
      </c>
      <c r="T55" s="66">
        <v>29.110764100302301</v>
      </c>
      <c r="U55" s="68">
        <f t="shared" si="3"/>
        <v>28.494695421200149</v>
      </c>
      <c r="V55" s="68">
        <f t="shared" si="4"/>
        <v>-7.4029802809732246</v>
      </c>
      <c r="W55" s="68">
        <f t="shared" si="5"/>
        <v>-8.5120657711213426</v>
      </c>
      <c r="X55" s="69">
        <f t="shared" si="6"/>
        <v>-6.8083723325275969</v>
      </c>
      <c r="Y55" s="65">
        <v>5.5406096397871195E-4</v>
      </c>
      <c r="Z55" s="83">
        <v>1.3428951238456299E-3</v>
      </c>
      <c r="AA55" s="31">
        <v>-8.4276</v>
      </c>
      <c r="AB55" s="31">
        <v>-7.3311000000000002</v>
      </c>
      <c r="AC55" s="32">
        <v>-6.7435</v>
      </c>
      <c r="AD55" s="31"/>
      <c r="AE55" s="31"/>
      <c r="AF55" s="33"/>
      <c r="AG55" s="33"/>
      <c r="AH55" s="21"/>
      <c r="AI55" s="31"/>
      <c r="AJ55" s="31"/>
      <c r="AK55" s="31"/>
      <c r="AL55" s="31"/>
      <c r="AM55" s="31"/>
      <c r="AN55" s="31"/>
      <c r="AO55" s="31"/>
      <c r="AP55" s="34"/>
      <c r="AQ55" s="33"/>
      <c r="AR55" s="31"/>
      <c r="AS55" s="31"/>
      <c r="AT55" s="31"/>
    </row>
    <row r="56" spans="1:46" s="30" customFormat="1" x14ac:dyDescent="0.35">
      <c r="A56" s="54" t="s">
        <v>16</v>
      </c>
      <c r="B56" s="3">
        <v>40596.40625</v>
      </c>
      <c r="C56" s="3">
        <v>40658.400694444441</v>
      </c>
      <c r="D56" s="3">
        <v>40627.40347222222</v>
      </c>
      <c r="E56" s="69">
        <v>60.934722222222199</v>
      </c>
      <c r="F56" s="74"/>
      <c r="G56" s="81">
        <v>26.2</v>
      </c>
      <c r="H56" s="68">
        <v>8.49</v>
      </c>
      <c r="I56" s="81">
        <v>116.166666666666</v>
      </c>
      <c r="J56" s="71">
        <v>8.1052382681828794E-2</v>
      </c>
      <c r="K56" s="65">
        <v>1.7000159551433199E-3</v>
      </c>
      <c r="L56" s="68">
        <f t="shared" si="0"/>
        <v>70.770304856600731</v>
      </c>
      <c r="M56" s="85">
        <f t="shared" si="1"/>
        <v>1.8498510664156904</v>
      </c>
      <c r="N56" s="68">
        <v>-7.75</v>
      </c>
      <c r="O56" s="68">
        <v>-7.18</v>
      </c>
      <c r="P56" s="69">
        <v>23.508066199999998</v>
      </c>
      <c r="Q56" s="66">
        <v>-5.86666666666666</v>
      </c>
      <c r="R56" s="68">
        <f t="shared" si="2"/>
        <v>-35.683337860034399</v>
      </c>
      <c r="S56" s="87">
        <v>1.54765469061876E-3</v>
      </c>
      <c r="T56" s="66">
        <v>29.119950243707301</v>
      </c>
      <c r="U56" s="68">
        <f t="shared" si="3"/>
        <v>28.503337860034399</v>
      </c>
      <c r="V56" s="68">
        <f t="shared" si="4"/>
        <v>-7.3850179210518263</v>
      </c>
      <c r="W56" s="68">
        <f t="shared" si="5"/>
        <v>-8.4888159925344553</v>
      </c>
      <c r="X56" s="69">
        <f t="shared" si="6"/>
        <v>-6.786478216001683</v>
      </c>
      <c r="Y56" s="65">
        <v>5.55842781763036E-4</v>
      </c>
      <c r="Z56" s="83">
        <v>9.9181190885572592E-4</v>
      </c>
      <c r="AA56" s="31">
        <v>-7.9862000000000002</v>
      </c>
      <c r="AB56" s="31">
        <v>-6.9565999999999999</v>
      </c>
      <c r="AC56" s="32">
        <v>-6.3986999999999998</v>
      </c>
      <c r="AD56" s="31"/>
      <c r="AE56" s="31"/>
      <c r="AF56" s="33"/>
      <c r="AG56" s="33"/>
      <c r="AH56" s="21"/>
      <c r="AI56" s="31"/>
      <c r="AJ56" s="31"/>
      <c r="AK56" s="31"/>
      <c r="AL56" s="31"/>
      <c r="AM56" s="35"/>
      <c r="AN56" s="35"/>
      <c r="AO56" s="35"/>
      <c r="AP56" s="34"/>
      <c r="AQ56" s="33"/>
      <c r="AR56" s="31"/>
      <c r="AS56" s="31"/>
      <c r="AT56" s="31"/>
    </row>
    <row r="57" spans="1:46" s="30" customFormat="1" x14ac:dyDescent="0.35">
      <c r="A57" s="54" t="s">
        <v>17</v>
      </c>
      <c r="B57" s="3">
        <v>40596.407638888886</v>
      </c>
      <c r="C57" s="3">
        <v>40658.417361111111</v>
      </c>
      <c r="D57" s="3">
        <v>40627.412499999999</v>
      </c>
      <c r="E57" s="69">
        <v>60.932638888888803</v>
      </c>
      <c r="F57" s="74"/>
      <c r="G57" s="81">
        <v>26.5</v>
      </c>
      <c r="H57" s="68"/>
      <c r="I57" s="81">
        <v>75.6666666666666</v>
      </c>
      <c r="J57" s="71">
        <v>5.1136372754794199E-2</v>
      </c>
      <c r="K57" s="65">
        <v>3.9207230206397201E-3</v>
      </c>
      <c r="L57" s="68">
        <f t="shared" si="0"/>
        <v>163.21656428546473</v>
      </c>
      <c r="M57" s="85">
        <f t="shared" si="1"/>
        <v>2.2127642317017013</v>
      </c>
      <c r="N57" s="68">
        <v>-11.481117879599999</v>
      </c>
      <c r="O57" s="68">
        <v>-7.4577341263000001</v>
      </c>
      <c r="P57" s="69">
        <v>23.221747311855999</v>
      </c>
      <c r="Q57" s="66">
        <v>-6.2</v>
      </c>
      <c r="R57" s="68">
        <f t="shared" si="2"/>
        <v>-36.006673650719748</v>
      </c>
      <c r="S57" s="87">
        <v>1.71024617431803E-3</v>
      </c>
      <c r="T57" s="66">
        <v>29.175525084634199</v>
      </c>
      <c r="U57" s="68">
        <f t="shared" si="3"/>
        <v>28.548939524419747</v>
      </c>
      <c r="V57" s="68">
        <f t="shared" si="4"/>
        <v>-7.7697114663798175</v>
      </c>
      <c r="W57" s="68">
        <f t="shared" si="5"/>
        <v>-8.8810372363690249</v>
      </c>
      <c r="X57" s="69">
        <f t="shared" si="6"/>
        <v>-7.1772809761228018</v>
      </c>
      <c r="Y57" s="65">
        <v>5.5317241028426901E-4</v>
      </c>
      <c r="Z57" s="83">
        <v>1.1570737640337601E-3</v>
      </c>
      <c r="AA57" s="31">
        <v>-8.5061</v>
      </c>
      <c r="AB57" s="31">
        <v>-7.4505999999999997</v>
      </c>
      <c r="AC57" s="32">
        <v>-6.8883999999999999</v>
      </c>
      <c r="AD57" s="31"/>
      <c r="AE57" s="31"/>
      <c r="AF57" s="33"/>
      <c r="AG57" s="33"/>
      <c r="AH57" s="21"/>
      <c r="AI57" s="31"/>
      <c r="AJ57" s="31"/>
      <c r="AK57" s="31"/>
      <c r="AL57" s="31"/>
      <c r="AM57" s="31"/>
      <c r="AN57" s="31"/>
      <c r="AO57" s="31"/>
      <c r="AP57" s="34"/>
      <c r="AQ57" s="33"/>
      <c r="AR57" s="31"/>
      <c r="AS57" s="31"/>
      <c r="AT57" s="31"/>
    </row>
    <row r="58" spans="1:46" s="30" customFormat="1" x14ac:dyDescent="0.35">
      <c r="A58" s="54" t="s">
        <v>15</v>
      </c>
      <c r="B58" s="3">
        <v>40596.420138888891</v>
      </c>
      <c r="C58" s="3">
        <v>40658.426388888889</v>
      </c>
      <c r="D58" s="3">
        <v>40627.423263888886</v>
      </c>
      <c r="E58" s="69">
        <v>61.408333333333303</v>
      </c>
      <c r="F58" s="74"/>
      <c r="G58" s="81">
        <v>26.5</v>
      </c>
      <c r="H58" s="68"/>
      <c r="I58" s="81">
        <v>13.9444444444444</v>
      </c>
      <c r="J58" s="71">
        <v>0.29716178538326299</v>
      </c>
      <c r="K58" s="65">
        <v>1.2662939340480401E-2</v>
      </c>
      <c r="L58" s="68">
        <f t="shared" si="0"/>
        <v>527.1480392846604</v>
      </c>
      <c r="M58" s="85">
        <f t="shared" si="1"/>
        <v>2.7219325955084055</v>
      </c>
      <c r="N58" s="68">
        <v>-13.355030359700001</v>
      </c>
      <c r="O58" s="68">
        <v>-7.3888730600999999</v>
      </c>
      <c r="P58" s="69">
        <v>23.292736873612299</v>
      </c>
      <c r="Q58" s="66"/>
      <c r="R58" s="68">
        <f t="shared" si="2"/>
        <v>-29.992627943972373</v>
      </c>
      <c r="S58" s="87">
        <v>1.90606287425149E-3</v>
      </c>
      <c r="T58" s="66"/>
      <c r="U58" s="68">
        <f t="shared" si="3"/>
        <v>22.603754883872373</v>
      </c>
      <c r="V58" s="68">
        <f t="shared" si="4"/>
        <v>-1.5795043936201409</v>
      </c>
      <c r="W58" s="68">
        <f t="shared" si="5"/>
        <v>-2.6977633692583822</v>
      </c>
      <c r="X58" s="69">
        <f t="shared" si="6"/>
        <v>-0.98337791922199358</v>
      </c>
      <c r="Y58" s="65">
        <v>5.5317241028426901E-4</v>
      </c>
      <c r="Z58" s="83">
        <v>1.3528904639672199E-3</v>
      </c>
      <c r="AA58" s="31"/>
      <c r="AB58" s="31"/>
      <c r="AC58" s="32"/>
      <c r="AD58" s="31"/>
      <c r="AE58" s="31"/>
      <c r="AF58" s="33"/>
      <c r="AG58" s="33"/>
      <c r="AH58" s="21"/>
      <c r="AI58" s="31"/>
      <c r="AJ58" s="31"/>
      <c r="AK58" s="31"/>
      <c r="AL58" s="31"/>
      <c r="AM58" s="31"/>
      <c r="AN58" s="31"/>
      <c r="AO58" s="31"/>
      <c r="AP58" s="34"/>
      <c r="AQ58" s="33"/>
      <c r="AR58" s="31"/>
      <c r="AS58" s="31"/>
      <c r="AT58" s="31"/>
    </row>
    <row r="59" spans="1:46" s="30" customFormat="1" x14ac:dyDescent="0.35">
      <c r="A59" s="54" t="s">
        <v>18</v>
      </c>
      <c r="B59" s="3">
        <v>40631.459027777775</v>
      </c>
      <c r="C59" s="3">
        <v>40658.390277777777</v>
      </c>
      <c r="D59" s="3">
        <v>40644.92465277778</v>
      </c>
      <c r="E59" s="69">
        <v>26.931249999999999</v>
      </c>
      <c r="F59" s="74"/>
      <c r="G59" s="81">
        <v>26.5</v>
      </c>
      <c r="H59" s="68"/>
      <c r="I59" s="81">
        <v>3710.2894963266899</v>
      </c>
      <c r="J59" s="71">
        <v>1.08479474176275E-3</v>
      </c>
      <c r="K59" s="65">
        <v>-4.9756323973042698E-5</v>
      </c>
      <c r="L59" s="68">
        <f t="shared" si="0"/>
        <v>-2.0713159811604012</v>
      </c>
      <c r="M59" s="85" t="str">
        <f t="shared" si="1"/>
        <v/>
      </c>
      <c r="N59" s="68"/>
      <c r="O59" s="68">
        <v>-6.78</v>
      </c>
      <c r="P59" s="69">
        <v>23.920430199999998</v>
      </c>
      <c r="Q59" s="66"/>
      <c r="R59" s="68">
        <f t="shared" si="2"/>
        <v>-29.992627943972373</v>
      </c>
      <c r="S59" s="87"/>
      <c r="T59" s="66"/>
      <c r="U59" s="68">
        <f t="shared" si="3"/>
        <v>23.212627943972372</v>
      </c>
      <c r="V59" s="68">
        <f t="shared" si="4"/>
        <v>-1.5795043936201409</v>
      </c>
      <c r="W59" s="68">
        <f t="shared" si="5"/>
        <v>-2.6977633692583822</v>
      </c>
      <c r="X59" s="69">
        <f t="shared" si="6"/>
        <v>-0.98337791922199358</v>
      </c>
      <c r="Y59" s="65">
        <v>5.5317241028426901E-4</v>
      </c>
      <c r="Z59" s="83"/>
      <c r="AA59" s="31"/>
      <c r="AB59" s="31"/>
      <c r="AC59" s="32"/>
      <c r="AD59" s="31"/>
      <c r="AE59" s="31"/>
      <c r="AF59" s="33"/>
      <c r="AG59" s="33"/>
      <c r="AH59" s="21"/>
      <c r="AI59" s="31"/>
      <c r="AJ59" s="31"/>
      <c r="AK59" s="31"/>
      <c r="AL59" s="31"/>
      <c r="AM59" s="35"/>
      <c r="AN59" s="35"/>
      <c r="AO59" s="35"/>
      <c r="AP59" s="34"/>
      <c r="AQ59" s="33"/>
      <c r="AR59" s="31"/>
      <c r="AS59" s="31"/>
      <c r="AT59" s="31"/>
    </row>
    <row r="60" spans="1:46" s="30" customFormat="1" x14ac:dyDescent="0.35">
      <c r="A60" s="54" t="s">
        <v>18</v>
      </c>
      <c r="B60" s="3">
        <v>40659.381944444445</v>
      </c>
      <c r="C60" s="3">
        <v>40714.413888888892</v>
      </c>
      <c r="D60" s="3">
        <v>40686.897916666669</v>
      </c>
      <c r="E60" s="69">
        <v>54.002083333333303</v>
      </c>
      <c r="F60" s="74"/>
      <c r="G60" s="81">
        <v>26.5</v>
      </c>
      <c r="H60" s="68"/>
      <c r="I60" s="81">
        <v>5849.0479131183401</v>
      </c>
      <c r="J60" s="71">
        <v>6.17937321832676E-4</v>
      </c>
      <c r="K60" s="65">
        <v>1.89437135913097E-4</v>
      </c>
      <c r="L60" s="68">
        <f t="shared" si="0"/>
        <v>7.8861164915366597</v>
      </c>
      <c r="M60" s="85">
        <f t="shared" si="1"/>
        <v>0.8968631880628315</v>
      </c>
      <c r="N60" s="68"/>
      <c r="O60" s="68">
        <v>-6.89</v>
      </c>
      <c r="P60" s="69">
        <v>23.807030099999999</v>
      </c>
      <c r="Q60" s="66"/>
      <c r="R60" s="68">
        <f t="shared" si="2"/>
        <v>-29.992627943972373</v>
      </c>
      <c r="S60" s="87"/>
      <c r="T60" s="66"/>
      <c r="U60" s="68">
        <f t="shared" si="3"/>
        <v>23.102627943972372</v>
      </c>
      <c r="V60" s="68">
        <f t="shared" si="4"/>
        <v>-1.5795043936201409</v>
      </c>
      <c r="W60" s="68">
        <f t="shared" si="5"/>
        <v>-2.6977633692583822</v>
      </c>
      <c r="X60" s="69">
        <f t="shared" si="6"/>
        <v>-0.98337791922199358</v>
      </c>
      <c r="Y60" s="65">
        <v>5.5317241028426901E-4</v>
      </c>
      <c r="Z60" s="83"/>
      <c r="AA60" s="31"/>
      <c r="AB60" s="31"/>
      <c r="AC60" s="32"/>
      <c r="AD60" s="31"/>
      <c r="AE60" s="31"/>
      <c r="AF60" s="33"/>
      <c r="AG60" s="33"/>
      <c r="AH60" s="21"/>
      <c r="AI60" s="31"/>
      <c r="AJ60" s="31"/>
      <c r="AK60" s="31"/>
      <c r="AL60" s="31"/>
      <c r="AM60" s="31"/>
      <c r="AN60" s="31"/>
      <c r="AO60" s="31"/>
      <c r="AP60" s="34"/>
      <c r="AQ60" s="33"/>
      <c r="AR60" s="31"/>
      <c r="AS60" s="31"/>
      <c r="AT60" s="31"/>
    </row>
    <row r="61" spans="1:46" s="30" customFormat="1" x14ac:dyDescent="0.35">
      <c r="A61" s="54" t="s">
        <v>17</v>
      </c>
      <c r="B61" s="3">
        <v>40659.384722222225</v>
      </c>
      <c r="C61" s="3">
        <v>40714.429166666669</v>
      </c>
      <c r="D61" s="3">
        <v>40686.906944444447</v>
      </c>
      <c r="E61" s="69">
        <v>54.031944444444399</v>
      </c>
      <c r="F61" s="74"/>
      <c r="G61" s="81">
        <v>26.5</v>
      </c>
      <c r="H61" s="68"/>
      <c r="I61" s="81">
        <v>80.7777777777777</v>
      </c>
      <c r="J61" s="71">
        <v>4.9654475027366897E-2</v>
      </c>
      <c r="K61" s="65">
        <v>4.95299591291161E-3</v>
      </c>
      <c r="L61" s="68">
        <f t="shared" si="0"/>
        <v>206.18925937121631</v>
      </c>
      <c r="M61" s="85">
        <f t="shared" si="1"/>
        <v>2.3142660386521396</v>
      </c>
      <c r="N61" s="68">
        <v>-12.013228523800001</v>
      </c>
      <c r="O61" s="68">
        <v>-7.6517150378999998</v>
      </c>
      <c r="P61" s="69">
        <v>23.021770450278499</v>
      </c>
      <c r="Q61" s="66">
        <v>-6.1</v>
      </c>
      <c r="R61" s="68">
        <f t="shared" si="2"/>
        <v>-35.909672913514143</v>
      </c>
      <c r="S61" s="87">
        <v>1.7797529940119701E-3</v>
      </c>
      <c r="T61" s="66">
        <v>28.879448738793901</v>
      </c>
      <c r="U61" s="68">
        <f t="shared" si="3"/>
        <v>28.257957875614142</v>
      </c>
      <c r="V61" s="68">
        <f t="shared" si="4"/>
        <v>-7.6698694168190968</v>
      </c>
      <c r="W61" s="68">
        <f t="shared" si="5"/>
        <v>-8.7813070127058381</v>
      </c>
      <c r="X61" s="69">
        <f t="shared" si="6"/>
        <v>-7.0773793139146619</v>
      </c>
      <c r="Y61" s="65">
        <v>5.5317241028426901E-4</v>
      </c>
      <c r="Z61" s="83">
        <v>1.2265805837277E-3</v>
      </c>
      <c r="AA61" s="31">
        <v>-8.3748000000000005</v>
      </c>
      <c r="AB61" s="31">
        <v>-7.3239000000000001</v>
      </c>
      <c r="AC61" s="32">
        <v>-6.7641</v>
      </c>
      <c r="AD61" s="31"/>
      <c r="AE61" s="31"/>
      <c r="AF61" s="33"/>
      <c r="AG61" s="33"/>
      <c r="AH61" s="21"/>
      <c r="AI61" s="31"/>
      <c r="AJ61" s="31"/>
      <c r="AK61" s="31"/>
      <c r="AL61" s="31"/>
      <c r="AM61" s="31"/>
      <c r="AN61" s="31"/>
      <c r="AO61" s="31"/>
      <c r="AP61" s="34"/>
      <c r="AQ61" s="33"/>
      <c r="AR61" s="31"/>
      <c r="AS61" s="31"/>
      <c r="AT61" s="31"/>
    </row>
    <row r="62" spans="1:46" s="30" customFormat="1" x14ac:dyDescent="0.35">
      <c r="A62" s="54" t="s">
        <v>16</v>
      </c>
      <c r="B62" s="3">
        <v>40659.385416666664</v>
      </c>
      <c r="C62" s="3">
        <v>40714.43472222222</v>
      </c>
      <c r="D62" s="3">
        <v>40686.910069444442</v>
      </c>
      <c r="E62" s="69">
        <v>54.0347222222222</v>
      </c>
      <c r="F62" s="74"/>
      <c r="G62" s="81">
        <v>26.5</v>
      </c>
      <c r="H62" s="68"/>
      <c r="I62" s="81">
        <v>137.944444444444</v>
      </c>
      <c r="J62" s="71">
        <v>6.2088863801202501E-2</v>
      </c>
      <c r="K62" s="65">
        <v>1.52642590926636E-3</v>
      </c>
      <c r="L62" s="68">
        <f t="shared" si="0"/>
        <v>63.543890051718442</v>
      </c>
      <c r="M62" s="85">
        <f t="shared" si="1"/>
        <v>1.8030737980939393</v>
      </c>
      <c r="N62" s="68">
        <v>-8.3149999999999995</v>
      </c>
      <c r="O62" s="68">
        <v>-6.7949999999999999</v>
      </c>
      <c r="P62" s="69">
        <v>23.904966550000001</v>
      </c>
      <c r="Q62" s="66">
        <v>-6.0666666666666602</v>
      </c>
      <c r="R62" s="68">
        <f t="shared" si="2"/>
        <v>-35.877339334445601</v>
      </c>
      <c r="S62" s="87">
        <v>1.46581836327345E-3</v>
      </c>
      <c r="T62" s="66">
        <v>29.708859862995499</v>
      </c>
      <c r="U62" s="68">
        <f t="shared" si="3"/>
        <v>29.082339334445599</v>
      </c>
      <c r="V62" s="68">
        <f t="shared" si="4"/>
        <v>-7.6365887336322658</v>
      </c>
      <c r="W62" s="68">
        <f t="shared" si="5"/>
        <v>-8.7480636048182987</v>
      </c>
      <c r="X62" s="69">
        <f t="shared" si="6"/>
        <v>-7.0440787598454335</v>
      </c>
      <c r="Y62" s="65">
        <v>5.5317241028426901E-4</v>
      </c>
      <c r="Z62" s="83">
        <v>9.1264595298918302E-4</v>
      </c>
      <c r="AA62" s="31">
        <v>-8.1860999999999997</v>
      </c>
      <c r="AB62" s="31">
        <v>-7.1584000000000003</v>
      </c>
      <c r="AC62" s="32">
        <v>-6.6109</v>
      </c>
      <c r="AD62" s="31"/>
      <c r="AE62" s="31"/>
      <c r="AF62" s="33"/>
      <c r="AG62" s="33"/>
      <c r="AH62" s="21"/>
      <c r="AI62" s="31"/>
      <c r="AJ62" s="31"/>
      <c r="AK62" s="31"/>
      <c r="AL62" s="31"/>
      <c r="AM62" s="31"/>
      <c r="AN62" s="31"/>
      <c r="AO62" s="31"/>
      <c r="AP62" s="34"/>
      <c r="AQ62" s="33"/>
      <c r="AR62" s="31"/>
      <c r="AS62" s="31"/>
      <c r="AT62" s="31"/>
    </row>
    <row r="63" spans="1:46" s="30" customFormat="1" x14ac:dyDescent="0.35">
      <c r="A63" s="54" t="s">
        <v>15</v>
      </c>
      <c r="B63" s="3">
        <v>40659.406944444447</v>
      </c>
      <c r="C63" s="3">
        <v>40714.413194444445</v>
      </c>
      <c r="D63" s="3">
        <v>40686.910069444442</v>
      </c>
      <c r="E63" s="69">
        <v>53.96875</v>
      </c>
      <c r="F63" s="74"/>
      <c r="G63" s="81">
        <v>26.3</v>
      </c>
      <c r="H63" s="68">
        <v>8.33</v>
      </c>
      <c r="I63" s="81">
        <v>13</v>
      </c>
      <c r="J63" s="71">
        <v>0.25736823185356</v>
      </c>
      <c r="K63" s="65">
        <v>1.3056815286624101E-2</v>
      </c>
      <c r="L63" s="68">
        <f t="shared" si="0"/>
        <v>543.54477997402751</v>
      </c>
      <c r="M63" s="85">
        <f t="shared" si="1"/>
        <v>2.7352353292769558</v>
      </c>
      <c r="N63" s="68">
        <v>-13.117072535999901</v>
      </c>
      <c r="O63" s="68">
        <v>-7.2987436270000003</v>
      </c>
      <c r="P63" s="69">
        <v>23.3856522074894</v>
      </c>
      <c r="Q63" s="66">
        <v>-5.6</v>
      </c>
      <c r="R63" s="68">
        <f t="shared" si="2"/>
        <v>-35.424669227486127</v>
      </c>
      <c r="S63" s="87">
        <v>1.85321024617431E-3</v>
      </c>
      <c r="T63" s="66">
        <v>28.732136345402999</v>
      </c>
      <c r="U63" s="68">
        <f t="shared" si="3"/>
        <v>28.125925600486127</v>
      </c>
      <c r="V63" s="68">
        <f t="shared" si="4"/>
        <v>-7.136070604179622</v>
      </c>
      <c r="W63" s="68">
        <f t="shared" si="5"/>
        <v>-8.242800807697563</v>
      </c>
      <c r="X63" s="69">
        <f t="shared" si="6"/>
        <v>-6.5393424323688123</v>
      </c>
      <c r="Y63" s="65">
        <v>5.5495108664560403E-4</v>
      </c>
      <c r="Z63" s="83">
        <v>1.2982591595287101E-3</v>
      </c>
      <c r="AA63" s="31">
        <v>-8.1709999999999994</v>
      </c>
      <c r="AB63" s="31">
        <v>-7.0749000000000004</v>
      </c>
      <c r="AC63" s="32">
        <v>-6.4842000000000004</v>
      </c>
      <c r="AD63" s="31"/>
      <c r="AE63" s="31"/>
      <c r="AF63" s="33"/>
      <c r="AG63" s="33"/>
      <c r="AH63" s="21"/>
      <c r="AI63" s="31"/>
      <c r="AJ63" s="31"/>
      <c r="AK63" s="31"/>
      <c r="AL63" s="31"/>
      <c r="AM63" s="35"/>
      <c r="AN63" s="35"/>
      <c r="AO63" s="35"/>
      <c r="AP63" s="34"/>
      <c r="AQ63" s="33"/>
      <c r="AR63" s="31"/>
      <c r="AS63" s="31"/>
      <c r="AT63" s="31"/>
    </row>
    <row r="64" spans="1:46" s="30" customFormat="1" x14ac:dyDescent="0.35">
      <c r="A64" s="54" t="s">
        <v>15</v>
      </c>
      <c r="B64" s="3">
        <v>40715.397916666669</v>
      </c>
      <c r="C64" s="3">
        <v>40784.443055555559</v>
      </c>
      <c r="D64" s="3">
        <v>40749.920486111114</v>
      </c>
      <c r="E64" s="69">
        <v>68.073611111111106</v>
      </c>
      <c r="F64" s="74">
        <v>2917.3395721925099</v>
      </c>
      <c r="G64" s="81">
        <v>26.3</v>
      </c>
      <c r="H64" s="68">
        <v>8.33</v>
      </c>
      <c r="I64" s="81">
        <v>14.4444444444444</v>
      </c>
      <c r="J64" s="71">
        <v>0.23685041537494</v>
      </c>
      <c r="K64" s="65">
        <v>9.9855140472935502E-3</v>
      </c>
      <c r="L64" s="68">
        <f t="shared" si="0"/>
        <v>415.68896523518629</v>
      </c>
      <c r="M64" s="85">
        <f t="shared" si="1"/>
        <v>2.618768495997494</v>
      </c>
      <c r="N64" s="68">
        <v>-12.863351787599999</v>
      </c>
      <c r="O64" s="68">
        <v>-7.1417216048999999</v>
      </c>
      <c r="P64" s="69">
        <v>23.547527780292501</v>
      </c>
      <c r="Q64" s="66">
        <v>-5.6</v>
      </c>
      <c r="R64" s="68">
        <f t="shared" si="2"/>
        <v>-35.424669227486127</v>
      </c>
      <c r="S64" s="87">
        <v>1.68051397205588E-3</v>
      </c>
      <c r="T64" s="66">
        <v>28.890300348726001</v>
      </c>
      <c r="U64" s="68">
        <f t="shared" si="3"/>
        <v>28.282947622586128</v>
      </c>
      <c r="V64" s="68">
        <f t="shared" si="4"/>
        <v>-7.136070604179622</v>
      </c>
      <c r="W64" s="68">
        <f t="shared" si="5"/>
        <v>-8.242800807697563</v>
      </c>
      <c r="X64" s="69">
        <f t="shared" si="6"/>
        <v>-6.5393424323688123</v>
      </c>
      <c r="Y64" s="65">
        <v>1.18004192679595E-3</v>
      </c>
      <c r="Z64" s="83">
        <v>5.00472045259934E-4</v>
      </c>
      <c r="AA64" s="31">
        <v>-8.2195999999999998</v>
      </c>
      <c r="AB64" s="31">
        <v>-7.1162000000000001</v>
      </c>
      <c r="AC64" s="32">
        <v>-6.5217000000000001</v>
      </c>
      <c r="AD64" s="31"/>
      <c r="AE64" s="31"/>
      <c r="AF64" s="33"/>
      <c r="AG64" s="33"/>
      <c r="AH64" s="21"/>
      <c r="AI64" s="31"/>
      <c r="AJ64" s="31"/>
      <c r="AK64" s="31"/>
      <c r="AL64" s="31"/>
      <c r="AM64" s="31"/>
      <c r="AN64" s="31"/>
      <c r="AO64" s="31"/>
      <c r="AP64" s="34"/>
      <c r="AQ64" s="33"/>
      <c r="AR64" s="31"/>
      <c r="AS64" s="31"/>
      <c r="AT64" s="31"/>
    </row>
    <row r="65" spans="1:46" s="30" customFormat="1" x14ac:dyDescent="0.35">
      <c r="A65" s="54" t="s">
        <v>18</v>
      </c>
      <c r="B65" s="3">
        <v>40715.413888888892</v>
      </c>
      <c r="C65" s="3">
        <v>40784.410416666666</v>
      </c>
      <c r="D65" s="3">
        <v>40749.912152777775</v>
      </c>
      <c r="E65" s="69">
        <v>68.022222222222197</v>
      </c>
      <c r="F65" s="74">
        <v>2915.9170013386802</v>
      </c>
      <c r="G65" s="81">
        <v>26.5</v>
      </c>
      <c r="H65" s="68"/>
      <c r="I65" s="81">
        <v>5970.2508681451</v>
      </c>
      <c r="J65" s="71">
        <v>7.3675846516432005E-4</v>
      </c>
      <c r="K65" s="65">
        <v>-4.3147664162039801E-4</v>
      </c>
      <c r="L65" s="68">
        <f t="shared" si="0"/>
        <v>-17.962027576031488</v>
      </c>
      <c r="M65" s="85" t="str">
        <f t="shared" si="1"/>
        <v/>
      </c>
      <c r="N65" s="68"/>
      <c r="O65" s="68">
        <v>-7.44</v>
      </c>
      <c r="P65" s="69">
        <v>23.2400296</v>
      </c>
      <c r="Q65" s="66"/>
      <c r="R65" s="68">
        <f t="shared" si="2"/>
        <v>-29.992627943972373</v>
      </c>
      <c r="S65" s="87"/>
      <c r="T65" s="66"/>
      <c r="U65" s="68">
        <f t="shared" si="3"/>
        <v>22.552627943972372</v>
      </c>
      <c r="V65" s="68">
        <f t="shared" si="4"/>
        <v>-1.5795043936201409</v>
      </c>
      <c r="W65" s="68">
        <f t="shared" si="5"/>
        <v>-2.6977633692583822</v>
      </c>
      <c r="X65" s="69">
        <f t="shared" si="6"/>
        <v>-0.98337791922199358</v>
      </c>
      <c r="Y65" s="65">
        <v>1.1761694417758901E-3</v>
      </c>
      <c r="Z65" s="83"/>
      <c r="AA65" s="31"/>
      <c r="AB65" s="31"/>
      <c r="AC65" s="32"/>
      <c r="AD65" s="31"/>
      <c r="AE65" s="31"/>
      <c r="AF65" s="33"/>
      <c r="AG65" s="33"/>
      <c r="AH65" s="21"/>
      <c r="AI65" s="31"/>
      <c r="AJ65" s="31"/>
      <c r="AK65" s="31"/>
      <c r="AL65" s="31"/>
      <c r="AM65" s="31"/>
      <c r="AN65" s="31"/>
      <c r="AO65" s="31"/>
      <c r="AP65" s="34"/>
      <c r="AQ65" s="33"/>
      <c r="AR65" s="31"/>
      <c r="AS65" s="31"/>
      <c r="AT65" s="31"/>
    </row>
    <row r="66" spans="1:46" s="30" customFormat="1" x14ac:dyDescent="0.35">
      <c r="A66" s="54" t="s">
        <v>16</v>
      </c>
      <c r="B66" s="3">
        <v>40715.427083333336</v>
      </c>
      <c r="C66" s="3">
        <v>40784.429861111108</v>
      </c>
      <c r="D66" s="3">
        <v>40749.928472222222</v>
      </c>
      <c r="E66" s="69">
        <v>68.034027777777695</v>
      </c>
      <c r="F66" s="74">
        <v>2917.3395721925099</v>
      </c>
      <c r="G66" s="81">
        <v>26.4</v>
      </c>
      <c r="H66" s="68">
        <v>7.76</v>
      </c>
      <c r="I66" s="81">
        <v>81</v>
      </c>
      <c r="J66" s="71">
        <v>8.4700008334948895E-2</v>
      </c>
      <c r="K66" s="65">
        <v>2.8103583786709299E-4</v>
      </c>
      <c r="L66" s="68">
        <f t="shared" si="0"/>
        <v>11.699297210306264</v>
      </c>
      <c r="M66" s="85">
        <f t="shared" si="1"/>
        <v>1.0681597739809372</v>
      </c>
      <c r="N66" s="68">
        <v>-10.35</v>
      </c>
      <c r="O66" s="68">
        <v>-6.94</v>
      </c>
      <c r="P66" s="69">
        <v>23.755484599999999</v>
      </c>
      <c r="Q66" s="66">
        <v>-5.86666666666666</v>
      </c>
      <c r="R66" s="68">
        <f t="shared" si="2"/>
        <v>-35.683337860034399</v>
      </c>
      <c r="S66" s="87">
        <v>1.41949434464404E-3</v>
      </c>
      <c r="T66" s="66">
        <v>29.361656692403699</v>
      </c>
      <c r="U66" s="68">
        <f t="shared" si="3"/>
        <v>28.743337860034398</v>
      </c>
      <c r="V66" s="68">
        <f t="shared" si="4"/>
        <v>-7.4196209123286962</v>
      </c>
      <c r="W66" s="68">
        <f t="shared" si="5"/>
        <v>-8.5286878089464153</v>
      </c>
      <c r="X66" s="69">
        <f t="shared" si="6"/>
        <v>-6.8250229323309668</v>
      </c>
      <c r="Y66" s="65">
        <v>1.17810393856263E-3</v>
      </c>
      <c r="Z66" s="83">
        <v>2.4139040608141401E-4</v>
      </c>
      <c r="AA66" s="31">
        <v>-8.4893999999999998</v>
      </c>
      <c r="AB66" s="31">
        <v>-7.3861999999999997</v>
      </c>
      <c r="AC66" s="32">
        <v>-6.7949999999999999</v>
      </c>
      <c r="AD66" s="31"/>
      <c r="AE66" s="31"/>
      <c r="AF66" s="33"/>
      <c r="AG66" s="33"/>
      <c r="AH66" s="21"/>
      <c r="AI66" s="31"/>
      <c r="AJ66" s="31"/>
      <c r="AK66" s="31"/>
      <c r="AL66" s="31"/>
      <c r="AM66" s="31"/>
      <c r="AN66" s="31"/>
      <c r="AO66" s="31"/>
      <c r="AP66" s="34"/>
      <c r="AQ66" s="33"/>
      <c r="AR66" s="31"/>
      <c r="AS66" s="31"/>
      <c r="AT66" s="31"/>
    </row>
    <row r="67" spans="1:46" s="30" customFormat="1" x14ac:dyDescent="0.35">
      <c r="A67" s="54" t="s">
        <v>17</v>
      </c>
      <c r="B67" s="3">
        <v>40715.428472222222</v>
      </c>
      <c r="C67" s="3">
        <v>40784.42291666667</v>
      </c>
      <c r="D67" s="3">
        <v>40749.925694444442</v>
      </c>
      <c r="E67" s="69">
        <v>68.029861111111103</v>
      </c>
      <c r="F67" s="74">
        <v>2917.3395721925099</v>
      </c>
      <c r="G67" s="81">
        <v>26.5</v>
      </c>
      <c r="H67" s="68"/>
      <c r="I67" s="81">
        <v>80.2222222222222</v>
      </c>
      <c r="J67" s="71">
        <v>5.6220639372530502E-2</v>
      </c>
      <c r="K67" s="65">
        <v>1.63634025091104E-3</v>
      </c>
      <c r="L67" s="68">
        <f t="shared" si="0"/>
        <v>68.119536205375141</v>
      </c>
      <c r="M67" s="85">
        <f t="shared" si="1"/>
        <v>1.8332716823890365</v>
      </c>
      <c r="N67" s="68">
        <v>-12.832091977699999</v>
      </c>
      <c r="O67" s="68">
        <v>-7.8950466117999998</v>
      </c>
      <c r="P67" s="69">
        <v>22.770917497429199</v>
      </c>
      <c r="Q67" s="66">
        <v>-6.4</v>
      </c>
      <c r="R67" s="68">
        <f t="shared" si="2"/>
        <v>-36.20067512513095</v>
      </c>
      <c r="S67" s="87">
        <v>1.8805721889554199E-3</v>
      </c>
      <c r="T67" s="66">
        <v>28.936097630809599</v>
      </c>
      <c r="U67" s="68">
        <f t="shared" si="3"/>
        <v>28.305628513330952</v>
      </c>
      <c r="V67" s="68">
        <f t="shared" si="4"/>
        <v>-7.9693955655010313</v>
      </c>
      <c r="W67" s="68">
        <f t="shared" si="5"/>
        <v>-9.080497683695171</v>
      </c>
      <c r="X67" s="69">
        <f t="shared" si="6"/>
        <v>-7.3770843005389679</v>
      </c>
      <c r="Y67" s="65">
        <v>1.1761694417758901E-3</v>
      </c>
      <c r="Z67" s="83">
        <v>7.0440274717952997E-4</v>
      </c>
      <c r="AA67" s="31">
        <v>-8.9040999999999997</v>
      </c>
      <c r="AB67" s="31">
        <v>-7.8193000000000001</v>
      </c>
      <c r="AC67" s="32">
        <v>-7.2412999999999998</v>
      </c>
      <c r="AD67" s="31"/>
      <c r="AE67" s="31"/>
      <c r="AF67" s="33"/>
      <c r="AG67" s="33"/>
      <c r="AH67" s="21"/>
      <c r="AI67" s="31"/>
      <c r="AJ67" s="31"/>
      <c r="AK67" s="31"/>
      <c r="AL67" s="31"/>
      <c r="AM67" s="35"/>
      <c r="AN67" s="35"/>
      <c r="AO67" s="35"/>
      <c r="AP67" s="34"/>
      <c r="AQ67" s="33"/>
      <c r="AR67" s="31"/>
      <c r="AS67" s="31"/>
      <c r="AT67" s="31"/>
    </row>
    <row r="68" spans="1:46" s="30" customFormat="1" x14ac:dyDescent="0.35">
      <c r="A68" s="54" t="s">
        <v>18</v>
      </c>
      <c r="B68" s="3">
        <v>40785.47152777778</v>
      </c>
      <c r="C68" s="3">
        <v>40840.420138888891</v>
      </c>
      <c r="D68" s="3">
        <v>40812.945833333331</v>
      </c>
      <c r="E68" s="69">
        <v>53.980555555555497</v>
      </c>
      <c r="F68" s="74">
        <v>1343.3090185676299</v>
      </c>
      <c r="G68" s="81">
        <v>26.5</v>
      </c>
      <c r="H68" s="68"/>
      <c r="I68" s="81">
        <v>1773.38929295459</v>
      </c>
      <c r="J68" s="71">
        <v>4.5834938389617197E-3</v>
      </c>
      <c r="K68" s="65">
        <v>-1.6709720578396799E-4</v>
      </c>
      <c r="L68" s="68">
        <f t="shared" si="0"/>
        <v>-6.9561230635747817</v>
      </c>
      <c r="M68" s="85" t="str">
        <f t="shared" si="1"/>
        <v/>
      </c>
      <c r="N68" s="68">
        <v>-8.9253504382000006</v>
      </c>
      <c r="O68" s="68">
        <v>-7.1568013909000001</v>
      </c>
      <c r="P68" s="69">
        <v>23.531981878107199</v>
      </c>
      <c r="Q68" s="66">
        <v>-6.4</v>
      </c>
      <c r="R68" s="68">
        <f t="shared" si="2"/>
        <v>-36.20067512513095</v>
      </c>
      <c r="S68" s="87">
        <v>1.8757485029940099E-3</v>
      </c>
      <c r="T68" s="66">
        <v>29.679940994371901</v>
      </c>
      <c r="U68" s="68">
        <f t="shared" si="3"/>
        <v>29.043873734230949</v>
      </c>
      <c r="V68" s="68">
        <f t="shared" si="4"/>
        <v>-7.9693955655010313</v>
      </c>
      <c r="W68" s="68">
        <f t="shared" si="5"/>
        <v>-9.080497683695171</v>
      </c>
      <c r="X68" s="69">
        <f t="shared" si="6"/>
        <v>-7.3770843005389679</v>
      </c>
      <c r="Y68" s="65">
        <v>1.1761694417758901E-3</v>
      </c>
      <c r="Z68" s="83">
        <v>6.9957906121811996E-4</v>
      </c>
      <c r="AA68" s="31">
        <v>-8.4880999999999993</v>
      </c>
      <c r="AB68" s="31">
        <v>-7.4653</v>
      </c>
      <c r="AC68" s="32">
        <v>-6.9203999999999999</v>
      </c>
      <c r="AD68" s="31"/>
      <c r="AE68" s="31"/>
      <c r="AF68" s="33"/>
      <c r="AG68" s="33"/>
      <c r="AH68" s="21"/>
      <c r="AI68" s="31"/>
      <c r="AJ68" s="31"/>
      <c r="AK68" s="31"/>
      <c r="AL68" s="31"/>
      <c r="AM68" s="31"/>
      <c r="AN68" s="31"/>
      <c r="AO68" s="31"/>
      <c r="AP68" s="34"/>
      <c r="AQ68" s="33"/>
      <c r="AR68" s="31"/>
      <c r="AS68" s="31"/>
      <c r="AT68" s="31"/>
    </row>
    <row r="69" spans="1:46" s="30" customFormat="1" x14ac:dyDescent="0.35">
      <c r="A69" s="54" t="s">
        <v>16</v>
      </c>
      <c r="B69" s="3">
        <v>40785.480555555558</v>
      </c>
      <c r="C69" s="3">
        <v>40840.414583333331</v>
      </c>
      <c r="D69" s="3">
        <v>40812.947569444441</v>
      </c>
      <c r="E69" s="69">
        <v>53.973611111111097</v>
      </c>
      <c r="F69" s="74">
        <v>1343.3090185676299</v>
      </c>
      <c r="G69" s="81">
        <v>26.5</v>
      </c>
      <c r="H69" s="68">
        <v>7.8366666666666598</v>
      </c>
      <c r="I69" s="81">
        <v>30.8333333333333</v>
      </c>
      <c r="J69" s="71">
        <v>0.1237254029561</v>
      </c>
      <c r="K69" s="65">
        <v>2.9864594323357101E-3</v>
      </c>
      <c r="L69" s="68">
        <f t="shared" ref="L69:L132" si="7">K69/24/(1/100)/100.09*1000000</f>
        <v>124.32391815431568</v>
      </c>
      <c r="M69" s="85">
        <f t="shared" ref="M69:M132" si="8">IF(L69&gt;0,LOG10(L69),"")</f>
        <v>2.0945546887636617</v>
      </c>
      <c r="N69" s="68">
        <v>-11.375</v>
      </c>
      <c r="O69" s="68">
        <v>-7.9450000000000003</v>
      </c>
      <c r="P69" s="69">
        <v>22.71942005</v>
      </c>
      <c r="Q69" s="66">
        <v>-6.0333333333333297</v>
      </c>
      <c r="R69" s="68">
        <f t="shared" ref="R69:R132" si="9">(Q69-30.92)/1.03092</f>
        <v>-35.845005755377073</v>
      </c>
      <c r="S69" s="87">
        <v>1.6892880904856901E-3</v>
      </c>
      <c r="T69" s="66">
        <v>28.516785077683</v>
      </c>
      <c r="U69" s="68">
        <f t="shared" ref="U69:U132" si="10">IF(AND(O69&lt;&gt;"",R69&lt;&gt;""),O69-R69,"")</f>
        <v>27.900005755377073</v>
      </c>
      <c r="V69" s="68">
        <f t="shared" ref="V69:V132" si="11">(EXP(15.63/(G69+273.15)-0.02329))*(1000+R69)-1000</f>
        <v>-7.603308050445321</v>
      </c>
      <c r="W69" s="68">
        <f t="shared" ref="W69:W132" si="12">(EXP(18.03/(G69+273.15)-0.03242))*(1000+R69)-1000</f>
        <v>-8.7148201969305319</v>
      </c>
      <c r="X69" s="69">
        <f t="shared" ref="X69:X132" si="13">(EXP(17.4/(G69+273.15)-0.0286))*(1000+R69)-1000</f>
        <v>-7.0107782057759778</v>
      </c>
      <c r="Y69" s="65">
        <v>1.1761694417758901E-3</v>
      </c>
      <c r="Z69" s="83">
        <v>5.1311864870980399E-4</v>
      </c>
      <c r="AA69" s="31">
        <v>-8.6625999999999994</v>
      </c>
      <c r="AB69" s="31">
        <v>-7.5589000000000004</v>
      </c>
      <c r="AC69" s="32">
        <v>-6.9707999999999997</v>
      </c>
      <c r="AD69" s="31"/>
      <c r="AE69" s="31"/>
      <c r="AF69" s="33"/>
      <c r="AG69" s="33"/>
      <c r="AH69" s="21"/>
      <c r="AI69" s="31"/>
      <c r="AJ69" s="31"/>
      <c r="AK69" s="31"/>
      <c r="AL69" s="31"/>
      <c r="AM69" s="31"/>
      <c r="AN69" s="31"/>
      <c r="AO69" s="31"/>
      <c r="AP69" s="34"/>
      <c r="AQ69" s="33"/>
      <c r="AR69" s="31"/>
      <c r="AS69" s="31"/>
      <c r="AT69" s="31"/>
    </row>
    <row r="70" spans="1:46" s="30" customFormat="1" x14ac:dyDescent="0.35">
      <c r="A70" s="54" t="s">
        <v>17</v>
      </c>
      <c r="B70" s="3">
        <v>40785.481249999997</v>
      </c>
      <c r="C70" s="3">
        <v>40840.40625</v>
      </c>
      <c r="D70" s="3">
        <v>40812.943749999999</v>
      </c>
      <c r="E70" s="69">
        <v>53.897916666666603</v>
      </c>
      <c r="F70" s="74">
        <v>1343.3090185676299</v>
      </c>
      <c r="G70" s="81">
        <v>26.5</v>
      </c>
      <c r="H70" s="68"/>
      <c r="I70" s="81">
        <v>67.3333333333333</v>
      </c>
      <c r="J70" s="71">
        <v>4.4918871687803702E-2</v>
      </c>
      <c r="K70" s="65">
        <v>2.2770824475283301E-3</v>
      </c>
      <c r="L70" s="68">
        <f t="shared" si="7"/>
        <v>94.793121504326507</v>
      </c>
      <c r="M70" s="85">
        <f t="shared" si="8"/>
        <v>1.9767768246682773</v>
      </c>
      <c r="N70" s="68">
        <v>-9.7324595966</v>
      </c>
      <c r="O70" s="68">
        <v>-7.1656374673999998</v>
      </c>
      <c r="P70" s="69">
        <v>23.522872678482599</v>
      </c>
      <c r="Q70" s="66">
        <v>-6.6</v>
      </c>
      <c r="R70" s="68">
        <f t="shared" si="9"/>
        <v>-36.394676599542159</v>
      </c>
      <c r="S70" s="87">
        <v>1.8132485029940101E-3</v>
      </c>
      <c r="T70" s="66">
        <v>29.872349690343899</v>
      </c>
      <c r="U70" s="68">
        <f t="shared" si="10"/>
        <v>29.229039132142159</v>
      </c>
      <c r="V70" s="68">
        <f t="shared" si="11"/>
        <v>-8.1690796646223589</v>
      </c>
      <c r="W70" s="68">
        <f t="shared" si="12"/>
        <v>-9.2799581310213171</v>
      </c>
      <c r="X70" s="69">
        <f t="shared" si="13"/>
        <v>-7.576887624955134</v>
      </c>
      <c r="Y70" s="65">
        <v>1.1761694417758901E-3</v>
      </c>
      <c r="Z70" s="83">
        <v>6.3707906121812001E-4</v>
      </c>
      <c r="AA70" s="31">
        <v>-9.1424000000000003</v>
      </c>
      <c r="AB70" s="31">
        <v>-8.0519999999999996</v>
      </c>
      <c r="AC70" s="32">
        <v>-7.4710999999999999</v>
      </c>
      <c r="AD70" s="31"/>
      <c r="AE70" s="31"/>
      <c r="AF70" s="33"/>
      <c r="AG70" s="33"/>
      <c r="AH70" s="21"/>
      <c r="AI70" s="31"/>
      <c r="AJ70" s="31"/>
      <c r="AK70" s="31"/>
      <c r="AL70" s="31"/>
      <c r="AM70" s="31"/>
      <c r="AN70" s="31"/>
      <c r="AO70" s="31"/>
      <c r="AP70" s="34"/>
      <c r="AQ70" s="33"/>
      <c r="AR70" s="31"/>
      <c r="AS70" s="31"/>
      <c r="AT70" s="31"/>
    </row>
    <row r="71" spans="1:46" s="30" customFormat="1" x14ac:dyDescent="0.35">
      <c r="A71" s="54" t="s">
        <v>15</v>
      </c>
      <c r="B71" s="3">
        <v>40785.486111111109</v>
      </c>
      <c r="C71" s="3">
        <v>40840.431250000001</v>
      </c>
      <c r="D71" s="3">
        <v>40812.958680555559</v>
      </c>
      <c r="E71" s="69">
        <v>53.979861111111099</v>
      </c>
      <c r="F71" s="74">
        <v>1343.3090185676299</v>
      </c>
      <c r="G71" s="81">
        <v>26.8</v>
      </c>
      <c r="H71" s="68">
        <v>8.25</v>
      </c>
      <c r="I71" s="81">
        <v>10.8888888888888</v>
      </c>
      <c r="J71" s="71">
        <v>0.328552430002019</v>
      </c>
      <c r="K71" s="65">
        <v>1.25437521709485E-2</v>
      </c>
      <c r="L71" s="68">
        <f t="shared" si="7"/>
        <v>522.18637272073875</v>
      </c>
      <c r="M71" s="85">
        <f t="shared" si="8"/>
        <v>2.7178255340334423</v>
      </c>
      <c r="N71" s="68">
        <v>-13.7054467516</v>
      </c>
      <c r="O71" s="68">
        <v>-6.9158445694999999</v>
      </c>
      <c r="P71" s="69">
        <v>23.7803866748567</v>
      </c>
      <c r="Q71" s="66">
        <v>-5.2</v>
      </c>
      <c r="R71" s="68">
        <f t="shared" si="9"/>
        <v>-35.036666278663724</v>
      </c>
      <c r="S71" s="87">
        <v>1.82909181636726E-3</v>
      </c>
      <c r="T71" s="66">
        <v>28.715604531217402</v>
      </c>
      <c r="U71" s="68">
        <f t="shared" si="10"/>
        <v>28.120821709163724</v>
      </c>
      <c r="V71" s="68">
        <f t="shared" si="11"/>
        <v>-6.8231059132374412</v>
      </c>
      <c r="W71" s="68">
        <f t="shared" si="12"/>
        <v>-7.9434389868490598</v>
      </c>
      <c r="X71" s="69">
        <f t="shared" si="13"/>
        <v>-6.2359812855880818</v>
      </c>
      <c r="Y71" s="65">
        <v>1.1703868202151801E-3</v>
      </c>
      <c r="Z71" s="83">
        <v>6.5870499615207996E-4</v>
      </c>
      <c r="AA71" s="31">
        <v>-7.9204999999999997</v>
      </c>
      <c r="AB71" s="31">
        <v>-6.8036000000000003</v>
      </c>
      <c r="AC71" s="32">
        <v>-6.2186000000000003</v>
      </c>
      <c r="AD71" s="31"/>
      <c r="AE71" s="31"/>
      <c r="AF71" s="33"/>
      <c r="AG71" s="33"/>
      <c r="AH71" s="21"/>
      <c r="AI71" s="31"/>
      <c r="AJ71" s="31"/>
      <c r="AK71" s="31"/>
      <c r="AL71" s="31"/>
      <c r="AM71" s="31"/>
      <c r="AN71" s="31"/>
      <c r="AO71" s="31"/>
      <c r="AP71" s="34"/>
      <c r="AQ71" s="33"/>
      <c r="AR71" s="31"/>
      <c r="AS71" s="31"/>
      <c r="AT71" s="31"/>
    </row>
    <row r="72" spans="1:46" s="30" customFormat="1" x14ac:dyDescent="0.35">
      <c r="A72" s="54" t="s">
        <v>18</v>
      </c>
      <c r="B72" s="3">
        <v>40841.39166666667</v>
      </c>
      <c r="C72" s="3">
        <v>40896.431944444441</v>
      </c>
      <c r="D72" s="3">
        <v>40868.911805555559</v>
      </c>
      <c r="E72" s="69">
        <v>54.136805555555497</v>
      </c>
      <c r="F72" s="74">
        <v>664.07624633430999</v>
      </c>
      <c r="G72" s="81">
        <v>26.5</v>
      </c>
      <c r="H72" s="68"/>
      <c r="I72" s="81">
        <v>630.93074394756502</v>
      </c>
      <c r="J72" s="71">
        <v>6.6028683936402398E-3</v>
      </c>
      <c r="K72" s="65">
        <v>9.5720461279895694E-5</v>
      </c>
      <c r="L72" s="68">
        <f t="shared" si="7"/>
        <v>3.9847662636916645</v>
      </c>
      <c r="M72" s="85">
        <f t="shared" si="8"/>
        <v>0.60040285186361331</v>
      </c>
      <c r="N72" s="68">
        <v>-7.0098640769999996</v>
      </c>
      <c r="O72" s="68">
        <v>-6.6662949243999998</v>
      </c>
      <c r="P72" s="69">
        <v>24.037649899486699</v>
      </c>
      <c r="Q72" s="66">
        <v>-6.2</v>
      </c>
      <c r="R72" s="68">
        <f t="shared" si="9"/>
        <v>-36.006673650719748</v>
      </c>
      <c r="S72" s="87"/>
      <c r="T72" s="66">
        <v>29.9725932352931</v>
      </c>
      <c r="U72" s="68">
        <f t="shared" si="10"/>
        <v>29.340378726319749</v>
      </c>
      <c r="V72" s="68">
        <f t="shared" si="11"/>
        <v>-7.7697114663798175</v>
      </c>
      <c r="W72" s="68">
        <f t="shared" si="12"/>
        <v>-8.8810372363690249</v>
      </c>
      <c r="X72" s="69">
        <f t="shared" si="13"/>
        <v>-7.1772809761228018</v>
      </c>
      <c r="Y72" s="65">
        <v>1.1761694417758901E-3</v>
      </c>
      <c r="Z72" s="83"/>
      <c r="AA72" s="31"/>
      <c r="AB72" s="31"/>
      <c r="AC72" s="32"/>
      <c r="AD72" s="31"/>
      <c r="AE72" s="31"/>
      <c r="AF72" s="33"/>
      <c r="AG72" s="33"/>
      <c r="AH72" s="21"/>
      <c r="AI72" s="31"/>
      <c r="AJ72" s="31"/>
      <c r="AK72" s="31"/>
      <c r="AL72" s="31"/>
      <c r="AM72" s="31"/>
      <c r="AN72" s="31"/>
      <c r="AO72" s="31"/>
      <c r="AP72" s="34"/>
      <c r="AQ72" s="33"/>
      <c r="AR72" s="31"/>
      <c r="AS72" s="31"/>
      <c r="AT72" s="31"/>
    </row>
    <row r="73" spans="1:46" s="30" customFormat="1" x14ac:dyDescent="0.35">
      <c r="A73" s="54" t="s">
        <v>16</v>
      </c>
      <c r="B73" s="3">
        <v>40841.40625</v>
      </c>
      <c r="C73" s="3">
        <v>40896.444444444445</v>
      </c>
      <c r="D73" s="3">
        <v>40868.925347222219</v>
      </c>
      <c r="E73" s="69">
        <v>54.097916666666599</v>
      </c>
      <c r="F73" s="74">
        <v>664.07624633430999</v>
      </c>
      <c r="G73" s="81">
        <v>26.9</v>
      </c>
      <c r="H73" s="68">
        <v>8.1150000000000002</v>
      </c>
      <c r="I73" s="81">
        <v>55.1666666666666</v>
      </c>
      <c r="J73" s="71">
        <v>8.6639856785873104E-2</v>
      </c>
      <c r="K73" s="65">
        <v>2.0201609735433401E-2</v>
      </c>
      <c r="L73" s="68">
        <f t="shared" si="7"/>
        <v>840.97685980256927</v>
      </c>
      <c r="M73" s="85">
        <f t="shared" si="8"/>
        <v>2.9247840459782743</v>
      </c>
      <c r="N73" s="68">
        <v>-7.33</v>
      </c>
      <c r="O73" s="68">
        <v>-6.66</v>
      </c>
      <c r="P73" s="69">
        <v>24.044139399999999</v>
      </c>
      <c r="Q73" s="66">
        <v>-6.1666666666666599</v>
      </c>
      <c r="R73" s="68">
        <f t="shared" si="9"/>
        <v>-35.974340071651199</v>
      </c>
      <c r="S73" s="87">
        <v>1.26289088489687E-3</v>
      </c>
      <c r="T73" s="66">
        <v>29.945389658225899</v>
      </c>
      <c r="U73" s="68">
        <f t="shared" si="10"/>
        <v>29.314340071651198</v>
      </c>
      <c r="V73" s="68">
        <f t="shared" si="11"/>
        <v>-7.8054266385884148</v>
      </c>
      <c r="W73" s="68">
        <f t="shared" si="12"/>
        <v>-8.9272944893527892</v>
      </c>
      <c r="X73" s="69">
        <f t="shared" si="13"/>
        <v>-7.2208351855189221</v>
      </c>
      <c r="Y73" s="65">
        <v>1.16846620821639E-3</v>
      </c>
      <c r="Z73" s="83">
        <v>9.4424676680480803E-5</v>
      </c>
      <c r="AA73" s="31">
        <v>-8.9444999999999997</v>
      </c>
      <c r="AB73" s="31">
        <v>-7.82</v>
      </c>
      <c r="AC73" s="32">
        <v>-7.2343999999999999</v>
      </c>
      <c r="AD73" s="31"/>
      <c r="AE73" s="31"/>
      <c r="AF73" s="33"/>
      <c r="AG73" s="33"/>
      <c r="AH73" s="21"/>
      <c r="AI73" s="31"/>
      <c r="AJ73" s="31"/>
      <c r="AK73" s="31"/>
      <c r="AL73" s="31"/>
      <c r="AM73" s="31"/>
      <c r="AN73" s="31"/>
      <c r="AO73" s="31"/>
      <c r="AP73" s="34"/>
      <c r="AQ73" s="33"/>
      <c r="AR73" s="31"/>
      <c r="AS73" s="31"/>
      <c r="AT73" s="31"/>
    </row>
    <row r="74" spans="1:46" s="30" customFormat="1" x14ac:dyDescent="0.35">
      <c r="A74" s="54" t="s">
        <v>17</v>
      </c>
      <c r="B74" s="3">
        <v>40841.412499999999</v>
      </c>
      <c r="C74" s="3">
        <v>40896.445833333331</v>
      </c>
      <c r="D74" s="3">
        <v>40868.929166666669</v>
      </c>
      <c r="E74" s="69">
        <v>54.001388888888798</v>
      </c>
      <c r="F74" s="74">
        <v>664.07624633430999</v>
      </c>
      <c r="G74" s="81">
        <v>26.5</v>
      </c>
      <c r="H74" s="68"/>
      <c r="I74" s="81">
        <v>72.2777777777777</v>
      </c>
      <c r="J74" s="71">
        <v>2.8837660346040701E-2</v>
      </c>
      <c r="K74" s="65">
        <v>5.4795812864896296E-3</v>
      </c>
      <c r="L74" s="68">
        <f t="shared" si="7"/>
        <v>228.11058740840033</v>
      </c>
      <c r="M74" s="85">
        <f t="shared" si="8"/>
        <v>2.3581454428669093</v>
      </c>
      <c r="N74" s="68">
        <v>-11.051503611899999</v>
      </c>
      <c r="O74" s="68">
        <v>-7.2894547395</v>
      </c>
      <c r="P74" s="69">
        <v>23.395228214502001</v>
      </c>
      <c r="Q74" s="66">
        <v>-5.95</v>
      </c>
      <c r="R74" s="68">
        <f t="shared" si="9"/>
        <v>-35.764171807705743</v>
      </c>
      <c r="S74" s="87">
        <v>1.9273952095808301E-3</v>
      </c>
      <c r="T74" s="66">
        <v>29.093526478961799</v>
      </c>
      <c r="U74" s="68">
        <f t="shared" si="10"/>
        <v>28.474717068205742</v>
      </c>
      <c r="V74" s="68">
        <f t="shared" si="11"/>
        <v>-7.5201063424782433</v>
      </c>
      <c r="W74" s="68">
        <f t="shared" si="12"/>
        <v>-8.6317116772113422</v>
      </c>
      <c r="X74" s="69">
        <f t="shared" si="13"/>
        <v>-6.9275268206026794</v>
      </c>
      <c r="Y74" s="65">
        <v>1.1761694417758901E-3</v>
      </c>
      <c r="Z74" s="83">
        <v>7.5122576780494604E-4</v>
      </c>
      <c r="AA74" s="31">
        <v>-8.4610000000000003</v>
      </c>
      <c r="AB74" s="31">
        <v>-7.3747999999999996</v>
      </c>
      <c r="AC74" s="32">
        <v>-6.7961999999999998</v>
      </c>
      <c r="AD74" s="31"/>
      <c r="AE74" s="31"/>
      <c r="AF74" s="33"/>
      <c r="AG74" s="33"/>
      <c r="AH74" s="21"/>
      <c r="AI74" s="31"/>
      <c r="AJ74" s="31"/>
      <c r="AK74" s="31"/>
      <c r="AL74" s="31"/>
      <c r="AM74" s="31"/>
      <c r="AN74" s="31"/>
      <c r="AO74" s="31"/>
      <c r="AP74" s="34"/>
      <c r="AQ74" s="33"/>
      <c r="AR74" s="31"/>
      <c r="AS74" s="31"/>
      <c r="AT74" s="31"/>
    </row>
    <row r="75" spans="1:46" s="30" customFormat="1" x14ac:dyDescent="0.35">
      <c r="A75" s="54" t="s">
        <v>18</v>
      </c>
      <c r="B75" s="3">
        <v>40897.395138888889</v>
      </c>
      <c r="C75" s="3">
        <v>40966.429861111108</v>
      </c>
      <c r="D75" s="3">
        <v>40931.912499999999</v>
      </c>
      <c r="E75" s="69">
        <v>68.047222222222203</v>
      </c>
      <c r="F75" s="74">
        <v>730.31727379553399</v>
      </c>
      <c r="G75" s="81">
        <v>26.5</v>
      </c>
      <c r="H75" s="68"/>
      <c r="I75" s="81">
        <v>6073.4823721900602</v>
      </c>
      <c r="J75" s="71">
        <v>4.7016484538346696E-3</v>
      </c>
      <c r="K75" s="65">
        <v>3.2957994856513598E-4</v>
      </c>
      <c r="L75" s="68">
        <f t="shared" si="7"/>
        <v>13.720149722130746</v>
      </c>
      <c r="M75" s="85">
        <f t="shared" si="8"/>
        <v>1.1373588506666814</v>
      </c>
      <c r="N75" s="68">
        <v>-5.7977799069999998</v>
      </c>
      <c r="O75" s="68">
        <v>-5.8281506021</v>
      </c>
      <c r="P75" s="69">
        <v>24.901701262789</v>
      </c>
      <c r="Q75" s="66">
        <v>-5.75</v>
      </c>
      <c r="R75" s="68">
        <f t="shared" si="9"/>
        <v>-35.570170333294534</v>
      </c>
      <c r="S75" s="87"/>
      <c r="T75" s="66">
        <v>30.363301678858601</v>
      </c>
      <c r="U75" s="68">
        <f t="shared" si="10"/>
        <v>29.742019731194535</v>
      </c>
      <c r="V75" s="68">
        <f t="shared" si="11"/>
        <v>-7.3204222433569157</v>
      </c>
      <c r="W75" s="68">
        <f t="shared" si="12"/>
        <v>-8.4322512298850825</v>
      </c>
      <c r="X75" s="69">
        <f t="shared" si="13"/>
        <v>-6.7277234961863996</v>
      </c>
      <c r="Y75" s="65">
        <v>5.5317241028426901E-4</v>
      </c>
      <c r="Z75" s="83"/>
      <c r="AA75" s="31"/>
      <c r="AB75" s="31"/>
      <c r="AC75" s="32"/>
      <c r="AD75" s="31"/>
      <c r="AE75" s="31"/>
      <c r="AF75" s="33"/>
      <c r="AG75" s="33"/>
      <c r="AH75" s="21"/>
      <c r="AI75" s="31"/>
      <c r="AJ75" s="31"/>
      <c r="AK75" s="31"/>
      <c r="AL75" s="31"/>
      <c r="AM75" s="31"/>
      <c r="AN75" s="31"/>
      <c r="AO75" s="31"/>
      <c r="AP75" s="34"/>
      <c r="AQ75" s="33"/>
      <c r="AR75" s="31"/>
      <c r="AS75" s="31"/>
      <c r="AT75" s="31"/>
    </row>
    <row r="76" spans="1:46" s="30" customFormat="1" x14ac:dyDescent="0.35">
      <c r="A76" s="54" t="s">
        <v>17</v>
      </c>
      <c r="B76" s="3">
        <v>40897.411111111112</v>
      </c>
      <c r="C76" s="3">
        <v>40966.408333333333</v>
      </c>
      <c r="D76" s="3">
        <v>40931.909722222219</v>
      </c>
      <c r="E76" s="69">
        <v>68.004166666666606</v>
      </c>
      <c r="F76" s="74">
        <v>730.65882352941105</v>
      </c>
      <c r="G76" s="81">
        <v>26.5</v>
      </c>
      <c r="H76" s="68"/>
      <c r="I76" s="81">
        <v>82.1666666666666</v>
      </c>
      <c r="J76" s="71">
        <v>5.4845036101984997E-2</v>
      </c>
      <c r="K76" s="65">
        <v>4.7412830096195697E-3</v>
      </c>
      <c r="L76" s="68">
        <f t="shared" si="7"/>
        <v>197.37582049570258</v>
      </c>
      <c r="M76" s="85">
        <f t="shared" si="8"/>
        <v>2.2952939483919828</v>
      </c>
      <c r="N76" s="68">
        <v>-11.3124306767</v>
      </c>
      <c r="O76" s="68">
        <v>-7.5110540585000001</v>
      </c>
      <c r="P76" s="69">
        <v>23.166779260551699</v>
      </c>
      <c r="Q76" s="66">
        <v>-5.9666666666666597</v>
      </c>
      <c r="R76" s="68">
        <f t="shared" si="9"/>
        <v>-35.780338597240004</v>
      </c>
      <c r="S76" s="87">
        <v>2.0270708582834302E-3</v>
      </c>
      <c r="T76" s="66">
        <v>28.887041609074899</v>
      </c>
      <c r="U76" s="68">
        <f t="shared" si="10"/>
        <v>28.269284538740003</v>
      </c>
      <c r="V76" s="68">
        <f t="shared" si="11"/>
        <v>-7.5367466840715451</v>
      </c>
      <c r="W76" s="68">
        <f t="shared" si="12"/>
        <v>-8.648333381155112</v>
      </c>
      <c r="X76" s="69">
        <f t="shared" si="13"/>
        <v>-6.9441770976371799</v>
      </c>
      <c r="Y76" s="65">
        <v>5.5317241028426901E-4</v>
      </c>
      <c r="Z76" s="83">
        <v>1.4738984479991601E-3</v>
      </c>
      <c r="AA76" s="31">
        <v>-8.2037999999999993</v>
      </c>
      <c r="AB76" s="31">
        <v>-7.1585000000000001</v>
      </c>
      <c r="AC76" s="32">
        <v>-6.6016000000000004</v>
      </c>
      <c r="AD76" s="31"/>
      <c r="AE76" s="31"/>
      <c r="AF76" s="33"/>
      <c r="AG76" s="33"/>
      <c r="AH76" s="21"/>
      <c r="AI76" s="31"/>
      <c r="AJ76" s="31"/>
      <c r="AK76" s="31"/>
      <c r="AL76" s="31"/>
      <c r="AM76" s="31"/>
      <c r="AN76" s="31"/>
      <c r="AO76" s="31"/>
      <c r="AP76" s="34"/>
      <c r="AQ76" s="33"/>
      <c r="AR76" s="31"/>
      <c r="AS76" s="31"/>
      <c r="AT76" s="31"/>
    </row>
    <row r="77" spans="1:46" s="30" customFormat="1" x14ac:dyDescent="0.35">
      <c r="A77" s="54" t="s">
        <v>16</v>
      </c>
      <c r="B77" s="3">
        <v>40897.411805555559</v>
      </c>
      <c r="C77" s="3">
        <v>40966.409722222219</v>
      </c>
      <c r="D77" s="3">
        <v>40931.910763888889</v>
      </c>
      <c r="E77" s="69">
        <v>68.015277777777698</v>
      </c>
      <c r="F77" s="74">
        <v>730.65882352941105</v>
      </c>
      <c r="G77" s="81">
        <v>27.2</v>
      </c>
      <c r="H77" s="68">
        <v>8.42</v>
      </c>
      <c r="I77" s="81">
        <v>56</v>
      </c>
      <c r="J77" s="71">
        <v>9.6509793021244905E-2</v>
      </c>
      <c r="K77" s="65">
        <v>2.5844928631230299E-3</v>
      </c>
      <c r="L77" s="68">
        <f t="shared" si="7"/>
        <v>107.59037129595988</v>
      </c>
      <c r="M77" s="85">
        <f t="shared" si="8"/>
        <v>2.0317734062732575</v>
      </c>
      <c r="N77" s="68">
        <v>-7.85</v>
      </c>
      <c r="O77" s="68">
        <v>-6.64</v>
      </c>
      <c r="P77" s="69">
        <v>24.0647576</v>
      </c>
      <c r="Q77" s="66">
        <v>-5.86666666666666</v>
      </c>
      <c r="R77" s="68">
        <f t="shared" si="9"/>
        <v>-35.683337860034399</v>
      </c>
      <c r="S77" s="87">
        <v>1.20333790751829E-3</v>
      </c>
      <c r="T77" s="66">
        <v>29.6637076204861</v>
      </c>
      <c r="U77" s="68">
        <f t="shared" si="10"/>
        <v>29.043337860034399</v>
      </c>
      <c r="V77" s="68">
        <f t="shared" si="11"/>
        <v>-7.5575600517091743</v>
      </c>
      <c r="W77" s="68">
        <f t="shared" si="12"/>
        <v>-8.6876281327422475</v>
      </c>
      <c r="X77" s="69">
        <f t="shared" si="13"/>
        <v>-6.97867359860345</v>
      </c>
      <c r="Y77" s="65">
        <v>5.4699617620110601E-4</v>
      </c>
      <c r="Z77" s="83">
        <v>6.5634173131719003E-4</v>
      </c>
      <c r="AA77" s="31">
        <v>-8.4593000000000007</v>
      </c>
      <c r="AB77" s="31">
        <v>-7.3639999999999999</v>
      </c>
      <c r="AC77" s="32">
        <v>-6.8033000000000001</v>
      </c>
      <c r="AD77" s="31"/>
      <c r="AE77" s="31"/>
      <c r="AF77" s="33"/>
      <c r="AG77" s="33"/>
      <c r="AH77" s="21"/>
      <c r="AI77" s="31"/>
      <c r="AJ77" s="31"/>
      <c r="AK77" s="31"/>
      <c r="AL77" s="31"/>
      <c r="AM77" s="31"/>
      <c r="AN77" s="31"/>
      <c r="AO77" s="31"/>
      <c r="AP77" s="34"/>
      <c r="AQ77" s="33"/>
      <c r="AR77" s="31"/>
      <c r="AS77" s="31"/>
      <c r="AT77" s="31"/>
    </row>
    <row r="78" spans="1:46" s="30" customFormat="1" x14ac:dyDescent="0.35">
      <c r="A78" s="54" t="s">
        <v>18</v>
      </c>
      <c r="B78" s="3">
        <v>40967.416666666664</v>
      </c>
      <c r="C78" s="3">
        <v>41022.401388888888</v>
      </c>
      <c r="D78" s="3">
        <v>40994.90902777778</v>
      </c>
      <c r="E78" s="69">
        <v>53.968055555555502</v>
      </c>
      <c r="F78" s="74">
        <v>516.29247572815495</v>
      </c>
      <c r="G78" s="81">
        <v>26.5</v>
      </c>
      <c r="H78" s="68"/>
      <c r="I78" s="81">
        <v>2177.12287543619</v>
      </c>
      <c r="J78" s="71">
        <v>4.3677824878766798E-3</v>
      </c>
      <c r="K78" s="65">
        <v>4.2098978305066601E-4</v>
      </c>
      <c r="L78" s="68">
        <f t="shared" si="7"/>
        <v>17.52546803920913</v>
      </c>
      <c r="M78" s="85">
        <f t="shared" si="8"/>
        <v>1.2436696251626089</v>
      </c>
      <c r="N78" s="68">
        <v>-7.7878513654999999</v>
      </c>
      <c r="O78" s="68">
        <v>-6.1936485812999997</v>
      </c>
      <c r="P78" s="69">
        <v>24.524905741051999</v>
      </c>
      <c r="Q78" s="66">
        <v>-6.05</v>
      </c>
      <c r="R78" s="68">
        <f t="shared" si="9"/>
        <v>-35.861172544911341</v>
      </c>
      <c r="S78" s="87">
        <v>1.50255439121756E-3</v>
      </c>
      <c r="T78" s="66">
        <v>30.297373945496599</v>
      </c>
      <c r="U78" s="68">
        <f t="shared" si="10"/>
        <v>29.667523963611341</v>
      </c>
      <c r="V78" s="68">
        <f t="shared" si="11"/>
        <v>-7.6199483920388502</v>
      </c>
      <c r="W78" s="68">
        <f t="shared" si="12"/>
        <v>-8.7314419008744153</v>
      </c>
      <c r="X78" s="69">
        <f t="shared" si="13"/>
        <v>-7.0274284828107056</v>
      </c>
      <c r="Y78" s="65">
        <v>5.5317241028426901E-4</v>
      </c>
      <c r="Z78" s="83">
        <v>9.49381980933295E-4</v>
      </c>
      <c r="AA78" s="31">
        <v>-7.3579999999999997</v>
      </c>
      <c r="AB78" s="31">
        <v>-6.4513999999999996</v>
      </c>
      <c r="AC78" s="32">
        <v>-5.9684999999999997</v>
      </c>
      <c r="AD78" s="31"/>
      <c r="AE78" s="31"/>
      <c r="AF78" s="33"/>
      <c r="AG78" s="33"/>
      <c r="AH78" s="21"/>
      <c r="AI78" s="31"/>
      <c r="AJ78" s="31"/>
      <c r="AK78" s="31"/>
      <c r="AL78" s="31"/>
      <c r="AM78" s="31"/>
      <c r="AN78" s="31"/>
      <c r="AO78" s="31"/>
      <c r="AP78" s="34"/>
      <c r="AQ78" s="33"/>
      <c r="AR78" s="31"/>
      <c r="AS78" s="31"/>
      <c r="AT78" s="31"/>
    </row>
    <row r="79" spans="1:46" s="30" customFormat="1" x14ac:dyDescent="0.35">
      <c r="A79" s="54" t="s">
        <v>16</v>
      </c>
      <c r="B79" s="3">
        <v>40967.426388888889</v>
      </c>
      <c r="C79" s="3">
        <v>41022.427083333336</v>
      </c>
      <c r="D79" s="3">
        <v>40994.926736111112</v>
      </c>
      <c r="E79" s="69">
        <v>53.954166666666602</v>
      </c>
      <c r="F79" s="74">
        <v>516.22572815533897</v>
      </c>
      <c r="G79" s="81">
        <v>26.5</v>
      </c>
      <c r="H79" s="68"/>
      <c r="I79" s="81">
        <v>1867.45744691086</v>
      </c>
      <c r="J79" s="71">
        <v>2.8608701211894998E-2</v>
      </c>
      <c r="K79" s="65">
        <v>5.1525214302287503E-5</v>
      </c>
      <c r="L79" s="68">
        <f t="shared" si="7"/>
        <v>2.144953471137955</v>
      </c>
      <c r="M79" s="85">
        <f t="shared" si="8"/>
        <v>0.33141787579943588</v>
      </c>
      <c r="N79" s="68">
        <v>-8.07</v>
      </c>
      <c r="O79" s="68">
        <v>-7.21</v>
      </c>
      <c r="P79" s="69">
        <v>23.4771389</v>
      </c>
      <c r="Q79" s="66">
        <v>-5.5</v>
      </c>
      <c r="R79" s="68">
        <f t="shared" si="9"/>
        <v>-35.327668490280523</v>
      </c>
      <c r="S79" s="87">
        <v>8.8155713572854195E-4</v>
      </c>
      <c r="T79" s="66">
        <v>28.720970358544498</v>
      </c>
      <c r="U79" s="68">
        <f t="shared" si="10"/>
        <v>28.117668490280522</v>
      </c>
      <c r="V79" s="68">
        <f t="shared" si="11"/>
        <v>-7.0708171194552278</v>
      </c>
      <c r="W79" s="68">
        <f t="shared" si="12"/>
        <v>-8.1829256707275135</v>
      </c>
      <c r="X79" s="69">
        <f t="shared" si="13"/>
        <v>-6.4779693406662773</v>
      </c>
      <c r="Y79" s="65">
        <v>5.5317241028426901E-4</v>
      </c>
      <c r="Z79" s="83">
        <v>3.2838472544427299E-4</v>
      </c>
      <c r="AA79" s="31">
        <v>-7.5658000000000003</v>
      </c>
      <c r="AB79" s="31">
        <v>-6.5457000000000001</v>
      </c>
      <c r="AC79" s="32">
        <v>-6.0023</v>
      </c>
      <c r="AD79" s="31"/>
      <c r="AE79" s="31"/>
      <c r="AF79" s="33"/>
      <c r="AG79" s="33"/>
      <c r="AH79" s="21"/>
      <c r="AI79" s="31"/>
      <c r="AJ79" s="31"/>
      <c r="AK79" s="31"/>
      <c r="AL79" s="31"/>
      <c r="AM79" s="31"/>
      <c r="AN79" s="31"/>
      <c r="AO79" s="31"/>
      <c r="AP79" s="34"/>
      <c r="AQ79" s="33"/>
      <c r="AR79" s="31"/>
      <c r="AS79" s="31"/>
      <c r="AT79" s="31"/>
    </row>
    <row r="80" spans="1:46" s="30" customFormat="1" x14ac:dyDescent="0.35">
      <c r="A80" s="54" t="s">
        <v>15</v>
      </c>
      <c r="B80" s="3">
        <v>40967.440972222219</v>
      </c>
      <c r="C80" s="3">
        <v>41022.445138888892</v>
      </c>
      <c r="D80" s="3">
        <v>40994.943055555559</v>
      </c>
      <c r="E80" s="69">
        <v>54.029861111111103</v>
      </c>
      <c r="F80" s="74">
        <v>516.22572815533897</v>
      </c>
      <c r="G80" s="81">
        <v>26.9</v>
      </c>
      <c r="H80" s="68">
        <v>8.41</v>
      </c>
      <c r="I80" s="81">
        <v>15.8333333333333</v>
      </c>
      <c r="J80" s="71">
        <v>0.23923470379929701</v>
      </c>
      <c r="K80" s="65">
        <v>9.7381334909965103E-3</v>
      </c>
      <c r="L80" s="68">
        <f t="shared" si="7"/>
        <v>405.39071048541769</v>
      </c>
      <c r="M80" s="85">
        <f t="shared" si="8"/>
        <v>2.6078737926274727</v>
      </c>
      <c r="N80" s="68">
        <v>-12.1231660388999</v>
      </c>
      <c r="O80" s="68">
        <v>-6.7421622466500004</v>
      </c>
      <c r="P80" s="69">
        <v>23.959437518306</v>
      </c>
      <c r="Q80" s="66">
        <v>-5.4</v>
      </c>
      <c r="R80" s="68">
        <f t="shared" si="9"/>
        <v>-35.230667753074918</v>
      </c>
      <c r="S80" s="87">
        <v>1.8254085994677299E-3</v>
      </c>
      <c r="T80" s="66">
        <v>29.0915467357176</v>
      </c>
      <c r="U80" s="68">
        <f t="shared" si="10"/>
        <v>28.488505506424918</v>
      </c>
      <c r="V80" s="68">
        <f t="shared" si="11"/>
        <v>-7.0400241503338066</v>
      </c>
      <c r="W80" s="68">
        <f t="shared" si="12"/>
        <v>-8.1627574366362978</v>
      </c>
      <c r="X80" s="69">
        <f t="shared" si="13"/>
        <v>-6.4549817295157936</v>
      </c>
      <c r="Y80" s="65">
        <v>5.4963381617939295E-4</v>
      </c>
      <c r="Z80" s="83">
        <v>1.2757747832883299E-3</v>
      </c>
      <c r="AA80" s="31">
        <v>-8.077</v>
      </c>
      <c r="AB80" s="31">
        <v>-6.9672000000000001</v>
      </c>
      <c r="AC80" s="32">
        <v>-6.3891999999999998</v>
      </c>
      <c r="AD80" s="31"/>
      <c r="AE80" s="31"/>
      <c r="AF80" s="33"/>
      <c r="AG80" s="33"/>
      <c r="AH80" s="21"/>
      <c r="AI80" s="31"/>
      <c r="AJ80" s="31"/>
      <c r="AK80" s="31"/>
      <c r="AL80" s="31"/>
      <c r="AM80" s="31"/>
      <c r="AN80" s="31"/>
      <c r="AO80" s="31"/>
      <c r="AP80" s="34"/>
      <c r="AQ80" s="33"/>
      <c r="AR80" s="31"/>
      <c r="AS80" s="31"/>
      <c r="AT80" s="31"/>
    </row>
    <row r="81" spans="1:46" s="30" customFormat="1" x14ac:dyDescent="0.35">
      <c r="A81" s="54" t="s">
        <v>17</v>
      </c>
      <c r="B81" s="3">
        <v>40967.538888888892</v>
      </c>
      <c r="C81" s="3">
        <v>41022.425000000003</v>
      </c>
      <c r="D81" s="3">
        <v>40994.981944444444</v>
      </c>
      <c r="E81" s="69">
        <v>53.348611111111097</v>
      </c>
      <c r="F81" s="74">
        <v>516.13746958637398</v>
      </c>
      <c r="G81" s="81">
        <v>26.5</v>
      </c>
      <c r="H81" s="68"/>
      <c r="I81" s="81">
        <v>92.5</v>
      </c>
      <c r="J81" s="71">
        <v>4.8735325474359097E-2</v>
      </c>
      <c r="K81" s="65">
        <v>3.25612975449753E-3</v>
      </c>
      <c r="L81" s="68">
        <f t="shared" si="7"/>
        <v>135.5500780338333</v>
      </c>
      <c r="M81" s="85">
        <f t="shared" si="8"/>
        <v>2.1320997719323911</v>
      </c>
      <c r="N81" s="68">
        <v>-10.848071795999999</v>
      </c>
      <c r="O81" s="68">
        <v>-7.5076162066999999</v>
      </c>
      <c r="P81" s="69">
        <v>23.1703233763509</v>
      </c>
      <c r="Q81" s="66">
        <v>-6.3333333333333304</v>
      </c>
      <c r="R81" s="68">
        <f t="shared" si="9"/>
        <v>-36.13600796699388</v>
      </c>
      <c r="S81" s="87"/>
      <c r="T81" s="66">
        <v>29.259441097102901</v>
      </c>
      <c r="U81" s="68">
        <f t="shared" si="10"/>
        <v>28.62839176029388</v>
      </c>
      <c r="V81" s="68">
        <f t="shared" si="11"/>
        <v>-7.9028341991272555</v>
      </c>
      <c r="W81" s="68">
        <f t="shared" si="12"/>
        <v>-9.014010867919751</v>
      </c>
      <c r="X81" s="69">
        <f t="shared" si="13"/>
        <v>-7.3104831924002838</v>
      </c>
      <c r="Y81" s="65">
        <v>5.5317241028426901E-4</v>
      </c>
      <c r="Z81" s="83"/>
      <c r="AA81" s="31"/>
      <c r="AB81" s="31"/>
      <c r="AC81" s="32"/>
      <c r="AD81" s="31"/>
      <c r="AE81" s="31"/>
      <c r="AF81" s="33"/>
      <c r="AG81" s="33"/>
      <c r="AH81" s="21"/>
      <c r="AI81" s="31"/>
      <c r="AJ81" s="31"/>
      <c r="AK81" s="31"/>
      <c r="AL81" s="31"/>
      <c r="AM81" s="31"/>
      <c r="AN81" s="31"/>
      <c r="AO81" s="31"/>
      <c r="AP81" s="34"/>
      <c r="AQ81" s="33"/>
      <c r="AR81" s="31"/>
      <c r="AS81" s="31"/>
      <c r="AT81" s="31"/>
    </row>
    <row r="82" spans="1:46" s="30" customFormat="1" x14ac:dyDescent="0.35">
      <c r="A82" s="54" t="s">
        <v>15</v>
      </c>
      <c r="B82" s="3">
        <v>41023.39166666667</v>
      </c>
      <c r="C82" s="3">
        <v>41088.449305555558</v>
      </c>
      <c r="D82" s="3">
        <v>41055.920486111114</v>
      </c>
      <c r="E82" s="69">
        <v>65.081944444444403</v>
      </c>
      <c r="F82" s="74">
        <v>743.987804878048</v>
      </c>
      <c r="G82" s="81">
        <v>26.85</v>
      </c>
      <c r="H82" s="68">
        <v>8.3149999999999995</v>
      </c>
      <c r="I82" s="81">
        <v>21.9166666666666</v>
      </c>
      <c r="J82" s="71">
        <v>0.166018262670584</v>
      </c>
      <c r="K82" s="65">
        <v>4.7832006658273104E-3</v>
      </c>
      <c r="L82" s="68">
        <f t="shared" si="7"/>
        <v>199.12081900569947</v>
      </c>
      <c r="M82" s="85">
        <f t="shared" si="8"/>
        <v>2.2991166699048984</v>
      </c>
      <c r="N82" s="68">
        <v>-13.1673958274</v>
      </c>
      <c r="O82" s="68">
        <v>-7.0629166385</v>
      </c>
      <c r="P82" s="69">
        <v>23.628768608203899</v>
      </c>
      <c r="Q82" s="66">
        <v>-5.8</v>
      </c>
      <c r="R82" s="68">
        <f t="shared" si="9"/>
        <v>-35.618670701897329</v>
      </c>
      <c r="S82" s="87">
        <v>1.8947047155688599E-3</v>
      </c>
      <c r="T82" s="66">
        <v>29.170815552705101</v>
      </c>
      <c r="U82" s="68">
        <f t="shared" si="10"/>
        <v>28.55575406339733</v>
      </c>
      <c r="V82" s="68">
        <f t="shared" si="11"/>
        <v>-7.4307472429467225</v>
      </c>
      <c r="W82" s="68">
        <f t="shared" si="12"/>
        <v>-8.5517170313511315</v>
      </c>
      <c r="X82" s="69">
        <f t="shared" si="13"/>
        <v>-6.8449585931610955</v>
      </c>
      <c r="Y82" s="65">
        <v>5.5007477815509397E-4</v>
      </c>
      <c r="Z82" s="83">
        <v>1.3446299374137601E-3</v>
      </c>
      <c r="AA82" s="31">
        <v>-8.4303000000000008</v>
      </c>
      <c r="AB82" s="31">
        <v>-7.3276000000000003</v>
      </c>
      <c r="AC82" s="32">
        <v>-6.7516999999999996</v>
      </c>
      <c r="AD82" s="31"/>
      <c r="AE82" s="31"/>
      <c r="AF82" s="33"/>
      <c r="AG82" s="33"/>
      <c r="AH82" s="21"/>
      <c r="AI82" s="31"/>
      <c r="AJ82" s="31"/>
      <c r="AK82" s="31"/>
      <c r="AL82" s="31"/>
      <c r="AM82" s="31"/>
      <c r="AN82" s="31"/>
      <c r="AO82" s="31"/>
      <c r="AP82" s="34"/>
      <c r="AQ82" s="33"/>
      <c r="AR82" s="31"/>
      <c r="AS82" s="31"/>
      <c r="AT82" s="31"/>
    </row>
    <row r="83" spans="1:46" s="30" customFormat="1" x14ac:dyDescent="0.35">
      <c r="A83" s="54" t="s">
        <v>18</v>
      </c>
      <c r="B83" s="3">
        <v>41023.404861111114</v>
      </c>
      <c r="C83" s="3">
        <v>41088.413888888892</v>
      </c>
      <c r="D83" s="3">
        <v>41055.909375000003</v>
      </c>
      <c r="E83" s="69">
        <v>64.031944444444406</v>
      </c>
      <c r="F83" s="74">
        <v>744.80440097799499</v>
      </c>
      <c r="G83" s="81">
        <v>26.5</v>
      </c>
      <c r="H83" s="68"/>
      <c r="I83" s="81">
        <v>1789.79908531364</v>
      </c>
      <c r="J83" s="71">
        <v>2.5526962288953199E-3</v>
      </c>
      <c r="K83" s="65">
        <v>1.10882155174191E-4</v>
      </c>
      <c r="L83" s="68">
        <f t="shared" si="7"/>
        <v>4.6159354570133129</v>
      </c>
      <c r="M83" s="85">
        <f t="shared" si="8"/>
        <v>0.6642597276045783</v>
      </c>
      <c r="N83" s="68">
        <v>-8.9014163828999902</v>
      </c>
      <c r="O83" s="68">
        <v>-6.9237956351999896</v>
      </c>
      <c r="P83" s="69">
        <v>23.7721898417159</v>
      </c>
      <c r="Q83" s="66">
        <v>-6.1</v>
      </c>
      <c r="R83" s="68">
        <f t="shared" si="9"/>
        <v>-35.909672913514143</v>
      </c>
      <c r="S83" s="87">
        <v>1.2772879241516901E-3</v>
      </c>
      <c r="T83" s="66">
        <v>29.612712017481901</v>
      </c>
      <c r="U83" s="68">
        <f t="shared" si="10"/>
        <v>28.985877278314153</v>
      </c>
      <c r="V83" s="68">
        <f t="shared" si="11"/>
        <v>-7.6698694168190968</v>
      </c>
      <c r="W83" s="68">
        <f t="shared" si="12"/>
        <v>-8.7813070127058381</v>
      </c>
      <c r="X83" s="69">
        <f t="shared" si="13"/>
        <v>-7.0773793139146619</v>
      </c>
      <c r="Y83" s="65">
        <v>5.5317241028426901E-4</v>
      </c>
      <c r="Z83" s="83">
        <v>7.2411551386742702E-4</v>
      </c>
      <c r="AA83" s="31">
        <v>-7.6215999999999999</v>
      </c>
      <c r="AB83" s="31">
        <v>-6.6830999999999996</v>
      </c>
      <c r="AC83" s="32">
        <v>-6.1832000000000003</v>
      </c>
      <c r="AD83" s="31"/>
      <c r="AE83" s="31"/>
      <c r="AF83" s="33"/>
      <c r="AG83" s="33"/>
      <c r="AH83" s="21"/>
      <c r="AI83" s="31"/>
      <c r="AJ83" s="31"/>
      <c r="AK83" s="31"/>
      <c r="AL83" s="31"/>
      <c r="AM83" s="31"/>
      <c r="AN83" s="31"/>
      <c r="AO83" s="31"/>
      <c r="AP83" s="34"/>
      <c r="AQ83" s="33"/>
      <c r="AR83" s="31"/>
      <c r="AS83" s="31"/>
      <c r="AT83" s="31"/>
    </row>
    <row r="84" spans="1:46" s="30" customFormat="1" x14ac:dyDescent="0.35">
      <c r="A84" s="54" t="s">
        <v>17</v>
      </c>
      <c r="B84" s="3">
        <v>41023.415277777778</v>
      </c>
      <c r="C84" s="3">
        <v>41088.430555555555</v>
      </c>
      <c r="D84" s="3">
        <v>41055.92291666667</v>
      </c>
      <c r="E84" s="69">
        <v>64.018055555555506</v>
      </c>
      <c r="F84" s="74">
        <v>743.987804878048</v>
      </c>
      <c r="G84" s="81">
        <v>26.5</v>
      </c>
      <c r="H84" s="68"/>
      <c r="I84" s="81">
        <v>111.083333333333</v>
      </c>
      <c r="J84" s="71">
        <v>4.4306618130272202E-2</v>
      </c>
      <c r="K84" s="65">
        <v>3.7576898878354898E-3</v>
      </c>
      <c r="L84" s="68">
        <f t="shared" si="7"/>
        <v>156.42962533034807</v>
      </c>
      <c r="M84" s="85">
        <f t="shared" si="8"/>
        <v>2.1943190051119164</v>
      </c>
      <c r="N84" s="68">
        <v>-11.935622391500001</v>
      </c>
      <c r="O84" s="68">
        <v>-7.7667208154999896</v>
      </c>
      <c r="P84" s="69">
        <v>22.9032098440928</v>
      </c>
      <c r="Q84" s="66">
        <v>-6.1999999999999904</v>
      </c>
      <c r="R84" s="68">
        <f t="shared" si="9"/>
        <v>-36.006673650719733</v>
      </c>
      <c r="S84" s="87"/>
      <c r="T84" s="66">
        <v>28.8641682740714</v>
      </c>
      <c r="U84" s="68">
        <f t="shared" si="10"/>
        <v>28.239952835219743</v>
      </c>
      <c r="V84" s="68">
        <f t="shared" si="11"/>
        <v>-7.7697114663797038</v>
      </c>
      <c r="W84" s="68">
        <f t="shared" si="12"/>
        <v>-8.8810372363689112</v>
      </c>
      <c r="X84" s="69">
        <f t="shared" si="13"/>
        <v>-7.1772809761226881</v>
      </c>
      <c r="Y84" s="65">
        <v>5.5317241028426901E-4</v>
      </c>
      <c r="Z84" s="83"/>
      <c r="AA84" s="31"/>
      <c r="AB84" s="31"/>
      <c r="AC84" s="32"/>
      <c r="AD84" s="31"/>
      <c r="AE84" s="31"/>
      <c r="AF84" s="33"/>
      <c r="AG84" s="33"/>
      <c r="AH84" s="21"/>
      <c r="AI84" s="31"/>
      <c r="AJ84" s="31"/>
      <c r="AK84" s="31"/>
      <c r="AL84" s="31"/>
      <c r="AM84" s="31"/>
      <c r="AN84" s="31"/>
      <c r="AO84" s="31"/>
      <c r="AP84" s="34"/>
      <c r="AQ84" s="33"/>
      <c r="AR84" s="31"/>
      <c r="AS84" s="31"/>
      <c r="AT84" s="31"/>
    </row>
    <row r="85" spans="1:46" s="30" customFormat="1" x14ac:dyDescent="0.35">
      <c r="A85" s="54" t="s">
        <v>18</v>
      </c>
      <c r="B85" s="3">
        <v>41089.405555555553</v>
      </c>
      <c r="C85" s="3">
        <v>41148.427083333336</v>
      </c>
      <c r="D85" s="3">
        <v>41118.916319444441</v>
      </c>
      <c r="E85" s="69">
        <v>58.05</v>
      </c>
      <c r="F85" s="74">
        <v>1739.5671641791</v>
      </c>
      <c r="G85" s="81">
        <v>26.5</v>
      </c>
      <c r="H85" s="68"/>
      <c r="I85" s="81">
        <v>1124.52025496947</v>
      </c>
      <c r="J85" s="71">
        <v>6.3161429869928402E-3</v>
      </c>
      <c r="K85" s="65">
        <v>-4.8751076658105002E-5</v>
      </c>
      <c r="L85" s="68">
        <f t="shared" si="7"/>
        <v>-2.0294683392490507</v>
      </c>
      <c r="M85" s="85" t="str">
        <f t="shared" si="8"/>
        <v/>
      </c>
      <c r="N85" s="68">
        <v>-10.5875651804</v>
      </c>
      <c r="O85" s="68">
        <v>-7.2935316686</v>
      </c>
      <c r="P85" s="69">
        <v>23.391025267523499</v>
      </c>
      <c r="Q85" s="66">
        <v>-6.3</v>
      </c>
      <c r="R85" s="68">
        <f t="shared" si="9"/>
        <v>-36.103674387925345</v>
      </c>
      <c r="S85" s="87">
        <v>1.46970184630738E-3</v>
      </c>
      <c r="T85" s="66">
        <v>29.441576569643299</v>
      </c>
      <c r="U85" s="68">
        <f t="shared" si="10"/>
        <v>28.810142719325345</v>
      </c>
      <c r="V85" s="68">
        <f t="shared" si="11"/>
        <v>-7.8695535159404244</v>
      </c>
      <c r="W85" s="68">
        <f t="shared" si="12"/>
        <v>-8.9807674600320979</v>
      </c>
      <c r="X85" s="69">
        <f t="shared" si="13"/>
        <v>-7.2771826383309417</v>
      </c>
      <c r="Y85" s="65">
        <v>1.1761694417758901E-3</v>
      </c>
      <c r="Z85" s="83">
        <v>2.9353240453149299E-4</v>
      </c>
      <c r="AA85" s="31">
        <v>-8.7918000000000003</v>
      </c>
      <c r="AB85" s="31">
        <v>-7.7087000000000003</v>
      </c>
      <c r="AC85" s="32">
        <v>-7.1317000000000004</v>
      </c>
      <c r="AD85" s="31"/>
      <c r="AE85" s="31"/>
      <c r="AF85" s="33"/>
      <c r="AG85" s="33"/>
      <c r="AH85" s="21"/>
      <c r="AI85" s="31"/>
      <c r="AJ85" s="31"/>
      <c r="AK85" s="31"/>
      <c r="AL85" s="31"/>
      <c r="AM85" s="31"/>
      <c r="AN85" s="31"/>
      <c r="AO85" s="31"/>
      <c r="AP85" s="34"/>
      <c r="AQ85" s="33"/>
      <c r="AR85" s="31"/>
      <c r="AS85" s="31"/>
      <c r="AT85" s="31"/>
    </row>
    <row r="86" spans="1:46" s="30" customFormat="1" x14ac:dyDescent="0.35">
      <c r="A86" s="54" t="s">
        <v>16</v>
      </c>
      <c r="B86" s="3">
        <v>41089.413888888892</v>
      </c>
      <c r="C86" s="3">
        <v>41148.417361111111</v>
      </c>
      <c r="D86" s="3">
        <v>41118.915625000001</v>
      </c>
      <c r="E86" s="69">
        <v>58.004861111111097</v>
      </c>
      <c r="F86" s="74">
        <v>1739.5671641791</v>
      </c>
      <c r="G86" s="81">
        <v>27.8</v>
      </c>
      <c r="H86" s="68">
        <v>8.26</v>
      </c>
      <c r="I86" s="81">
        <v>154.26451283236099</v>
      </c>
      <c r="J86" s="71">
        <v>3.6585639587730701E-2</v>
      </c>
      <c r="K86" s="65">
        <v>1.5533180887623201E-4</v>
      </c>
      <c r="L86" s="68">
        <f t="shared" si="7"/>
        <v>6.4663389980780641</v>
      </c>
      <c r="M86" s="85">
        <f t="shared" si="8"/>
        <v>0.8106584687777757</v>
      </c>
      <c r="N86" s="68">
        <v>-10.225</v>
      </c>
      <c r="O86" s="68">
        <v>-7.89</v>
      </c>
      <c r="P86" s="69">
        <v>22.7761201</v>
      </c>
      <c r="Q86" s="66">
        <v>-6.3</v>
      </c>
      <c r="R86" s="68">
        <f t="shared" si="9"/>
        <v>-36.103674387925345</v>
      </c>
      <c r="S86" s="87">
        <v>1.1872634730538899E-3</v>
      </c>
      <c r="T86" s="66">
        <v>28.8405453318714</v>
      </c>
      <c r="U86" s="68">
        <f t="shared" si="10"/>
        <v>28.213674387925344</v>
      </c>
      <c r="V86" s="68">
        <f t="shared" si="11"/>
        <v>-8.0930720559729252</v>
      </c>
      <c r="W86" s="68">
        <f t="shared" si="12"/>
        <v>-9.2383142217951217</v>
      </c>
      <c r="X86" s="69">
        <f t="shared" si="13"/>
        <v>-7.5261586516021453</v>
      </c>
      <c r="Y86" s="65">
        <v>1.1513350254297001E-3</v>
      </c>
      <c r="Z86" s="83">
        <v>3.5928447624186502E-5</v>
      </c>
      <c r="AA86" s="31">
        <v>-9.3239999999999998</v>
      </c>
      <c r="AB86" s="31">
        <v>-8.1654</v>
      </c>
      <c r="AC86" s="32">
        <v>-7.5922000000000001</v>
      </c>
      <c r="AD86" s="31"/>
      <c r="AE86" s="31"/>
      <c r="AF86" s="33"/>
      <c r="AG86" s="33"/>
      <c r="AH86" s="21"/>
      <c r="AI86" s="31"/>
      <c r="AJ86" s="31"/>
      <c r="AK86" s="31"/>
      <c r="AL86" s="31"/>
      <c r="AM86" s="31"/>
      <c r="AN86" s="31"/>
      <c r="AO86" s="31"/>
      <c r="AP86" s="34"/>
      <c r="AQ86" s="33"/>
      <c r="AR86" s="31"/>
      <c r="AS86" s="31"/>
      <c r="AT86" s="31"/>
    </row>
    <row r="87" spans="1:46" s="30" customFormat="1" x14ac:dyDescent="0.35">
      <c r="A87" s="54" t="s">
        <v>17</v>
      </c>
      <c r="B87" s="3">
        <v>41089.415972222225</v>
      </c>
      <c r="C87" s="3">
        <v>41148.414583333331</v>
      </c>
      <c r="D87" s="3">
        <v>41118.915277777778</v>
      </c>
      <c r="E87" s="69">
        <v>57.998611111111103</v>
      </c>
      <c r="F87" s="74">
        <v>1740.7922272047799</v>
      </c>
      <c r="G87" s="81">
        <v>26.5</v>
      </c>
      <c r="H87" s="68"/>
      <c r="I87" s="81">
        <v>110.555555555555</v>
      </c>
      <c r="J87" s="71">
        <v>4.3361691440110602E-2</v>
      </c>
      <c r="K87" s="65">
        <v>1.6360736607677201E-3</v>
      </c>
      <c r="L87" s="68">
        <f t="shared" si="7"/>
        <v>68.108438270877869</v>
      </c>
      <c r="M87" s="85">
        <f t="shared" si="8"/>
        <v>1.8332009220075234</v>
      </c>
      <c r="N87" s="68">
        <v>-11.822790059300001</v>
      </c>
      <c r="O87" s="68">
        <v>-7.6065937946000002</v>
      </c>
      <c r="P87" s="69">
        <v>23.0682863912089</v>
      </c>
      <c r="Q87" s="66">
        <v>-6.2666666666666604</v>
      </c>
      <c r="R87" s="68">
        <f t="shared" si="9"/>
        <v>-36.071340808856803</v>
      </c>
      <c r="S87" s="87">
        <v>1.80875798403193E-3</v>
      </c>
      <c r="T87" s="66">
        <v>29.092620499992002</v>
      </c>
      <c r="U87" s="68">
        <f t="shared" si="10"/>
        <v>28.464747014256801</v>
      </c>
      <c r="V87" s="68">
        <f t="shared" si="11"/>
        <v>-7.8362728327534796</v>
      </c>
      <c r="W87" s="68">
        <f t="shared" si="12"/>
        <v>-8.9475240521443311</v>
      </c>
      <c r="X87" s="69">
        <f t="shared" si="13"/>
        <v>-7.2438820842614859</v>
      </c>
      <c r="Y87" s="65">
        <v>1.1761694417758901E-3</v>
      </c>
      <c r="Z87" s="83">
        <v>6.32588542256044E-4</v>
      </c>
      <c r="AA87" s="31">
        <v>-8.7402999999999995</v>
      </c>
      <c r="AB87" s="31">
        <v>-7.6599000000000004</v>
      </c>
      <c r="AC87" s="32">
        <v>-7.0842999999999998</v>
      </c>
      <c r="AD87" s="31"/>
      <c r="AE87" s="31"/>
      <c r="AF87" s="33"/>
      <c r="AG87" s="33"/>
      <c r="AH87" s="21"/>
      <c r="AI87" s="31"/>
      <c r="AJ87" s="31"/>
      <c r="AK87" s="31"/>
      <c r="AL87" s="31"/>
      <c r="AM87" s="31"/>
      <c r="AN87" s="31"/>
      <c r="AO87" s="31"/>
      <c r="AP87" s="34"/>
      <c r="AQ87" s="33"/>
      <c r="AR87" s="31"/>
      <c r="AS87" s="31"/>
      <c r="AT87" s="31"/>
    </row>
    <row r="88" spans="1:46" s="30" customFormat="1" x14ac:dyDescent="0.35">
      <c r="A88" s="54" t="s">
        <v>15</v>
      </c>
      <c r="B88" s="3">
        <v>41089.42291666667</v>
      </c>
      <c r="C88" s="3">
        <v>41148.455555555556</v>
      </c>
      <c r="D88" s="3">
        <v>41118.939236111109</v>
      </c>
      <c r="E88" s="69">
        <v>58.0902777777777</v>
      </c>
      <c r="F88" s="74">
        <v>1739.8056801195801</v>
      </c>
      <c r="G88" s="81">
        <v>27</v>
      </c>
      <c r="H88" s="68">
        <v>8.39</v>
      </c>
      <c r="I88" s="81">
        <v>21.4444444444444</v>
      </c>
      <c r="J88" s="71">
        <v>0.18710900199616101</v>
      </c>
      <c r="K88" s="65">
        <v>8.6634118350267294E-3</v>
      </c>
      <c r="L88" s="68">
        <f t="shared" si="7"/>
        <v>360.65090730953506</v>
      </c>
      <c r="M88" s="85">
        <f t="shared" si="8"/>
        <v>2.5570870291062286</v>
      </c>
      <c r="N88" s="68">
        <v>-13.081147744200001</v>
      </c>
      <c r="O88" s="68">
        <v>-7.1576764128999999</v>
      </c>
      <c r="P88" s="69">
        <v>23.5310798091772</v>
      </c>
      <c r="Q88" s="66">
        <v>-5.6666666666666599</v>
      </c>
      <c r="R88" s="68">
        <f t="shared" si="9"/>
        <v>-35.48933638562319</v>
      </c>
      <c r="S88" s="87">
        <v>1.9924798735861601E-3</v>
      </c>
      <c r="T88" s="66">
        <v>28.941274997059001</v>
      </c>
      <c r="U88" s="68">
        <f t="shared" si="10"/>
        <v>28.331659972723191</v>
      </c>
      <c r="V88" s="68">
        <f t="shared" si="11"/>
        <v>-7.3234792477456949</v>
      </c>
      <c r="W88" s="68">
        <f t="shared" si="12"/>
        <v>-8.4485344122001607</v>
      </c>
      <c r="X88" s="69">
        <f t="shared" si="13"/>
        <v>-6.7405559465212264</v>
      </c>
      <c r="Y88" s="65">
        <v>1.1665490473528901E-3</v>
      </c>
      <c r="Z88" s="83">
        <v>8.2593082623326995E-4</v>
      </c>
      <c r="AA88" s="31">
        <v>-8.3880999999999997</v>
      </c>
      <c r="AB88" s="31">
        <v>-7.2721999999999998</v>
      </c>
      <c r="AC88" s="32">
        <v>-6.6943000000000001</v>
      </c>
      <c r="AD88" s="31"/>
      <c r="AE88" s="31"/>
      <c r="AF88" s="33"/>
      <c r="AG88" s="33"/>
      <c r="AH88" s="21"/>
      <c r="AI88" s="31"/>
      <c r="AJ88" s="31"/>
      <c r="AK88" s="31"/>
      <c r="AL88" s="31"/>
      <c r="AM88" s="31"/>
      <c r="AN88" s="31"/>
      <c r="AO88" s="31"/>
      <c r="AP88" s="34"/>
      <c r="AQ88" s="33"/>
      <c r="AR88" s="31"/>
      <c r="AS88" s="31"/>
      <c r="AT88" s="31"/>
    </row>
    <row r="89" spans="1:46" s="30" customFormat="1" x14ac:dyDescent="0.35">
      <c r="A89" s="54" t="s">
        <v>17</v>
      </c>
      <c r="B89" s="3">
        <v>41149.40625</v>
      </c>
      <c r="C89" s="3">
        <v>41204.418055555558</v>
      </c>
      <c r="D89" s="3">
        <v>41176.912152777775</v>
      </c>
      <c r="E89" s="69">
        <v>54.018055555555499</v>
      </c>
      <c r="F89" s="74">
        <v>2109.92150706436</v>
      </c>
      <c r="G89" s="81">
        <v>26.6</v>
      </c>
      <c r="H89" s="68">
        <v>7.93</v>
      </c>
      <c r="I89" s="81">
        <v>86.2777777777777</v>
      </c>
      <c r="J89" s="71">
        <v>5.2197196371108603E-2</v>
      </c>
      <c r="K89" s="65">
        <v>1.87659475998256E-3</v>
      </c>
      <c r="L89" s="68">
        <f t="shared" si="7"/>
        <v>78.121139307230166</v>
      </c>
      <c r="M89" s="85">
        <f t="shared" si="8"/>
        <v>1.8927685683489865</v>
      </c>
      <c r="N89" s="68">
        <v>-11.596880387400001</v>
      </c>
      <c r="O89" s="68">
        <v>-7.7656192035</v>
      </c>
      <c r="P89" s="69">
        <v>22.9043455069198</v>
      </c>
      <c r="Q89" s="66">
        <v>-6.5</v>
      </c>
      <c r="R89" s="68">
        <f t="shared" si="9"/>
        <v>-36.297675862336554</v>
      </c>
      <c r="S89" s="87">
        <v>1.8599560046573501E-3</v>
      </c>
      <c r="T89" s="66">
        <v>29.1671956846881</v>
      </c>
      <c r="U89" s="68">
        <f t="shared" si="10"/>
        <v>28.532056658836552</v>
      </c>
      <c r="V89" s="68">
        <f t="shared" si="11"/>
        <v>-8.0864985010764485</v>
      </c>
      <c r="W89" s="68">
        <f t="shared" si="12"/>
        <v>-9.2001168895317278</v>
      </c>
      <c r="X89" s="69">
        <f t="shared" si="13"/>
        <v>-7.4962129905188704</v>
      </c>
      <c r="Y89" s="65">
        <v>1.1742384289164E-3</v>
      </c>
      <c r="Z89" s="83">
        <v>6.8571757574094501E-4</v>
      </c>
      <c r="AA89" s="31">
        <v>-9.016</v>
      </c>
      <c r="AB89" s="31">
        <v>-7.9298999999999999</v>
      </c>
      <c r="AC89" s="32">
        <v>-7.3544999999999998</v>
      </c>
      <c r="AD89" s="31"/>
      <c r="AE89" s="31"/>
      <c r="AF89" s="33"/>
      <c r="AG89" s="33"/>
      <c r="AH89" s="21"/>
      <c r="AI89" s="31"/>
      <c r="AJ89" s="31"/>
      <c r="AK89" s="31"/>
      <c r="AL89" s="31"/>
      <c r="AM89" s="31"/>
      <c r="AN89" s="31"/>
      <c r="AO89" s="31"/>
      <c r="AP89" s="34"/>
      <c r="AQ89" s="33"/>
      <c r="AR89" s="31"/>
      <c r="AS89" s="31"/>
      <c r="AT89" s="31"/>
    </row>
    <row r="90" spans="1:46" s="30" customFormat="1" x14ac:dyDescent="0.35">
      <c r="A90" s="54" t="s">
        <v>16</v>
      </c>
      <c r="B90" s="3">
        <v>41149.413888888892</v>
      </c>
      <c r="C90" s="3">
        <v>41204.415277777778</v>
      </c>
      <c r="D90" s="3">
        <v>41176.914583333331</v>
      </c>
      <c r="E90" s="69">
        <v>54.008333333333297</v>
      </c>
      <c r="F90" s="74">
        <v>2109.9135899450098</v>
      </c>
      <c r="G90" s="81">
        <v>27.1666666666666</v>
      </c>
      <c r="H90" s="68">
        <v>8.0499999999999901</v>
      </c>
      <c r="I90" s="81">
        <v>50.0555555555555</v>
      </c>
      <c r="J90" s="71">
        <v>9.75764398410396E-2</v>
      </c>
      <c r="K90" s="65">
        <v>1.7193642956332899E-3</v>
      </c>
      <c r="L90" s="68">
        <f t="shared" si="7"/>
        <v>71.57576080000041</v>
      </c>
      <c r="M90" s="85">
        <f t="shared" si="8"/>
        <v>1.8547659729630877</v>
      </c>
      <c r="N90" s="68">
        <v>-9.6</v>
      </c>
      <c r="O90" s="68">
        <v>-8.2799999999999994</v>
      </c>
      <c r="P90" s="69">
        <v>22.3740652</v>
      </c>
      <c r="Q90" s="66">
        <v>-6.5</v>
      </c>
      <c r="R90" s="68">
        <f t="shared" si="9"/>
        <v>-36.297675862336554</v>
      </c>
      <c r="S90" s="87">
        <v>1.46975756819693E-3</v>
      </c>
      <c r="T90" s="66">
        <v>28.6486547212419</v>
      </c>
      <c r="U90" s="68">
        <f t="shared" si="10"/>
        <v>28.017675862336553</v>
      </c>
      <c r="V90" s="68">
        <f t="shared" si="11"/>
        <v>-8.1840874083080735</v>
      </c>
      <c r="W90" s="68">
        <f t="shared" si="12"/>
        <v>-9.3125634221219116</v>
      </c>
      <c r="X90" s="69">
        <f t="shared" si="13"/>
        <v>-7.6049172787187445</v>
      </c>
      <c r="Y90" s="65">
        <v>1.1632977704429501E-3</v>
      </c>
      <c r="Z90" s="83">
        <v>3.06459797753986E-4</v>
      </c>
      <c r="AA90" s="31">
        <v>-9.2685999999999993</v>
      </c>
      <c r="AB90" s="31">
        <v>-8.1468000000000007</v>
      </c>
      <c r="AC90" s="32">
        <v>-7.5713999999999997</v>
      </c>
      <c r="AD90" s="31"/>
      <c r="AE90" s="31"/>
      <c r="AF90" s="33"/>
      <c r="AG90" s="33"/>
      <c r="AH90" s="21"/>
      <c r="AI90" s="31"/>
      <c r="AJ90" s="31"/>
      <c r="AK90" s="31"/>
      <c r="AL90" s="31"/>
      <c r="AM90" s="31"/>
      <c r="AN90" s="31"/>
      <c r="AO90" s="31"/>
      <c r="AP90" s="34"/>
      <c r="AQ90" s="33"/>
      <c r="AR90" s="31"/>
      <c r="AS90" s="31"/>
      <c r="AT90" s="31"/>
    </row>
    <row r="91" spans="1:46" s="30" customFormat="1" x14ac:dyDescent="0.35">
      <c r="A91" s="54" t="s">
        <v>18</v>
      </c>
      <c r="B91" s="3">
        <v>41149.421527777777</v>
      </c>
      <c r="C91" s="3">
        <v>41204.43472222222</v>
      </c>
      <c r="D91" s="3">
        <v>41176.928124999999</v>
      </c>
      <c r="E91" s="69">
        <v>54.014583333333299</v>
      </c>
      <c r="F91" s="74">
        <v>2110.95051060487</v>
      </c>
      <c r="G91" s="81">
        <v>26.5</v>
      </c>
      <c r="H91" s="68"/>
      <c r="I91" s="81">
        <v>296.258274562233</v>
      </c>
      <c r="J91" s="71">
        <v>1.12126965140992E-2</v>
      </c>
      <c r="K91" s="65">
        <v>-5.6836502487641302E-5</v>
      </c>
      <c r="L91" s="68">
        <f t="shared" si="7"/>
        <v>-2.3660581513155368</v>
      </c>
      <c r="M91" s="85" t="str">
        <f t="shared" si="8"/>
        <v/>
      </c>
      <c r="N91" s="68"/>
      <c r="O91" s="68">
        <v>-7.76</v>
      </c>
      <c r="P91" s="69">
        <v>22.910138400000001</v>
      </c>
      <c r="Q91" s="66">
        <v>-6.2666666666666604</v>
      </c>
      <c r="R91" s="68">
        <f t="shared" si="9"/>
        <v>-36.071340808856803</v>
      </c>
      <c r="S91" s="87">
        <v>1.64757925815036E-3</v>
      </c>
      <c r="T91" s="66">
        <v>28.938026502706801</v>
      </c>
      <c r="U91" s="68">
        <f t="shared" si="10"/>
        <v>28.311340808856805</v>
      </c>
      <c r="V91" s="68">
        <f t="shared" si="11"/>
        <v>-7.8362728327534796</v>
      </c>
      <c r="W91" s="68">
        <f t="shared" si="12"/>
        <v>-8.9475240521443311</v>
      </c>
      <c r="X91" s="69">
        <f t="shared" si="13"/>
        <v>-7.2438820842614859</v>
      </c>
      <c r="Y91" s="65">
        <v>1.1761694417758901E-3</v>
      </c>
      <c r="Z91" s="83">
        <v>4.7140981637447399E-4</v>
      </c>
      <c r="AA91" s="31">
        <v>-8.6607000000000003</v>
      </c>
      <c r="AB91" s="31">
        <v>-7.5922000000000001</v>
      </c>
      <c r="AC91" s="32">
        <v>-7.0228999999999999</v>
      </c>
      <c r="AD91" s="31"/>
      <c r="AE91" s="31"/>
      <c r="AF91" s="33"/>
      <c r="AG91" s="33"/>
      <c r="AH91" s="21"/>
      <c r="AI91" s="31"/>
      <c r="AJ91" s="31"/>
      <c r="AK91" s="31"/>
      <c r="AL91" s="31"/>
      <c r="AM91" s="31"/>
      <c r="AN91" s="31"/>
      <c r="AO91" s="31"/>
      <c r="AP91" s="34"/>
      <c r="AQ91" s="33"/>
      <c r="AR91" s="31"/>
      <c r="AS91" s="31"/>
      <c r="AT91" s="31"/>
    </row>
    <row r="92" spans="1:46" s="30" customFormat="1" x14ac:dyDescent="0.35">
      <c r="A92" s="54" t="s">
        <v>16</v>
      </c>
      <c r="B92" s="3">
        <v>41205.412499999999</v>
      </c>
      <c r="C92" s="3">
        <v>41290.670138888891</v>
      </c>
      <c r="D92" s="3">
        <v>41247.652083333334</v>
      </c>
      <c r="E92" s="69">
        <v>86.036111111111097</v>
      </c>
      <c r="F92" s="74">
        <v>452.36065573770401</v>
      </c>
      <c r="G92" s="81">
        <v>26.5</v>
      </c>
      <c r="H92" s="68"/>
      <c r="I92" s="81"/>
      <c r="J92" s="71"/>
      <c r="K92" s="65">
        <v>2.17347108772156E-2</v>
      </c>
      <c r="L92" s="68">
        <f t="shared" si="7"/>
        <v>904.79863444631496</v>
      </c>
      <c r="M92" s="85">
        <f t="shared" si="8"/>
        <v>2.9565519364655004</v>
      </c>
      <c r="N92" s="68">
        <v>-10.528874119799999</v>
      </c>
      <c r="O92" s="68">
        <v>-7.7451882939000001</v>
      </c>
      <c r="P92" s="69">
        <v>22.9254079359355</v>
      </c>
      <c r="Q92" s="66"/>
      <c r="R92" s="68">
        <f t="shared" si="9"/>
        <v>-29.992627943972373</v>
      </c>
      <c r="S92" s="87"/>
      <c r="T92" s="66"/>
      <c r="U92" s="68">
        <f t="shared" si="10"/>
        <v>22.247439650072373</v>
      </c>
      <c r="V92" s="68">
        <f t="shared" si="11"/>
        <v>-1.5795043936201409</v>
      </c>
      <c r="W92" s="68">
        <f t="shared" si="12"/>
        <v>-2.6977633692583822</v>
      </c>
      <c r="X92" s="69">
        <f t="shared" si="13"/>
        <v>-0.98337791922199358</v>
      </c>
      <c r="Y92" s="65">
        <v>5.5317241028426901E-4</v>
      </c>
      <c r="Z92" s="83"/>
      <c r="AA92" s="31">
        <v>-8.1691000000000003</v>
      </c>
      <c r="AB92" s="31">
        <v>-7.0290999999999997</v>
      </c>
      <c r="AC92" s="32">
        <v>-6.4217000000000004</v>
      </c>
      <c r="AD92" s="31"/>
      <c r="AE92" s="31"/>
      <c r="AF92" s="33"/>
      <c r="AG92" s="33"/>
      <c r="AH92" s="21"/>
      <c r="AI92" s="31"/>
      <c r="AJ92" s="31"/>
      <c r="AK92" s="31"/>
      <c r="AL92" s="31"/>
      <c r="AM92" s="31"/>
      <c r="AN92" s="31"/>
      <c r="AO92" s="31"/>
      <c r="AP92" s="34"/>
      <c r="AQ92" s="33"/>
      <c r="AR92" s="31"/>
      <c r="AS92" s="31"/>
      <c r="AT92" s="31"/>
    </row>
    <row r="93" spans="1:46" s="30" customFormat="1" x14ac:dyDescent="0.35">
      <c r="A93" s="54" t="s">
        <v>17</v>
      </c>
      <c r="B93" s="3">
        <v>41205.418749999997</v>
      </c>
      <c r="C93" s="3">
        <v>41264.472222222219</v>
      </c>
      <c r="D93" s="3">
        <v>41234.945486111108</v>
      </c>
      <c r="E93" s="69">
        <v>58.005555555555503</v>
      </c>
      <c r="F93" s="74"/>
      <c r="G93" s="81">
        <v>26.5</v>
      </c>
      <c r="H93" s="68"/>
      <c r="I93" s="81">
        <v>100.166666666666</v>
      </c>
      <c r="J93" s="71">
        <v>4.37158094377815E-2</v>
      </c>
      <c r="K93" s="65">
        <v>3.5939660952016999E-3</v>
      </c>
      <c r="L93" s="68">
        <f t="shared" si="7"/>
        <v>149.61393475878791</v>
      </c>
      <c r="M93" s="85">
        <f t="shared" si="8"/>
        <v>2.1749720447785323</v>
      </c>
      <c r="N93" s="68">
        <v>-11.470079782099999</v>
      </c>
      <c r="O93" s="68">
        <v>-7.6224903804999897</v>
      </c>
      <c r="P93" s="69">
        <v>23.051898441838699</v>
      </c>
      <c r="Q93" s="66">
        <v>-6.5</v>
      </c>
      <c r="R93" s="68">
        <f t="shared" si="9"/>
        <v>-36.297675862336554</v>
      </c>
      <c r="S93" s="87">
        <v>1.84970908183632E-3</v>
      </c>
      <c r="T93" s="66">
        <v>29.311434287650599</v>
      </c>
      <c r="U93" s="68">
        <f t="shared" si="10"/>
        <v>28.675185481836564</v>
      </c>
      <c r="V93" s="68">
        <f t="shared" si="11"/>
        <v>-8.0692376150616383</v>
      </c>
      <c r="W93" s="68">
        <f t="shared" si="12"/>
        <v>-9.1802279073581303</v>
      </c>
      <c r="X93" s="69">
        <f t="shared" si="13"/>
        <v>-7.4769859627469941</v>
      </c>
      <c r="Y93" s="65">
        <v>1.1761694417758901E-3</v>
      </c>
      <c r="Z93" s="83">
        <v>6.7353964006043501E-4</v>
      </c>
      <c r="AA93" s="31">
        <v>-8.9763999999999999</v>
      </c>
      <c r="AB93" s="31">
        <v>-7.8956999999999997</v>
      </c>
      <c r="AC93" s="32">
        <v>-7.32</v>
      </c>
      <c r="AD93" s="31"/>
      <c r="AE93" s="31"/>
      <c r="AF93" s="33"/>
      <c r="AG93" s="33"/>
      <c r="AH93" s="21"/>
      <c r="AI93" s="31"/>
      <c r="AJ93" s="31"/>
      <c r="AK93" s="31"/>
      <c r="AL93" s="31"/>
      <c r="AM93" s="31"/>
      <c r="AN93" s="31"/>
      <c r="AO93" s="31"/>
      <c r="AP93" s="34"/>
      <c r="AQ93" s="33"/>
      <c r="AR93" s="31"/>
      <c r="AS93" s="31"/>
      <c r="AT93" s="31"/>
    </row>
    <row r="94" spans="1:46" s="30" customFormat="1" x14ac:dyDescent="0.35">
      <c r="A94" s="54" t="s">
        <v>18</v>
      </c>
      <c r="B94" s="3">
        <v>41205.426388888889</v>
      </c>
      <c r="C94" s="3">
        <v>41264.458333333336</v>
      </c>
      <c r="D94" s="3">
        <v>41234.942361111112</v>
      </c>
      <c r="E94" s="69">
        <v>58.015277777777698</v>
      </c>
      <c r="F94" s="74"/>
      <c r="G94" s="81">
        <v>26.5</v>
      </c>
      <c r="H94" s="68"/>
      <c r="I94" s="81">
        <v>323.99316769869</v>
      </c>
      <c r="J94" s="71">
        <v>1.0616460856682001E-2</v>
      </c>
      <c r="K94" s="65">
        <v>1.6771444303472101E-4</v>
      </c>
      <c r="L94" s="68">
        <f t="shared" si="7"/>
        <v>6.9818181567722801</v>
      </c>
      <c r="M94" s="85">
        <f t="shared" si="8"/>
        <v>0.84396853331534083</v>
      </c>
      <c r="N94" s="68"/>
      <c r="O94" s="68">
        <v>-7.13</v>
      </c>
      <c r="P94" s="69">
        <v>23.559611700000001</v>
      </c>
      <c r="Q94" s="66">
        <v>-6.4499999999999904</v>
      </c>
      <c r="R94" s="68">
        <f t="shared" si="9"/>
        <v>-36.249175493733738</v>
      </c>
      <c r="S94" s="87">
        <v>1.4630606287425101E-3</v>
      </c>
      <c r="T94" s="66">
        <v>29.757258543202902</v>
      </c>
      <c r="U94" s="68">
        <f t="shared" si="10"/>
        <v>29.119175493733739</v>
      </c>
      <c r="V94" s="68">
        <f t="shared" si="11"/>
        <v>-8.0193165902813917</v>
      </c>
      <c r="W94" s="68">
        <f t="shared" si="12"/>
        <v>-9.1303627955267075</v>
      </c>
      <c r="X94" s="69">
        <f t="shared" si="13"/>
        <v>-7.4270351316430379</v>
      </c>
      <c r="Y94" s="65">
        <v>1.1761694417758901E-3</v>
      </c>
      <c r="Z94" s="83">
        <v>2.8689118696662301E-4</v>
      </c>
      <c r="AA94" s="31">
        <v>-8.9873999999999992</v>
      </c>
      <c r="AB94" s="31">
        <v>-7.8975999999999997</v>
      </c>
      <c r="AC94" s="32">
        <v>-7.3170000000000002</v>
      </c>
      <c r="AD94" s="31"/>
      <c r="AE94" s="31"/>
      <c r="AF94" s="33"/>
      <c r="AG94" s="33"/>
      <c r="AH94" s="21"/>
      <c r="AI94" s="31"/>
      <c r="AJ94" s="31"/>
      <c r="AK94" s="31"/>
      <c r="AL94" s="31"/>
      <c r="AM94" s="31"/>
      <c r="AN94" s="31"/>
      <c r="AO94" s="31"/>
      <c r="AP94" s="34"/>
      <c r="AQ94" s="33"/>
      <c r="AR94" s="31"/>
      <c r="AS94" s="31"/>
      <c r="AT94" s="31"/>
    </row>
    <row r="95" spans="1:46" s="30" customFormat="1" x14ac:dyDescent="0.35">
      <c r="A95" s="54" t="s">
        <v>15</v>
      </c>
      <c r="B95" s="3">
        <v>41205.443749999999</v>
      </c>
      <c r="C95" s="3">
        <v>41264.444444444445</v>
      </c>
      <c r="D95" s="3">
        <v>41234.944097222222</v>
      </c>
      <c r="E95" s="69">
        <v>58.009722222222202</v>
      </c>
      <c r="F95" s="74"/>
      <c r="G95" s="81">
        <v>27.1</v>
      </c>
      <c r="H95" s="68">
        <v>8.2799999999999994</v>
      </c>
      <c r="I95" s="81">
        <v>11.5</v>
      </c>
      <c r="J95" s="71">
        <v>0.25511018939295899</v>
      </c>
      <c r="K95" s="65">
        <v>1.45510091699197E-3</v>
      </c>
      <c r="L95" s="68">
        <f t="shared" si="7"/>
        <v>60.574687655775207</v>
      </c>
      <c r="M95" s="85">
        <f t="shared" si="8"/>
        <v>1.7822911834414381</v>
      </c>
      <c r="N95" s="68">
        <v>-13.7</v>
      </c>
      <c r="O95" s="68">
        <v>-7.94</v>
      </c>
      <c r="P95" s="69">
        <v>22.7245746</v>
      </c>
      <c r="Q95" s="66">
        <v>-6.15</v>
      </c>
      <c r="R95" s="68">
        <f t="shared" si="9"/>
        <v>-35.958173282116945</v>
      </c>
      <c r="S95" s="87">
        <v>1.8476705339321301E-3</v>
      </c>
      <c r="T95" s="66">
        <v>28.6392068252188</v>
      </c>
      <c r="U95" s="68">
        <f t="shared" si="10"/>
        <v>28.018173282116944</v>
      </c>
      <c r="V95" s="68">
        <f t="shared" si="11"/>
        <v>-7.8232152263905164</v>
      </c>
      <c r="W95" s="68">
        <f t="shared" si="12"/>
        <v>-8.950343294901586</v>
      </c>
      <c r="X95" s="69">
        <f t="shared" si="13"/>
        <v>-7.2425352063910395</v>
      </c>
      <c r="Y95" s="65">
        <v>1.16463532906854E-3</v>
      </c>
      <c r="Z95" s="83">
        <v>6.8303520486359096E-4</v>
      </c>
      <c r="AA95" s="31">
        <v>-8.9235000000000007</v>
      </c>
      <c r="AB95" s="31">
        <v>-7.8003999999999998</v>
      </c>
      <c r="AC95" s="32">
        <v>-7.2222</v>
      </c>
      <c r="AD95" s="31"/>
      <c r="AE95" s="31"/>
      <c r="AF95" s="33"/>
      <c r="AG95" s="33"/>
      <c r="AH95" s="21"/>
      <c r="AI95" s="31"/>
      <c r="AJ95" s="31"/>
      <c r="AK95" s="31"/>
      <c r="AL95" s="31"/>
      <c r="AM95" s="31"/>
      <c r="AN95" s="31"/>
      <c r="AO95" s="31"/>
      <c r="AP95" s="34"/>
      <c r="AQ95" s="33"/>
      <c r="AR95" s="31"/>
      <c r="AS95" s="31"/>
      <c r="AT95" s="31"/>
    </row>
    <row r="96" spans="1:46" s="30" customFormat="1" x14ac:dyDescent="0.35">
      <c r="A96" s="54" t="s">
        <v>18</v>
      </c>
      <c r="B96" s="3">
        <v>41265.506249999999</v>
      </c>
      <c r="C96" s="3">
        <v>41323.411805555559</v>
      </c>
      <c r="D96" s="3">
        <v>41294.459027777775</v>
      </c>
      <c r="E96" s="69">
        <v>56.849305555555503</v>
      </c>
      <c r="F96" s="74">
        <v>438.97892441860398</v>
      </c>
      <c r="G96" s="81">
        <v>26.5</v>
      </c>
      <c r="H96" s="68"/>
      <c r="I96" s="81">
        <v>307.23858065839403</v>
      </c>
      <c r="J96" s="71">
        <v>1.0439970171513701E-2</v>
      </c>
      <c r="K96" s="65">
        <v>6.1970853743446798E-4</v>
      </c>
      <c r="L96" s="68">
        <f t="shared" si="7"/>
        <v>25.797970885972127</v>
      </c>
      <c r="M96" s="85">
        <f t="shared" si="8"/>
        <v>1.4115855483011834</v>
      </c>
      <c r="N96" s="68">
        <v>-8.1001793071999995</v>
      </c>
      <c r="O96" s="68">
        <v>-6.2135254537</v>
      </c>
      <c r="P96" s="69">
        <v>24.504414474526101</v>
      </c>
      <c r="Q96" s="66">
        <v>-5.25</v>
      </c>
      <c r="R96" s="68">
        <f t="shared" si="9"/>
        <v>-35.085166647266519</v>
      </c>
      <c r="S96" s="87">
        <v>1.3485990518962E-3</v>
      </c>
      <c r="T96" s="66">
        <v>29.472827268954202</v>
      </c>
      <c r="U96" s="68">
        <f t="shared" si="10"/>
        <v>28.871641193566518</v>
      </c>
      <c r="V96" s="68">
        <f t="shared" si="11"/>
        <v>-6.8212119955536537</v>
      </c>
      <c r="W96" s="68">
        <f t="shared" si="12"/>
        <v>-7.9336001115698309</v>
      </c>
      <c r="X96" s="69">
        <f t="shared" si="13"/>
        <v>-6.2282151851460412</v>
      </c>
      <c r="Y96" s="65">
        <v>5.5317241028426901E-4</v>
      </c>
      <c r="Z96" s="83">
        <v>7.9542664161193796E-4</v>
      </c>
      <c r="AA96" s="31">
        <v>-7.0359999999999996</v>
      </c>
      <c r="AB96" s="31">
        <v>-6.0575000000000001</v>
      </c>
      <c r="AC96" s="32">
        <v>-5.5362</v>
      </c>
      <c r="AD96" s="31"/>
      <c r="AE96" s="31"/>
      <c r="AF96" s="33"/>
      <c r="AG96" s="33"/>
      <c r="AH96" s="21"/>
      <c r="AI96" s="31"/>
      <c r="AJ96" s="31"/>
      <c r="AK96" s="31"/>
      <c r="AL96" s="31"/>
      <c r="AM96" s="31"/>
      <c r="AN96" s="31"/>
      <c r="AO96" s="31"/>
      <c r="AP96" s="34"/>
      <c r="AQ96" s="33"/>
      <c r="AR96" s="31"/>
      <c r="AS96" s="31"/>
      <c r="AT96" s="31"/>
    </row>
    <row r="97" spans="1:46" s="30" customFormat="1" x14ac:dyDescent="0.35">
      <c r="A97" s="54" t="s">
        <v>15</v>
      </c>
      <c r="B97" s="3">
        <v>41265.536805555559</v>
      </c>
      <c r="C97" s="3">
        <v>41323.397222222222</v>
      </c>
      <c r="D97" s="3">
        <v>41294.467013888891</v>
      </c>
      <c r="E97" s="69">
        <v>56.777083333333302</v>
      </c>
      <c r="F97" s="74">
        <v>438.97892441860398</v>
      </c>
      <c r="G97" s="81">
        <v>27.2</v>
      </c>
      <c r="H97" s="68">
        <v>8.2966666666666598</v>
      </c>
      <c r="I97" s="81">
        <v>15.3888888888888</v>
      </c>
      <c r="J97" s="71">
        <v>0.24761373424729999</v>
      </c>
      <c r="K97" s="65">
        <v>1.34186181337834E-2</v>
      </c>
      <c r="L97" s="68">
        <f t="shared" si="7"/>
        <v>558.60634319876272</v>
      </c>
      <c r="M97" s="85">
        <f t="shared" si="8"/>
        <v>2.7471058629807743</v>
      </c>
      <c r="N97" s="68">
        <v>-13.6034018127</v>
      </c>
      <c r="O97" s="68">
        <v>-7.7135685226000001</v>
      </c>
      <c r="P97" s="69">
        <v>22.958005074366401</v>
      </c>
      <c r="Q97" s="66">
        <v>-6.0666666666666602</v>
      </c>
      <c r="R97" s="68">
        <f t="shared" si="9"/>
        <v>-35.877339334445601</v>
      </c>
      <c r="S97" s="87">
        <v>1.87305177145708E-3</v>
      </c>
      <c r="T97" s="66">
        <v>28.7835790246369</v>
      </c>
      <c r="U97" s="68">
        <f t="shared" si="10"/>
        <v>28.163770811845602</v>
      </c>
      <c r="V97" s="68">
        <f t="shared" si="11"/>
        <v>-7.7572198773426635</v>
      </c>
      <c r="W97" s="68">
        <f t="shared" si="12"/>
        <v>-8.887060610988101</v>
      </c>
      <c r="X97" s="69">
        <f t="shared" si="13"/>
        <v>-7.1784498847625855</v>
      </c>
      <c r="Y97" s="65">
        <v>5.4699617620110601E-4</v>
      </c>
      <c r="Z97" s="83">
        <v>1.32605559525597E-3</v>
      </c>
      <c r="AA97" s="31">
        <v>-8.7985000000000007</v>
      </c>
      <c r="AB97" s="31">
        <v>-7.6821000000000002</v>
      </c>
      <c r="AC97" s="32">
        <v>-7.1105999999999998</v>
      </c>
      <c r="AD97" s="31"/>
      <c r="AE97" s="31"/>
      <c r="AF97" s="33"/>
      <c r="AG97" s="33"/>
      <c r="AH97" s="21"/>
      <c r="AI97" s="31"/>
      <c r="AJ97" s="31"/>
      <c r="AK97" s="31"/>
      <c r="AL97" s="31"/>
      <c r="AM97" s="31"/>
      <c r="AN97" s="31"/>
      <c r="AO97" s="31"/>
      <c r="AP97" s="34"/>
      <c r="AQ97" s="33"/>
      <c r="AR97" s="31"/>
      <c r="AS97" s="31"/>
      <c r="AT97" s="31"/>
    </row>
    <row r="98" spans="1:46" s="30" customFormat="1" x14ac:dyDescent="0.35">
      <c r="A98" s="54" t="s">
        <v>15</v>
      </c>
      <c r="B98" s="3">
        <v>41324.446527777778</v>
      </c>
      <c r="C98" s="3">
        <v>41386.406944444447</v>
      </c>
      <c r="D98" s="3">
        <v>41355.426736111112</v>
      </c>
      <c r="E98" s="69">
        <v>60.9895833333333</v>
      </c>
      <c r="F98" s="74">
        <v>477.53676470588198</v>
      </c>
      <c r="G98" s="81">
        <v>26.8333333333333</v>
      </c>
      <c r="H98" s="68">
        <v>8.3633333333333297</v>
      </c>
      <c r="I98" s="81">
        <v>21</v>
      </c>
      <c r="J98" s="71">
        <v>0.17400610297074301</v>
      </c>
      <c r="K98" s="65">
        <v>1.14324440649019E-2</v>
      </c>
      <c r="L98" s="68">
        <f t="shared" si="7"/>
        <v>475.92350488318425</v>
      </c>
      <c r="M98" s="85">
        <f t="shared" si="8"/>
        <v>2.6775371542397819</v>
      </c>
      <c r="N98" s="68">
        <v>-13.2104417992</v>
      </c>
      <c r="O98" s="68">
        <v>-7.5194186326999999</v>
      </c>
      <c r="P98" s="69">
        <v>23.1581561373632</v>
      </c>
      <c r="Q98" s="66">
        <v>-5.8333333333333304</v>
      </c>
      <c r="R98" s="68">
        <f t="shared" si="9"/>
        <v>-35.651004280965864</v>
      </c>
      <c r="S98" s="87">
        <v>1.8739518463073801E-3</v>
      </c>
      <c r="T98" s="66">
        <v>28.744489028044001</v>
      </c>
      <c r="U98" s="68">
        <f t="shared" si="10"/>
        <v>28.131585648265865</v>
      </c>
      <c r="V98" s="68">
        <f t="shared" si="11"/>
        <v>-7.461152896916019</v>
      </c>
      <c r="W98" s="68">
        <f t="shared" si="12"/>
        <v>-8.5816476915750854</v>
      </c>
      <c r="X98" s="69">
        <f t="shared" si="13"/>
        <v>-6.8750566494400118</v>
      </c>
      <c r="Y98" s="65">
        <v>5.5025127165901795E-4</v>
      </c>
      <c r="Z98" s="83">
        <v>1.3237005746483601E-3</v>
      </c>
      <c r="AA98" s="31">
        <v>-8.4610000000000003</v>
      </c>
      <c r="AB98" s="31">
        <v>-7.3586999999999998</v>
      </c>
      <c r="AC98" s="32">
        <v>-6.7824</v>
      </c>
      <c r="AD98" s="31"/>
      <c r="AE98" s="31"/>
      <c r="AF98" s="33"/>
      <c r="AG98" s="33"/>
      <c r="AH98" s="21"/>
      <c r="AI98" s="31"/>
      <c r="AJ98" s="31"/>
      <c r="AK98" s="31"/>
      <c r="AL98" s="31"/>
      <c r="AM98" s="31"/>
      <c r="AN98" s="31"/>
      <c r="AO98" s="31"/>
      <c r="AP98" s="34"/>
      <c r="AQ98" s="33"/>
      <c r="AR98" s="31"/>
      <c r="AS98" s="31"/>
      <c r="AT98" s="31"/>
    </row>
    <row r="99" spans="1:46" s="30" customFormat="1" x14ac:dyDescent="0.35">
      <c r="A99" s="54" t="s">
        <v>17</v>
      </c>
      <c r="B99" s="3">
        <v>41324.503472222219</v>
      </c>
      <c r="C99" s="3">
        <v>41386.418055555558</v>
      </c>
      <c r="D99" s="3">
        <v>41355.460763888892</v>
      </c>
      <c r="E99" s="69">
        <v>60.832638888888802</v>
      </c>
      <c r="F99" s="74">
        <v>477.63061074319302</v>
      </c>
      <c r="G99" s="81">
        <v>26.5</v>
      </c>
      <c r="H99" s="68"/>
      <c r="I99" s="81">
        <v>124.222222222222</v>
      </c>
      <c r="J99" s="71">
        <v>3.5125910955455399E-2</v>
      </c>
      <c r="K99" s="65">
        <v>3.3475450632996901E-3</v>
      </c>
      <c r="L99" s="68">
        <f t="shared" si="7"/>
        <v>139.35562424233564</v>
      </c>
      <c r="M99" s="85">
        <f t="shared" si="8"/>
        <v>2.1441245010588004</v>
      </c>
      <c r="N99" s="68">
        <v>-9.9116968387999993</v>
      </c>
      <c r="O99" s="68">
        <v>-7.2668774395</v>
      </c>
      <c r="P99" s="69">
        <v>23.418503378844999</v>
      </c>
      <c r="Q99" s="66">
        <v>-6.6</v>
      </c>
      <c r="R99" s="68">
        <f t="shared" si="9"/>
        <v>-36.394676599542159</v>
      </c>
      <c r="S99" s="87">
        <v>1.43193263473053E-3</v>
      </c>
      <c r="T99" s="66">
        <v>29.7703738341236</v>
      </c>
      <c r="U99" s="68">
        <f t="shared" si="10"/>
        <v>29.127799160042159</v>
      </c>
      <c r="V99" s="68">
        <f t="shared" si="11"/>
        <v>-8.1690796646223589</v>
      </c>
      <c r="W99" s="68">
        <f t="shared" si="12"/>
        <v>-9.2799581310213171</v>
      </c>
      <c r="X99" s="69">
        <f t="shared" si="13"/>
        <v>-7.576887624955134</v>
      </c>
      <c r="Y99" s="65">
        <v>5.5317241028426901E-4</v>
      </c>
      <c r="Z99" s="83">
        <v>8.7876022444626899E-4</v>
      </c>
      <c r="AA99" s="31">
        <v>-8.7711000000000006</v>
      </c>
      <c r="AB99" s="31">
        <v>-7.7361000000000004</v>
      </c>
      <c r="AC99" s="32">
        <v>-7.1847000000000003</v>
      </c>
      <c r="AD99" s="31"/>
      <c r="AE99" s="31"/>
      <c r="AF99" s="33"/>
      <c r="AG99" s="33"/>
      <c r="AH99" s="21"/>
      <c r="AI99" s="31"/>
      <c r="AJ99" s="31"/>
      <c r="AK99" s="31"/>
      <c r="AL99" s="31"/>
      <c r="AM99" s="31"/>
      <c r="AN99" s="31"/>
      <c r="AO99" s="31"/>
      <c r="AP99" s="34"/>
      <c r="AQ99" s="33"/>
      <c r="AR99" s="31"/>
      <c r="AS99" s="31"/>
      <c r="AT99" s="31"/>
    </row>
    <row r="100" spans="1:46" s="30" customFormat="1" x14ac:dyDescent="0.35">
      <c r="A100" s="54" t="s">
        <v>18</v>
      </c>
      <c r="B100" s="3">
        <v>41325.505555555559</v>
      </c>
      <c r="C100" s="3">
        <v>41386.434027777781</v>
      </c>
      <c r="D100" s="3">
        <v>41355.96979166667</v>
      </c>
      <c r="E100" s="69">
        <v>59.905555555555502</v>
      </c>
      <c r="F100" s="74">
        <v>478.97003745318301</v>
      </c>
      <c r="G100" s="81">
        <v>26.5</v>
      </c>
      <c r="H100" s="68"/>
      <c r="I100" s="81">
        <v>326.34379939507301</v>
      </c>
      <c r="J100" s="71">
        <v>1.1299565360738501E-2</v>
      </c>
      <c r="K100" s="65">
        <v>1.3103959936937399E-3</v>
      </c>
      <c r="L100" s="68">
        <f t="shared" si="7"/>
        <v>54.550737406906272</v>
      </c>
      <c r="M100" s="85">
        <f t="shared" si="8"/>
        <v>1.7368006256775366</v>
      </c>
      <c r="N100" s="68"/>
      <c r="O100" s="68">
        <v>-6.8</v>
      </c>
      <c r="P100" s="69">
        <v>23.899812000000001</v>
      </c>
      <c r="Q100" s="66">
        <v>-6.2666666666666604</v>
      </c>
      <c r="R100" s="68">
        <f t="shared" si="9"/>
        <v>-36.071340808856803</v>
      </c>
      <c r="S100" s="87">
        <v>1.67410564981148E-3</v>
      </c>
      <c r="T100" s="66">
        <v>29.905066629644299</v>
      </c>
      <c r="U100" s="68">
        <f t="shared" si="10"/>
        <v>29.271340808856802</v>
      </c>
      <c r="V100" s="68">
        <f t="shared" si="11"/>
        <v>-7.8362728327534796</v>
      </c>
      <c r="W100" s="68">
        <f t="shared" si="12"/>
        <v>-8.9475240521443311</v>
      </c>
      <c r="X100" s="69">
        <f t="shared" si="13"/>
        <v>-7.2438820842614859</v>
      </c>
      <c r="Y100" s="65">
        <v>5.5317241028426901E-4</v>
      </c>
      <c r="Z100" s="83">
        <v>1.1209332395272101E-3</v>
      </c>
      <c r="AA100" s="31">
        <v>-7.8364000000000003</v>
      </c>
      <c r="AB100" s="31">
        <v>-6.8907999999999996</v>
      </c>
      <c r="AC100" s="32">
        <v>-6.3872</v>
      </c>
      <c r="AD100" s="31"/>
      <c r="AE100" s="31"/>
      <c r="AF100" s="33"/>
      <c r="AG100" s="33"/>
      <c r="AH100" s="21"/>
      <c r="AI100" s="31"/>
      <c r="AJ100" s="31"/>
      <c r="AK100" s="31"/>
      <c r="AL100" s="31"/>
      <c r="AM100" s="31"/>
      <c r="AN100" s="31"/>
      <c r="AO100" s="31"/>
      <c r="AP100" s="34"/>
      <c r="AQ100" s="33"/>
      <c r="AR100" s="31"/>
      <c r="AS100" s="31"/>
      <c r="AT100" s="31"/>
    </row>
    <row r="101" spans="1:46" s="30" customFormat="1" x14ac:dyDescent="0.35">
      <c r="A101" s="54" t="s">
        <v>18</v>
      </c>
      <c r="B101" s="3">
        <v>41387.438194444447</v>
      </c>
      <c r="C101" s="3">
        <v>41450.571527777778</v>
      </c>
      <c r="D101" s="3">
        <v>41419.004861111112</v>
      </c>
      <c r="E101" s="69">
        <v>62.125</v>
      </c>
      <c r="F101" s="74">
        <v>709.38511326860805</v>
      </c>
      <c r="G101" s="81">
        <v>26.5</v>
      </c>
      <c r="H101" s="68"/>
      <c r="I101" s="81">
        <v>301.35949939363798</v>
      </c>
      <c r="J101" s="71">
        <v>1.1528561752831699E-2</v>
      </c>
      <c r="K101" s="65">
        <v>1.1304627766599901E-3</v>
      </c>
      <c r="L101" s="68">
        <f t="shared" si="7"/>
        <v>47.060261458853283</v>
      </c>
      <c r="M101" s="85">
        <f t="shared" si="8"/>
        <v>1.6726543357133938</v>
      </c>
      <c r="N101" s="68">
        <v>-9.0351873841000003</v>
      </c>
      <c r="O101" s="68">
        <v>-6.8578278561500001</v>
      </c>
      <c r="P101" s="69">
        <v>23.840196684816402</v>
      </c>
      <c r="Q101" s="66">
        <v>-6.36666666666666</v>
      </c>
      <c r="R101" s="68">
        <f t="shared" si="9"/>
        <v>-36.168341546062408</v>
      </c>
      <c r="S101" s="87">
        <v>1.82089901447105E-3</v>
      </c>
      <c r="T101" s="66">
        <v>29.947476838878099</v>
      </c>
      <c r="U101" s="68">
        <f t="shared" si="10"/>
        <v>29.310513689912408</v>
      </c>
      <c r="V101" s="68">
        <f t="shared" si="11"/>
        <v>-7.9361148823140866</v>
      </c>
      <c r="W101" s="68">
        <f t="shared" si="12"/>
        <v>-9.0472542758074042</v>
      </c>
      <c r="X101" s="69">
        <f t="shared" si="13"/>
        <v>-7.3437837464695122</v>
      </c>
      <c r="Y101" s="65">
        <v>5.5317241028426901E-4</v>
      </c>
      <c r="Z101" s="83">
        <v>1.2677266041867801E-3</v>
      </c>
      <c r="AA101" s="31">
        <v>-7.9206000000000003</v>
      </c>
      <c r="AB101" s="31">
        <v>-6.9775</v>
      </c>
      <c r="AC101" s="32">
        <v>-6.4751000000000003</v>
      </c>
      <c r="AD101" s="31"/>
      <c r="AE101" s="31"/>
      <c r="AF101" s="33"/>
      <c r="AG101" s="33"/>
      <c r="AH101" s="21"/>
      <c r="AI101" s="31"/>
      <c r="AJ101" s="31"/>
      <c r="AK101" s="31"/>
      <c r="AL101" s="31"/>
      <c r="AM101" s="31"/>
      <c r="AN101" s="31"/>
      <c r="AO101" s="31"/>
      <c r="AP101" s="34"/>
      <c r="AQ101" s="33"/>
      <c r="AR101" s="31"/>
      <c r="AS101" s="31"/>
      <c r="AT101" s="31"/>
    </row>
    <row r="102" spans="1:46" s="30" customFormat="1" x14ac:dyDescent="0.35">
      <c r="A102" s="54" t="s">
        <v>17</v>
      </c>
      <c r="B102" s="3">
        <v>41387.496527777781</v>
      </c>
      <c r="C102" s="3">
        <v>41450.354166666664</v>
      </c>
      <c r="D102" s="3">
        <v>41418.925347222219</v>
      </c>
      <c r="E102" s="69">
        <v>61.8055555555555</v>
      </c>
      <c r="F102" s="74">
        <v>709.13184772516195</v>
      </c>
      <c r="G102" s="81">
        <v>26.5</v>
      </c>
      <c r="H102" s="68"/>
      <c r="I102" s="81">
        <v>134.166666666666</v>
      </c>
      <c r="J102" s="71">
        <v>3.2261895878474903E-2</v>
      </c>
      <c r="K102" s="65">
        <v>3.3629662921347198E-3</v>
      </c>
      <c r="L102" s="68">
        <f t="shared" si="7"/>
        <v>139.99759766771237</v>
      </c>
      <c r="M102" s="85">
        <f t="shared" si="8"/>
        <v>2.1461205833310397</v>
      </c>
      <c r="N102" s="68">
        <v>-10.997235738199899</v>
      </c>
      <c r="O102" s="68">
        <v>-7.6038210221</v>
      </c>
      <c r="P102" s="69">
        <v>23.071144870106799</v>
      </c>
      <c r="Q102" s="66">
        <v>-6.5999999999999899</v>
      </c>
      <c r="R102" s="68">
        <f t="shared" si="9"/>
        <v>-36.394676599542144</v>
      </c>
      <c r="S102" s="87">
        <v>1.8605902361942699E-3</v>
      </c>
      <c r="T102" s="66">
        <v>29.430906187784899</v>
      </c>
      <c r="U102" s="68">
        <f t="shared" si="10"/>
        <v>28.790855577442144</v>
      </c>
      <c r="V102" s="68">
        <f t="shared" si="11"/>
        <v>-8.1690796646222452</v>
      </c>
      <c r="W102" s="68">
        <f t="shared" si="12"/>
        <v>-9.2799581310212034</v>
      </c>
      <c r="X102" s="69">
        <f t="shared" si="13"/>
        <v>-7.5768876249550203</v>
      </c>
      <c r="Y102" s="65">
        <v>5.5317241028426901E-4</v>
      </c>
      <c r="Z102" s="83">
        <v>1.3074178259100001E-3</v>
      </c>
      <c r="AA102" s="31">
        <v>-8.6331000000000007</v>
      </c>
      <c r="AB102" s="31">
        <v>-7.6186999999999996</v>
      </c>
      <c r="AC102" s="32">
        <v>-7.0782999999999996</v>
      </c>
      <c r="AD102" s="31"/>
      <c r="AE102" s="31"/>
      <c r="AF102" s="33"/>
      <c r="AG102" s="33"/>
      <c r="AH102" s="21"/>
      <c r="AI102" s="31"/>
      <c r="AJ102" s="31"/>
      <c r="AK102" s="31"/>
      <c r="AL102" s="31"/>
      <c r="AM102" s="31"/>
      <c r="AN102" s="31"/>
      <c r="AO102" s="31"/>
      <c r="AP102" s="34"/>
      <c r="AQ102" s="33"/>
      <c r="AR102" s="31"/>
      <c r="AS102" s="31"/>
      <c r="AT102" s="31"/>
    </row>
    <row r="103" spans="1:46" s="30" customFormat="1" x14ac:dyDescent="0.35">
      <c r="A103" s="54" t="s">
        <v>15</v>
      </c>
      <c r="B103" s="3">
        <v>41387.507638888892</v>
      </c>
      <c r="C103" s="3">
        <v>41450.556944444441</v>
      </c>
      <c r="D103" s="3">
        <v>41419.03229166667</v>
      </c>
      <c r="E103" s="69">
        <v>61.977777777777703</v>
      </c>
      <c r="F103" s="74">
        <v>709.13425925925901</v>
      </c>
      <c r="G103" s="81">
        <v>26.8333333333333</v>
      </c>
      <c r="H103" s="68">
        <v>8.3633333333333297</v>
      </c>
      <c r="I103" s="81">
        <v>25.6111111111111</v>
      </c>
      <c r="J103" s="71">
        <v>0.15721262580311501</v>
      </c>
      <c r="K103" s="65">
        <v>1.05058623162424E-2</v>
      </c>
      <c r="L103" s="68">
        <f t="shared" si="7"/>
        <v>437.35064759393214</v>
      </c>
      <c r="M103" s="85">
        <f t="shared" si="8"/>
        <v>2.6408297739304745</v>
      </c>
      <c r="N103" s="68">
        <v>-12.93</v>
      </c>
      <c r="O103" s="68">
        <v>-7.44</v>
      </c>
      <c r="P103" s="69">
        <v>23.2400296</v>
      </c>
      <c r="Q103" s="66">
        <v>-5.8999999999999897</v>
      </c>
      <c r="R103" s="68">
        <f t="shared" si="9"/>
        <v>-35.715671439102927</v>
      </c>
      <c r="S103" s="87">
        <v>1.90763789088489E-3</v>
      </c>
      <c r="T103" s="66">
        <v>28.8915662515783</v>
      </c>
      <c r="U103" s="68">
        <f t="shared" si="10"/>
        <v>28.275671439102926</v>
      </c>
      <c r="V103" s="68">
        <f t="shared" si="11"/>
        <v>-7.5277104055230666</v>
      </c>
      <c r="W103" s="68">
        <f t="shared" si="12"/>
        <v>-8.6481300622244817</v>
      </c>
      <c r="X103" s="69">
        <f t="shared" si="13"/>
        <v>-6.9416534603940363</v>
      </c>
      <c r="Y103" s="65">
        <v>5.5025127165901795E-4</v>
      </c>
      <c r="Z103" s="83">
        <v>1.3573866192258699E-3</v>
      </c>
      <c r="AA103" s="31">
        <v>-8.5038</v>
      </c>
      <c r="AB103" s="31">
        <v>-7.4051</v>
      </c>
      <c r="AC103" s="32">
        <v>-6.8307000000000002</v>
      </c>
      <c r="AD103" s="31"/>
      <c r="AE103" s="31"/>
      <c r="AF103" s="33"/>
      <c r="AG103" s="33"/>
      <c r="AH103" s="21"/>
      <c r="AI103" s="31"/>
      <c r="AJ103" s="31"/>
      <c r="AK103" s="31"/>
      <c r="AL103" s="31"/>
      <c r="AM103" s="31"/>
      <c r="AN103" s="31"/>
      <c r="AO103" s="31"/>
      <c r="AP103" s="34"/>
      <c r="AQ103" s="33"/>
      <c r="AR103" s="31"/>
      <c r="AS103" s="31"/>
      <c r="AT103" s="31"/>
    </row>
    <row r="104" spans="1:46" s="30" customFormat="1" x14ac:dyDescent="0.35">
      <c r="A104" s="54" t="s">
        <v>18</v>
      </c>
      <c r="B104" s="3">
        <v>41451.426388888889</v>
      </c>
      <c r="C104" s="3">
        <v>41512.43472222222</v>
      </c>
      <c r="D104" s="3">
        <v>41481.930555555555</v>
      </c>
      <c r="E104" s="69">
        <v>60</v>
      </c>
      <c r="F104" s="74">
        <v>2240.6688839615599</v>
      </c>
      <c r="G104" s="81">
        <v>26.5</v>
      </c>
      <c r="H104" s="68"/>
      <c r="I104" s="81">
        <v>315.32002473806199</v>
      </c>
      <c r="J104" s="71">
        <v>1.15596478714427E-2</v>
      </c>
      <c r="K104" s="65">
        <v>1.61833333333305E-4</v>
      </c>
      <c r="L104" s="68">
        <f t="shared" si="7"/>
        <v>6.7369922625181093</v>
      </c>
      <c r="M104" s="85">
        <f t="shared" si="8"/>
        <v>0.82846604856276906</v>
      </c>
      <c r="N104" s="68">
        <v>-10.442967321899999</v>
      </c>
      <c r="O104" s="68">
        <v>-7.4501978624999996</v>
      </c>
      <c r="P104" s="69">
        <v>23.229516521570101</v>
      </c>
      <c r="Q104" s="66">
        <v>-6.2</v>
      </c>
      <c r="R104" s="68">
        <f t="shared" si="9"/>
        <v>-36.006673650719748</v>
      </c>
      <c r="S104" s="87">
        <v>1.8974866932801001E-3</v>
      </c>
      <c r="T104" s="66">
        <v>29.1831179453599</v>
      </c>
      <c r="U104" s="68">
        <f t="shared" si="10"/>
        <v>28.55647578821975</v>
      </c>
      <c r="V104" s="68">
        <f t="shared" si="11"/>
        <v>-7.7697114663798175</v>
      </c>
      <c r="W104" s="68">
        <f t="shared" si="12"/>
        <v>-8.8810372363690249</v>
      </c>
      <c r="X104" s="69">
        <f t="shared" si="13"/>
        <v>-7.1772809761228018</v>
      </c>
      <c r="Y104" s="65">
        <v>1.1761694417758901E-3</v>
      </c>
      <c r="Z104" s="83">
        <v>7.2131725150421499E-4</v>
      </c>
      <c r="AA104" s="31">
        <v>-8.4148999999999994</v>
      </c>
      <c r="AB104" s="31">
        <v>-7.3729999999999896</v>
      </c>
      <c r="AC104" s="32">
        <v>-6.8179999999999996</v>
      </c>
      <c r="AD104" s="31"/>
      <c r="AE104" s="31"/>
      <c r="AF104" s="33"/>
      <c r="AG104" s="33"/>
      <c r="AH104" s="21"/>
      <c r="AI104" s="31"/>
      <c r="AJ104" s="31"/>
      <c r="AK104" s="31"/>
      <c r="AL104" s="31"/>
      <c r="AM104" s="31"/>
      <c r="AN104" s="31"/>
      <c r="AO104" s="31"/>
      <c r="AP104" s="34"/>
      <c r="AQ104" s="33"/>
      <c r="AR104" s="31"/>
      <c r="AS104" s="31"/>
      <c r="AT104" s="31"/>
    </row>
    <row r="105" spans="1:46" s="30" customFormat="1" x14ac:dyDescent="0.35">
      <c r="A105" s="54" t="s">
        <v>17</v>
      </c>
      <c r="B105" s="3">
        <v>41451.449305555558</v>
      </c>
      <c r="C105" s="3">
        <v>41512.422222222223</v>
      </c>
      <c r="D105" s="3">
        <v>41481.935763888891</v>
      </c>
      <c r="E105" s="69">
        <v>59.9618055555555</v>
      </c>
      <c r="F105" s="74">
        <v>2240.6688839615599</v>
      </c>
      <c r="G105" s="81">
        <v>26.5</v>
      </c>
      <c r="H105" s="68"/>
      <c r="I105" s="81">
        <v>135.333333333333</v>
      </c>
      <c r="J105" s="71">
        <v>3.1828699674204E-2</v>
      </c>
      <c r="K105" s="65">
        <v>1.47977531993754E-3</v>
      </c>
      <c r="L105" s="68">
        <f t="shared" si="7"/>
        <v>61.601863320409137</v>
      </c>
      <c r="M105" s="85">
        <f t="shared" si="8"/>
        <v>1.7895938488126863</v>
      </c>
      <c r="N105" s="68">
        <v>-12.315534192199999</v>
      </c>
      <c r="O105" s="68">
        <v>-7.9119573319000001</v>
      </c>
      <c r="P105" s="69">
        <v>22.753484066970898</v>
      </c>
      <c r="Q105" s="66">
        <v>-6.5999999999999899</v>
      </c>
      <c r="R105" s="68">
        <f t="shared" si="9"/>
        <v>-36.394676599542144</v>
      </c>
      <c r="S105" s="87">
        <v>1.8573108782435101E-3</v>
      </c>
      <c r="T105" s="66">
        <v>29.120360698014402</v>
      </c>
      <c r="U105" s="68">
        <f t="shared" si="10"/>
        <v>28.482719267642146</v>
      </c>
      <c r="V105" s="68">
        <f t="shared" si="11"/>
        <v>-8.1690796646222452</v>
      </c>
      <c r="W105" s="68">
        <f t="shared" si="12"/>
        <v>-9.2799581310212034</v>
      </c>
      <c r="X105" s="69">
        <f t="shared" si="13"/>
        <v>-7.5768876249550203</v>
      </c>
      <c r="Y105" s="65">
        <v>1.1761694417758901E-3</v>
      </c>
      <c r="Z105" s="83">
        <v>6.8114143646762096E-4</v>
      </c>
      <c r="AA105" s="31">
        <v>-9.0192999999999994</v>
      </c>
      <c r="AB105" s="31">
        <v>-7.9471999999999996</v>
      </c>
      <c r="AC105" s="32">
        <v>-7.3761000000000001</v>
      </c>
      <c r="AD105" s="31"/>
      <c r="AE105" s="31"/>
      <c r="AF105" s="33"/>
      <c r="AG105" s="33"/>
      <c r="AH105" s="21"/>
      <c r="AI105" s="31"/>
      <c r="AJ105" s="31"/>
      <c r="AK105" s="31"/>
      <c r="AL105" s="31"/>
      <c r="AM105" s="31"/>
      <c r="AN105" s="31"/>
      <c r="AO105" s="31"/>
      <c r="AP105" s="34"/>
      <c r="AQ105" s="33"/>
      <c r="AR105" s="31"/>
      <c r="AS105" s="31"/>
      <c r="AT105" s="31"/>
    </row>
    <row r="106" spans="1:46" s="30" customFormat="1" x14ac:dyDescent="0.35">
      <c r="A106" s="54" t="s">
        <v>18</v>
      </c>
      <c r="B106" s="3">
        <v>41513.457638888889</v>
      </c>
      <c r="C106" s="3">
        <v>41568.438194444447</v>
      </c>
      <c r="D106" s="3">
        <v>41540.947916666664</v>
      </c>
      <c r="E106" s="69">
        <v>53.980555555555497</v>
      </c>
      <c r="F106" s="74">
        <v>3617.3215164943299</v>
      </c>
      <c r="G106" s="81">
        <v>26.5</v>
      </c>
      <c r="H106" s="68"/>
      <c r="I106" s="81">
        <v>389.71234404460102</v>
      </c>
      <c r="J106" s="71">
        <v>1.0325795309743801E-2</v>
      </c>
      <c r="K106" s="65">
        <v>-1.7469253331951301E-4</v>
      </c>
      <c r="L106" s="68">
        <f t="shared" si="7"/>
        <v>-7.2723104755517118</v>
      </c>
      <c r="M106" s="85" t="str">
        <f t="shared" si="8"/>
        <v/>
      </c>
      <c r="N106" s="68">
        <v>-10.7959742427</v>
      </c>
      <c r="O106" s="68">
        <v>-7.8245176472000004</v>
      </c>
      <c r="P106" s="69">
        <v>22.843626512324999</v>
      </c>
      <c r="Q106" s="66">
        <v>-6.0666666666666602</v>
      </c>
      <c r="R106" s="68">
        <f t="shared" si="9"/>
        <v>-35.877339334445601</v>
      </c>
      <c r="S106" s="87">
        <v>1.3288512974051899E-3</v>
      </c>
      <c r="T106" s="66">
        <v>28.671761182286499</v>
      </c>
      <c r="U106" s="68">
        <f t="shared" si="10"/>
        <v>28.052821687245601</v>
      </c>
      <c r="V106" s="68">
        <f t="shared" si="11"/>
        <v>-7.6365887336322658</v>
      </c>
      <c r="W106" s="68">
        <f t="shared" si="12"/>
        <v>-8.7480636048182987</v>
      </c>
      <c r="X106" s="69">
        <f t="shared" si="13"/>
        <v>-7.0440787598454335</v>
      </c>
      <c r="Y106" s="65">
        <v>1.1761694417758901E-3</v>
      </c>
      <c r="Z106" s="83">
        <v>1.5268185562929799E-4</v>
      </c>
      <c r="AA106" s="31">
        <v>-8.7370000000000001</v>
      </c>
      <c r="AB106" s="31">
        <v>-7.6272000000000002</v>
      </c>
      <c r="AC106" s="32">
        <v>-7.0358999999999998</v>
      </c>
      <c r="AD106" s="31"/>
      <c r="AE106" s="31"/>
      <c r="AF106" s="33"/>
      <c r="AG106" s="33"/>
      <c r="AH106" s="21"/>
      <c r="AI106" s="31"/>
      <c r="AJ106" s="31"/>
      <c r="AK106" s="31"/>
      <c r="AL106" s="31"/>
      <c r="AM106" s="31"/>
      <c r="AN106" s="31"/>
      <c r="AO106" s="31"/>
      <c r="AP106" s="34"/>
      <c r="AQ106" s="33"/>
      <c r="AR106" s="31"/>
      <c r="AS106" s="31"/>
      <c r="AT106" s="31"/>
    </row>
    <row r="107" spans="1:46" s="30" customFormat="1" x14ac:dyDescent="0.35">
      <c r="A107" s="54" t="s">
        <v>16</v>
      </c>
      <c r="B107" s="3">
        <v>41513.479166666664</v>
      </c>
      <c r="C107" s="3">
        <v>41568.455555555556</v>
      </c>
      <c r="D107" s="3">
        <v>41540.967361111114</v>
      </c>
      <c r="E107" s="69">
        <v>53.950694444444402</v>
      </c>
      <c r="F107" s="74">
        <v>3618.1804733727799</v>
      </c>
      <c r="G107" s="81">
        <v>26.5</v>
      </c>
      <c r="H107" s="68"/>
      <c r="I107" s="81">
        <v>388.92195389952599</v>
      </c>
      <c r="J107" s="71">
        <v>6.3190816736201194E-2</v>
      </c>
      <c r="K107" s="65">
        <v>2.1612326069339201E-4</v>
      </c>
      <c r="L107" s="68">
        <f t="shared" si="7"/>
        <v>8.9970385275498703</v>
      </c>
      <c r="M107" s="85">
        <f t="shared" si="8"/>
        <v>0.95409958023983021</v>
      </c>
      <c r="N107" s="68">
        <v>-11.23</v>
      </c>
      <c r="O107" s="68">
        <v>-7.37</v>
      </c>
      <c r="P107" s="69">
        <v>23.312193300000001</v>
      </c>
      <c r="Q107" s="66">
        <v>-6.1</v>
      </c>
      <c r="R107" s="68">
        <f t="shared" si="9"/>
        <v>-35.909672913514143</v>
      </c>
      <c r="S107" s="87">
        <v>1.53369510978043E-3</v>
      </c>
      <c r="T107" s="66">
        <v>29.1632957127641</v>
      </c>
      <c r="U107" s="68">
        <f t="shared" si="10"/>
        <v>28.539672913514142</v>
      </c>
      <c r="V107" s="68">
        <f t="shared" si="11"/>
        <v>-7.6698694168190968</v>
      </c>
      <c r="W107" s="68">
        <f t="shared" si="12"/>
        <v>-8.7813070127058381</v>
      </c>
      <c r="X107" s="69">
        <f t="shared" si="13"/>
        <v>-7.0773793139146619</v>
      </c>
      <c r="Y107" s="65">
        <v>1.1761694417758901E-3</v>
      </c>
      <c r="Z107" s="83">
        <v>3.57525668004547E-4</v>
      </c>
      <c r="AA107" s="31">
        <v>-8.5599000000000007</v>
      </c>
      <c r="AB107" s="31">
        <v>-7.4814999999999996</v>
      </c>
      <c r="AC107" s="32">
        <v>-6.9069000000000003</v>
      </c>
      <c r="AD107" s="31"/>
      <c r="AE107" s="31"/>
      <c r="AF107" s="33"/>
      <c r="AG107" s="33"/>
      <c r="AH107" s="21"/>
      <c r="AI107" s="31"/>
      <c r="AJ107" s="31"/>
      <c r="AK107" s="31"/>
      <c r="AL107" s="31"/>
      <c r="AM107" s="31"/>
      <c r="AN107" s="31"/>
      <c r="AO107" s="31"/>
      <c r="AP107" s="34"/>
      <c r="AQ107" s="33"/>
      <c r="AR107" s="31"/>
      <c r="AS107" s="31"/>
      <c r="AT107" s="31"/>
    </row>
    <row r="108" spans="1:46" s="30" customFormat="1" x14ac:dyDescent="0.35">
      <c r="A108" s="54" t="s">
        <v>17</v>
      </c>
      <c r="B108" s="3">
        <v>41513.486111111109</v>
      </c>
      <c r="C108" s="3">
        <v>41568.450694444444</v>
      </c>
      <c r="D108" s="3">
        <v>41540.968402777777</v>
      </c>
      <c r="E108" s="69">
        <v>53.932638888888803</v>
      </c>
      <c r="F108" s="74">
        <v>3618.1804733727799</v>
      </c>
      <c r="G108" s="81">
        <v>26.5</v>
      </c>
      <c r="H108" s="68"/>
      <c r="I108" s="81">
        <v>116.5</v>
      </c>
      <c r="J108" s="71">
        <v>3.9242783285340602E-2</v>
      </c>
      <c r="K108" s="65">
        <v>-3.6546329655048101E-2</v>
      </c>
      <c r="L108" s="68">
        <f t="shared" si="7"/>
        <v>-1521.3944805944693</v>
      </c>
      <c r="M108" s="85" t="str">
        <f t="shared" si="8"/>
        <v/>
      </c>
      <c r="N108" s="68">
        <v>-11.6208451774</v>
      </c>
      <c r="O108" s="68">
        <v>-7.8685939117999997</v>
      </c>
      <c r="P108" s="69">
        <v>22.798187850386199</v>
      </c>
      <c r="Q108" s="66">
        <v>-6.6</v>
      </c>
      <c r="R108" s="68">
        <f t="shared" si="9"/>
        <v>-36.394676599542159</v>
      </c>
      <c r="S108" s="87">
        <v>1.84439645708582E-3</v>
      </c>
      <c r="T108" s="66">
        <v>29.164068988580802</v>
      </c>
      <c r="U108" s="68">
        <f t="shared" si="10"/>
        <v>28.526082687742161</v>
      </c>
      <c r="V108" s="68">
        <f t="shared" si="11"/>
        <v>-8.1690796646223589</v>
      </c>
      <c r="W108" s="68">
        <f t="shared" si="12"/>
        <v>-9.2799581310213171</v>
      </c>
      <c r="X108" s="69">
        <f t="shared" si="13"/>
        <v>-7.576887624955134</v>
      </c>
      <c r="Y108" s="65">
        <v>1.1761694417758901E-3</v>
      </c>
      <c r="Z108" s="83">
        <v>6.6822701530993601E-4</v>
      </c>
      <c r="AA108" s="31">
        <v>-9.0520999999999994</v>
      </c>
      <c r="AB108" s="31">
        <v>-7.9752000000000001</v>
      </c>
      <c r="AC108" s="32">
        <v>-7.4013999999999998</v>
      </c>
      <c r="AD108" s="31"/>
      <c r="AE108" s="31"/>
      <c r="AF108" s="33"/>
      <c r="AG108" s="33"/>
      <c r="AH108" s="21"/>
      <c r="AI108" s="31"/>
      <c r="AJ108" s="31"/>
      <c r="AK108" s="31"/>
      <c r="AL108" s="31"/>
      <c r="AM108" s="31"/>
      <c r="AN108" s="31"/>
      <c r="AO108" s="31"/>
      <c r="AP108" s="34"/>
      <c r="AQ108" s="33"/>
      <c r="AR108" s="31"/>
      <c r="AS108" s="31"/>
      <c r="AT108" s="31"/>
    </row>
    <row r="109" spans="1:46" s="30" customFormat="1" x14ac:dyDescent="0.35">
      <c r="A109" s="54" t="s">
        <v>15</v>
      </c>
      <c r="B109" s="3">
        <v>41569.42083333333</v>
      </c>
      <c r="C109" s="3">
        <v>41624.414583333331</v>
      </c>
      <c r="D109" s="3">
        <v>41596.917708333334</v>
      </c>
      <c r="E109" s="69">
        <v>53.9930555555555</v>
      </c>
      <c r="F109" s="74">
        <v>585.84454409566501</v>
      </c>
      <c r="G109" s="81">
        <v>26.966666666666601</v>
      </c>
      <c r="H109" s="68">
        <v>8.11</v>
      </c>
      <c r="I109" s="81">
        <v>12.4444444444444</v>
      </c>
      <c r="J109" s="71">
        <v>0.28644086638931399</v>
      </c>
      <c r="K109" s="65">
        <v>1.1768550482315E-2</v>
      </c>
      <c r="L109" s="68">
        <f t="shared" si="7"/>
        <v>489.9153462848019</v>
      </c>
      <c r="M109" s="85">
        <f t="shared" si="8"/>
        <v>2.6901210436662115</v>
      </c>
      <c r="N109" s="68">
        <v>-12.694996630999899</v>
      </c>
      <c r="O109" s="68">
        <v>-7.3998610025999998</v>
      </c>
      <c r="P109" s="69">
        <v>23.281409293809599</v>
      </c>
      <c r="Q109" s="66">
        <v>-6.2333333333333298</v>
      </c>
      <c r="R109" s="68">
        <f t="shared" si="9"/>
        <v>-36.039007229788275</v>
      </c>
      <c r="S109" s="87">
        <v>1.9703804058549502E-3</v>
      </c>
      <c r="T109" s="66">
        <v>29.267373205669902</v>
      </c>
      <c r="U109" s="68">
        <f t="shared" si="10"/>
        <v>28.639146227188277</v>
      </c>
      <c r="V109" s="68">
        <f t="shared" si="11"/>
        <v>-7.8834635693144719</v>
      </c>
      <c r="W109" s="68">
        <f t="shared" si="12"/>
        <v>-9.0070039727982021</v>
      </c>
      <c r="X109" s="69">
        <f t="shared" si="13"/>
        <v>-7.3002189126551684</v>
      </c>
      <c r="Y109" s="65">
        <v>1.16712383394628E-3</v>
      </c>
      <c r="Z109" s="83">
        <v>8.0325657190867105E-4</v>
      </c>
      <c r="AA109" s="31">
        <v>-8.9733999999999998</v>
      </c>
      <c r="AB109" s="31">
        <v>-7.8548999999999998</v>
      </c>
      <c r="AC109" s="32">
        <v>-7.2747000000000002</v>
      </c>
      <c r="AD109" s="31"/>
      <c r="AE109" s="31"/>
      <c r="AF109" s="33"/>
      <c r="AG109" s="33"/>
      <c r="AH109" s="21"/>
      <c r="AI109" s="31"/>
      <c r="AJ109" s="31"/>
      <c r="AK109" s="31"/>
      <c r="AL109" s="31"/>
      <c r="AM109" s="31"/>
      <c r="AN109" s="31"/>
      <c r="AO109" s="31"/>
      <c r="AP109" s="34"/>
      <c r="AQ109" s="33"/>
      <c r="AR109" s="31"/>
      <c r="AS109" s="31"/>
      <c r="AT109" s="31"/>
    </row>
    <row r="110" spans="1:46" s="30" customFormat="1" x14ac:dyDescent="0.35">
      <c r="A110" s="54" t="s">
        <v>18</v>
      </c>
      <c r="B110" s="3">
        <v>41569.440972222219</v>
      </c>
      <c r="C110" s="3">
        <v>41624.425000000003</v>
      </c>
      <c r="D110" s="3">
        <v>41596.932986111111</v>
      </c>
      <c r="E110" s="69">
        <v>53.9965277777777</v>
      </c>
      <c r="F110" s="74">
        <v>585.74626865671598</v>
      </c>
      <c r="G110" s="81">
        <v>26.5</v>
      </c>
      <c r="H110" s="68"/>
      <c r="I110" s="81">
        <v>293.09746316570801</v>
      </c>
      <c r="J110" s="71">
        <v>1.2852797267909701E-2</v>
      </c>
      <c r="K110" s="65">
        <v>1.0011754871069301E-3</v>
      </c>
      <c r="L110" s="68">
        <f t="shared" si="7"/>
        <v>41.678134974644905</v>
      </c>
      <c r="M110" s="85">
        <f t="shared" si="8"/>
        <v>1.6199082767899697</v>
      </c>
      <c r="N110" s="68">
        <v>-9.5598013559999995</v>
      </c>
      <c r="O110" s="68">
        <v>-7.1283101454000004</v>
      </c>
      <c r="P110" s="69">
        <v>23.561353788005601</v>
      </c>
      <c r="Q110" s="66">
        <v>-6.1333333333333302</v>
      </c>
      <c r="R110" s="68">
        <f t="shared" si="9"/>
        <v>-35.942006492582678</v>
      </c>
      <c r="S110" s="87">
        <v>1.5193112940785E-3</v>
      </c>
      <c r="T110" s="66">
        <v>29.440288886428</v>
      </c>
      <c r="U110" s="68">
        <f t="shared" si="10"/>
        <v>28.813696347182677</v>
      </c>
      <c r="V110" s="68">
        <f t="shared" si="11"/>
        <v>-7.7031501000059279</v>
      </c>
      <c r="W110" s="68">
        <f t="shared" si="12"/>
        <v>-8.8145504205936049</v>
      </c>
      <c r="X110" s="69">
        <f t="shared" si="13"/>
        <v>-7.1106798679841177</v>
      </c>
      <c r="Y110" s="65">
        <v>1.1761694417758901E-3</v>
      </c>
      <c r="Z110" s="83">
        <v>3.4314185230261801E-4</v>
      </c>
      <c r="AA110" s="31">
        <v>-8.6294000000000004</v>
      </c>
      <c r="AB110" s="31">
        <v>-7.5456000000000003</v>
      </c>
      <c r="AC110" s="32">
        <v>-6.9682000000000004</v>
      </c>
      <c r="AD110" s="31"/>
      <c r="AE110" s="31"/>
      <c r="AF110" s="33"/>
      <c r="AG110" s="33"/>
      <c r="AH110" s="21"/>
      <c r="AI110" s="31"/>
      <c r="AJ110" s="31"/>
      <c r="AK110" s="31"/>
      <c r="AL110" s="31"/>
      <c r="AM110" s="31"/>
      <c r="AN110" s="31"/>
      <c r="AO110" s="31"/>
      <c r="AP110" s="34"/>
      <c r="AQ110" s="33"/>
      <c r="AR110" s="31"/>
      <c r="AS110" s="31"/>
      <c r="AT110" s="31"/>
    </row>
    <row r="111" spans="1:46" s="30" customFormat="1" x14ac:dyDescent="0.35">
      <c r="A111" s="54" t="s">
        <v>16</v>
      </c>
      <c r="B111" s="3">
        <v>41569.469444444447</v>
      </c>
      <c r="C111" s="3">
        <v>41624.444444444445</v>
      </c>
      <c r="D111" s="3">
        <v>41596.956944444442</v>
      </c>
      <c r="E111" s="69">
        <v>53.952083333333299</v>
      </c>
      <c r="F111" s="74">
        <v>585.74626865671598</v>
      </c>
      <c r="G111" s="81">
        <v>26.5</v>
      </c>
      <c r="H111" s="68"/>
      <c r="I111" s="81">
        <v>55.7777777777777</v>
      </c>
      <c r="J111" s="71">
        <v>8.8981661421372496E-2</v>
      </c>
      <c r="K111" s="65">
        <v>2.1570992779086202E-3</v>
      </c>
      <c r="L111" s="68">
        <f t="shared" si="7"/>
        <v>89.798318093241932</v>
      </c>
      <c r="M111" s="85">
        <f t="shared" si="8"/>
        <v>1.9532682024839569</v>
      </c>
      <c r="N111" s="68">
        <v>-9.6549999999999994</v>
      </c>
      <c r="O111" s="68">
        <v>-7.7350000000000003</v>
      </c>
      <c r="P111" s="69">
        <v>22.935911149999999</v>
      </c>
      <c r="Q111" s="66">
        <v>-6.2666666666666604</v>
      </c>
      <c r="R111" s="68">
        <f t="shared" si="9"/>
        <v>-36.071340808856803</v>
      </c>
      <c r="S111" s="87">
        <v>1.3281631736526899E-3</v>
      </c>
      <c r="T111" s="66">
        <v>28.963221702518702</v>
      </c>
      <c r="U111" s="68">
        <f t="shared" si="10"/>
        <v>28.336340808856804</v>
      </c>
      <c r="V111" s="68">
        <f t="shared" si="11"/>
        <v>-7.8362728327534796</v>
      </c>
      <c r="W111" s="68">
        <f t="shared" si="12"/>
        <v>-8.9475240521443311</v>
      </c>
      <c r="X111" s="69">
        <f t="shared" si="13"/>
        <v>-7.2438820842614859</v>
      </c>
      <c r="Y111" s="65">
        <v>1.1761694417758901E-3</v>
      </c>
      <c r="Z111" s="83">
        <v>1.5199373187680301E-4</v>
      </c>
      <c r="AA111" s="31">
        <v>-8.9459</v>
      </c>
      <c r="AB111" s="31">
        <v>-7.8349000000000002</v>
      </c>
      <c r="AC111" s="32">
        <v>-7.2428999999999997</v>
      </c>
      <c r="AD111" s="31"/>
      <c r="AE111" s="31"/>
      <c r="AF111" s="33"/>
      <c r="AG111" s="33"/>
      <c r="AH111" s="21"/>
      <c r="AI111" s="31"/>
      <c r="AJ111" s="31"/>
      <c r="AK111" s="31"/>
      <c r="AL111" s="31"/>
      <c r="AM111" s="31"/>
      <c r="AN111" s="31"/>
      <c r="AO111" s="31"/>
      <c r="AP111" s="34"/>
      <c r="AQ111" s="33"/>
      <c r="AR111" s="31"/>
      <c r="AS111" s="31"/>
      <c r="AT111" s="31"/>
    </row>
    <row r="112" spans="1:46" s="30" customFormat="1" x14ac:dyDescent="0.35">
      <c r="A112" s="54" t="s">
        <v>17</v>
      </c>
      <c r="B112" s="3">
        <v>41569.477083333331</v>
      </c>
      <c r="C112" s="3">
        <v>41624.446527777778</v>
      </c>
      <c r="D112" s="3">
        <v>41596.961805555555</v>
      </c>
      <c r="E112" s="69">
        <v>53.941666666666599</v>
      </c>
      <c r="F112" s="74">
        <v>585.74626865671598</v>
      </c>
      <c r="G112" s="81">
        <v>26.5</v>
      </c>
      <c r="H112" s="68"/>
      <c r="I112" s="81">
        <v>82.8888888888888</v>
      </c>
      <c r="J112" s="71">
        <v>5.2686409368972002E-2</v>
      </c>
      <c r="K112" s="65">
        <v>4.8493125289665101E-3</v>
      </c>
      <c r="L112" s="68">
        <f t="shared" si="7"/>
        <v>201.87300300423411</v>
      </c>
      <c r="M112" s="85">
        <f t="shared" si="8"/>
        <v>2.3050782435090791</v>
      </c>
      <c r="N112" s="68">
        <v>-10.5083497619</v>
      </c>
      <c r="O112" s="68">
        <v>-7.4094367138999999</v>
      </c>
      <c r="P112" s="69">
        <v>23.271537597273301</v>
      </c>
      <c r="Q112" s="66">
        <v>-6.6666666666666599</v>
      </c>
      <c r="R112" s="68">
        <f t="shared" si="9"/>
        <v>-36.459343757679214</v>
      </c>
      <c r="S112" s="87">
        <v>1.3932858657684599E-3</v>
      </c>
      <c r="T112" s="66">
        <v>29.693872545679501</v>
      </c>
      <c r="U112" s="68">
        <f t="shared" si="10"/>
        <v>29.049907043779214</v>
      </c>
      <c r="V112" s="68">
        <f t="shared" si="11"/>
        <v>-8.2356410309960211</v>
      </c>
      <c r="W112" s="68">
        <f t="shared" si="12"/>
        <v>-9.3464449467966233</v>
      </c>
      <c r="X112" s="69">
        <f t="shared" si="13"/>
        <v>-7.6434887330938182</v>
      </c>
      <c r="Y112" s="65">
        <v>1.1761694417758901E-3</v>
      </c>
      <c r="Z112" s="83">
        <v>2.1711642399257101E-4</v>
      </c>
      <c r="AA112" s="31">
        <v>-9.3161000000000005</v>
      </c>
      <c r="AB112" s="31">
        <v>-8.2097999999999995</v>
      </c>
      <c r="AC112" s="32">
        <v>-7.6204000000000001</v>
      </c>
      <c r="AD112" s="31"/>
      <c r="AE112" s="31"/>
      <c r="AF112" s="33"/>
      <c r="AG112" s="33"/>
      <c r="AH112" s="21"/>
      <c r="AI112" s="31"/>
      <c r="AJ112" s="31"/>
      <c r="AK112" s="31"/>
      <c r="AL112" s="31"/>
      <c r="AM112" s="31"/>
      <c r="AN112" s="31"/>
      <c r="AO112" s="31"/>
      <c r="AP112" s="34"/>
      <c r="AQ112" s="33"/>
      <c r="AR112" s="31"/>
      <c r="AS112" s="31"/>
      <c r="AT112" s="31"/>
    </row>
    <row r="113" spans="1:46" s="30" customFormat="1" x14ac:dyDescent="0.35">
      <c r="A113" s="54" t="s">
        <v>18</v>
      </c>
      <c r="B113" s="3">
        <v>41625.427777777775</v>
      </c>
      <c r="C113" s="3">
        <v>41687.475694444445</v>
      </c>
      <c r="D113" s="3">
        <v>41656.451736111114</v>
      </c>
      <c r="E113" s="69">
        <v>60.962499999999999</v>
      </c>
      <c r="F113" s="74">
        <v>464.22535211267598</v>
      </c>
      <c r="G113" s="81">
        <v>26.5</v>
      </c>
      <c r="H113" s="68"/>
      <c r="I113" s="81">
        <v>282.909715557011</v>
      </c>
      <c r="J113" s="71">
        <v>1.2629288271481701E-2</v>
      </c>
      <c r="K113" s="65">
        <v>1.1543161779782099E-3</v>
      </c>
      <c r="L113" s="68">
        <f t="shared" si="7"/>
        <v>48.053259482224739</v>
      </c>
      <c r="M113" s="85">
        <f t="shared" si="8"/>
        <v>1.6817228514662357</v>
      </c>
      <c r="N113" s="68">
        <v>-9.3664552367000002</v>
      </c>
      <c r="O113" s="68">
        <v>-7.1048029463000004</v>
      </c>
      <c r="P113" s="69">
        <v>23.5855875946298</v>
      </c>
      <c r="Q113" s="66">
        <v>-6.36666666666666</v>
      </c>
      <c r="R113" s="68">
        <f t="shared" si="9"/>
        <v>-36.168341546062408</v>
      </c>
      <c r="S113" s="87">
        <v>1.6548192781104399E-3</v>
      </c>
      <c r="T113" s="66">
        <v>29.698765414558</v>
      </c>
      <c r="U113" s="68">
        <f t="shared" si="10"/>
        <v>29.063538599762406</v>
      </c>
      <c r="V113" s="68">
        <f t="shared" si="11"/>
        <v>-7.9361148823140866</v>
      </c>
      <c r="W113" s="68">
        <f t="shared" si="12"/>
        <v>-9.0472542758074042</v>
      </c>
      <c r="X113" s="69">
        <f t="shared" si="13"/>
        <v>-7.3437837464695122</v>
      </c>
      <c r="Y113" s="65">
        <v>5.5317241028426901E-4</v>
      </c>
      <c r="Z113" s="83">
        <v>1.10164686782617E-3</v>
      </c>
      <c r="AA113" s="31">
        <v>-8.0298999999999996</v>
      </c>
      <c r="AB113" s="31">
        <v>-7.0705</v>
      </c>
      <c r="AC113" s="32">
        <v>-6.5594000000000001</v>
      </c>
      <c r="AD113" s="31"/>
      <c r="AE113" s="31"/>
      <c r="AF113" s="33"/>
      <c r="AG113" s="33"/>
      <c r="AH113" s="21"/>
      <c r="AI113" s="31"/>
      <c r="AJ113" s="31"/>
      <c r="AK113" s="31"/>
      <c r="AL113" s="31"/>
      <c r="AM113" s="31"/>
      <c r="AN113" s="31"/>
      <c r="AO113" s="31"/>
      <c r="AP113" s="34"/>
      <c r="AQ113" s="33"/>
      <c r="AR113" s="31"/>
      <c r="AS113" s="31"/>
      <c r="AT113" s="31"/>
    </row>
    <row r="114" spans="1:46" s="30" customFormat="1" x14ac:dyDescent="0.35">
      <c r="A114" s="54" t="s">
        <v>16</v>
      </c>
      <c r="B114" s="3">
        <v>41625.438194444447</v>
      </c>
      <c r="C114" s="3">
        <v>41687.513888888891</v>
      </c>
      <c r="D114" s="3">
        <v>41656.476041666669</v>
      </c>
      <c r="E114" s="69">
        <v>60.977083333333297</v>
      </c>
      <c r="F114" s="74">
        <v>464.9375</v>
      </c>
      <c r="G114" s="81">
        <v>26.5</v>
      </c>
      <c r="H114" s="68"/>
      <c r="I114" s="81">
        <v>96.8333333333333</v>
      </c>
      <c r="J114" s="71">
        <v>3.4458261195867097E-2</v>
      </c>
      <c r="K114" s="65">
        <v>1.5268031022582399E-4</v>
      </c>
      <c r="L114" s="68">
        <f t="shared" si="7"/>
        <v>6.3559592294361726</v>
      </c>
      <c r="M114" s="85">
        <f t="shared" si="8"/>
        <v>0.80318110274432819</v>
      </c>
      <c r="N114" s="68">
        <v>-8.68</v>
      </c>
      <c r="O114" s="68">
        <v>-7.49</v>
      </c>
      <c r="P114" s="69">
        <v>23.1884841</v>
      </c>
      <c r="Q114" s="66">
        <v>-6.6333333333333302</v>
      </c>
      <c r="R114" s="68">
        <f t="shared" si="9"/>
        <v>-36.427010178610686</v>
      </c>
      <c r="S114" s="87">
        <v>9.0523893878908797E-4</v>
      </c>
      <c r="T114" s="66">
        <v>29.5791480971046</v>
      </c>
      <c r="U114" s="68">
        <f t="shared" si="10"/>
        <v>28.937010178610684</v>
      </c>
      <c r="V114" s="68">
        <f t="shared" si="11"/>
        <v>-8.20236034780919</v>
      </c>
      <c r="W114" s="68">
        <f t="shared" si="12"/>
        <v>-9.3132015389089702</v>
      </c>
      <c r="X114" s="69">
        <f t="shared" si="13"/>
        <v>-7.6101881790244761</v>
      </c>
      <c r="Y114" s="65">
        <v>5.5317241028426901E-4</v>
      </c>
      <c r="Z114" s="83">
        <v>3.5206652850481798E-4</v>
      </c>
      <c r="AA114" s="31">
        <v>-9.0882000000000005</v>
      </c>
      <c r="AB114" s="31">
        <v>-8.0108999999999995</v>
      </c>
      <c r="AC114" s="32">
        <v>-7.4368999999999996</v>
      </c>
      <c r="AD114" s="31"/>
      <c r="AE114" s="31"/>
      <c r="AF114" s="33"/>
      <c r="AG114" s="33"/>
      <c r="AH114" s="21"/>
      <c r="AI114" s="31"/>
      <c r="AJ114" s="31"/>
      <c r="AK114" s="31"/>
      <c r="AL114" s="31"/>
      <c r="AM114" s="31"/>
      <c r="AN114" s="31"/>
      <c r="AO114" s="31"/>
      <c r="AP114" s="34"/>
      <c r="AQ114" s="33"/>
      <c r="AR114" s="31"/>
      <c r="AS114" s="31"/>
      <c r="AT114" s="31"/>
    </row>
    <row r="115" spans="1:46" s="30" customFormat="1" x14ac:dyDescent="0.35">
      <c r="A115" s="54" t="s">
        <v>17</v>
      </c>
      <c r="B115" s="3">
        <v>41625.445833333331</v>
      </c>
      <c r="C115" s="3">
        <v>41687.515277777777</v>
      </c>
      <c r="D115" s="3">
        <v>41656.480555555558</v>
      </c>
      <c r="E115" s="69">
        <v>60.962499999999999</v>
      </c>
      <c r="F115" s="74">
        <v>464.9375</v>
      </c>
      <c r="G115" s="81">
        <v>26.5</v>
      </c>
      <c r="H115" s="68"/>
      <c r="I115" s="81">
        <v>89.2777777777777</v>
      </c>
      <c r="J115" s="71">
        <v>4.7135240257500703E-2</v>
      </c>
      <c r="K115" s="65">
        <v>6.70264506868981E-3</v>
      </c>
      <c r="L115" s="68">
        <f t="shared" si="7"/>
        <v>279.02575468286079</v>
      </c>
      <c r="M115" s="85">
        <f t="shared" si="8"/>
        <v>2.4456442914471763</v>
      </c>
      <c r="N115" s="68">
        <v>-10.8205426471</v>
      </c>
      <c r="O115" s="68">
        <v>-7.9661134654999897</v>
      </c>
      <c r="P115" s="69">
        <v>22.697653967281301</v>
      </c>
      <c r="Q115" s="66">
        <v>-6.6666666666666599</v>
      </c>
      <c r="R115" s="68">
        <f t="shared" si="9"/>
        <v>-36.459343757679214</v>
      </c>
      <c r="S115" s="87">
        <v>1.3804131736526899E-3</v>
      </c>
      <c r="T115" s="66">
        <v>29.132883018165199</v>
      </c>
      <c r="U115" s="68">
        <f t="shared" si="10"/>
        <v>28.493230292179224</v>
      </c>
      <c r="V115" s="68">
        <f t="shared" si="11"/>
        <v>-8.2356410309960211</v>
      </c>
      <c r="W115" s="68">
        <f t="shared" si="12"/>
        <v>-9.3464449467966233</v>
      </c>
      <c r="X115" s="69">
        <f t="shared" si="13"/>
        <v>-7.6434887330938182</v>
      </c>
      <c r="Y115" s="65">
        <v>5.5317241028426901E-4</v>
      </c>
      <c r="Z115" s="83">
        <v>8.2724076336842503E-4</v>
      </c>
      <c r="AA115" s="31">
        <v>-8.9726999999999997</v>
      </c>
      <c r="AB115" s="31">
        <v>-7.9176000000000002</v>
      </c>
      <c r="AC115" s="32">
        <v>-7.3555000000000001</v>
      </c>
      <c r="AD115" s="31"/>
      <c r="AE115" s="31"/>
      <c r="AF115" s="33"/>
      <c r="AG115" s="33"/>
      <c r="AH115" s="21"/>
      <c r="AI115" s="31"/>
      <c r="AJ115" s="31"/>
      <c r="AK115" s="31"/>
      <c r="AL115" s="31"/>
      <c r="AM115" s="31"/>
      <c r="AN115" s="31"/>
      <c r="AO115" s="31"/>
      <c r="AP115" s="34"/>
      <c r="AQ115" s="33"/>
      <c r="AR115" s="31"/>
      <c r="AS115" s="31"/>
      <c r="AT115" s="31"/>
    </row>
    <row r="116" spans="1:46" s="30" customFormat="1" x14ac:dyDescent="0.35">
      <c r="A116" s="54" t="s">
        <v>15</v>
      </c>
      <c r="B116" s="3">
        <v>41625.461805555555</v>
      </c>
      <c r="C116" s="3">
        <v>41687.552083333336</v>
      </c>
      <c r="D116" s="3">
        <v>41656.506944444445</v>
      </c>
      <c r="E116" s="69">
        <v>61.013194444444402</v>
      </c>
      <c r="F116" s="74">
        <v>464.78125</v>
      </c>
      <c r="G116" s="81">
        <v>25.7</v>
      </c>
      <c r="H116" s="68">
        <v>7.9866666666666601</v>
      </c>
      <c r="I116" s="81">
        <v>12.7222222222222</v>
      </c>
      <c r="J116" s="71">
        <v>0.30063442370881299</v>
      </c>
      <c r="K116" s="65">
        <v>1.3501997518751601E-2</v>
      </c>
      <c r="L116" s="68">
        <f t="shared" si="7"/>
        <v>562.07736032369201</v>
      </c>
      <c r="M116" s="85">
        <f t="shared" si="8"/>
        <v>2.7497960928814358</v>
      </c>
      <c r="N116" s="68">
        <v>-14.3702391477</v>
      </c>
      <c r="O116" s="68">
        <v>-8.0405020727999901</v>
      </c>
      <c r="P116" s="69">
        <v>22.620966008129699</v>
      </c>
      <c r="Q116" s="66">
        <v>-6.2333333333333298</v>
      </c>
      <c r="R116" s="68">
        <f t="shared" si="9"/>
        <v>-36.039007229788275</v>
      </c>
      <c r="S116" s="87">
        <v>1.8801679141716499E-3</v>
      </c>
      <c r="T116" s="66">
        <v>28.6217477676296</v>
      </c>
      <c r="U116" s="68">
        <f t="shared" si="10"/>
        <v>27.998505156988287</v>
      </c>
      <c r="V116" s="68">
        <f t="shared" si="11"/>
        <v>-7.6644411521341453</v>
      </c>
      <c r="W116" s="68">
        <f t="shared" si="12"/>
        <v>-8.7546323191829742</v>
      </c>
      <c r="X116" s="69">
        <f t="shared" si="13"/>
        <v>-7.0562471837403109</v>
      </c>
      <c r="Y116" s="65">
        <v>5.6032496636495199E-4</v>
      </c>
      <c r="Z116" s="83">
        <v>1.3198429478067E-3</v>
      </c>
      <c r="AA116" s="31">
        <v>-8.6906999999999996</v>
      </c>
      <c r="AB116" s="31">
        <v>-7.6097000000000001</v>
      </c>
      <c r="AC116" s="32">
        <v>-7.0071000000000003</v>
      </c>
      <c r="AD116" s="31"/>
      <c r="AE116" s="31"/>
      <c r="AF116" s="33"/>
      <c r="AG116" s="33"/>
      <c r="AH116" s="21"/>
      <c r="AI116" s="31"/>
      <c r="AJ116" s="31"/>
      <c r="AK116" s="31"/>
      <c r="AL116" s="31"/>
      <c r="AM116" s="31"/>
      <c r="AN116" s="31"/>
      <c r="AO116" s="31"/>
      <c r="AP116" s="34"/>
      <c r="AQ116" s="33"/>
      <c r="AR116" s="31"/>
      <c r="AS116" s="31"/>
      <c r="AT116" s="31"/>
    </row>
    <row r="117" spans="1:46" s="30" customFormat="1" x14ac:dyDescent="0.35">
      <c r="A117" s="54" t="s">
        <v>15</v>
      </c>
      <c r="B117" s="3">
        <v>41688.425000000003</v>
      </c>
      <c r="C117" s="3">
        <v>41751.458333333336</v>
      </c>
      <c r="D117" s="3">
        <v>41719.941666666666</v>
      </c>
      <c r="E117" s="69">
        <v>62.056249999999999</v>
      </c>
      <c r="F117" s="74">
        <v>552.62992125984204</v>
      </c>
      <c r="G117" s="81">
        <v>26.633333333333301</v>
      </c>
      <c r="H117" s="68">
        <v>7.1366666666666596</v>
      </c>
      <c r="I117" s="81">
        <v>13.1666666666666</v>
      </c>
      <c r="J117" s="71">
        <v>0.28440421375896902</v>
      </c>
      <c r="K117" s="65">
        <v>1.6229791519790399E-2</v>
      </c>
      <c r="L117" s="68">
        <f t="shared" si="7"/>
        <v>675.63324340553493</v>
      </c>
      <c r="M117" s="85">
        <f t="shared" si="8"/>
        <v>2.8297110101594698</v>
      </c>
      <c r="N117" s="68">
        <v>-14.3253468168</v>
      </c>
      <c r="O117" s="68">
        <v>-8.0937834410500002</v>
      </c>
      <c r="P117" s="69">
        <v>22.5660377127871</v>
      </c>
      <c r="Q117" s="66">
        <v>-6.43333333333333</v>
      </c>
      <c r="R117" s="68">
        <f t="shared" si="9"/>
        <v>-36.233008704199484</v>
      </c>
      <c r="S117" s="87"/>
      <c r="T117" s="66">
        <v>28.7693078159751</v>
      </c>
      <c r="U117" s="68">
        <f t="shared" si="10"/>
        <v>28.139225263149484</v>
      </c>
      <c r="V117" s="68">
        <f t="shared" si="11"/>
        <v>-8.0256896818106043</v>
      </c>
      <c r="W117" s="68">
        <f t="shared" si="12"/>
        <v>-9.1402584764374524</v>
      </c>
      <c r="X117" s="69">
        <f t="shared" si="13"/>
        <v>-7.436019678460525</v>
      </c>
      <c r="Y117" s="65">
        <v>5.5201963041251803E-4</v>
      </c>
      <c r="Z117" s="83"/>
      <c r="AA117" s="31"/>
      <c r="AB117" s="31"/>
      <c r="AC117" s="32"/>
      <c r="AD117" s="31"/>
      <c r="AE117" s="31"/>
      <c r="AF117" s="33"/>
      <c r="AG117" s="33"/>
      <c r="AH117" s="21"/>
      <c r="AI117" s="31"/>
      <c r="AJ117" s="31"/>
      <c r="AK117" s="31"/>
      <c r="AL117" s="31"/>
      <c r="AM117" s="31"/>
      <c r="AN117" s="31"/>
      <c r="AO117" s="31"/>
      <c r="AP117" s="34"/>
      <c r="AQ117" s="33"/>
      <c r="AR117" s="31"/>
      <c r="AS117" s="31"/>
      <c r="AT117" s="31"/>
    </row>
    <row r="118" spans="1:46" s="30" customFormat="1" x14ac:dyDescent="0.35">
      <c r="A118" s="54" t="s">
        <v>18</v>
      </c>
      <c r="B118" s="3">
        <v>41688.456944444442</v>
      </c>
      <c r="C118" s="3">
        <v>41751.473611111112</v>
      </c>
      <c r="D118" s="3">
        <v>41719.965277777781</v>
      </c>
      <c r="E118" s="69">
        <v>62.025694444444397</v>
      </c>
      <c r="F118" s="74">
        <v>552.62992125984204</v>
      </c>
      <c r="G118" s="81">
        <v>26.5</v>
      </c>
      <c r="H118" s="68"/>
      <c r="I118" s="81">
        <v>289.61053778193002</v>
      </c>
      <c r="J118" s="71">
        <v>1.35613239340262E-2</v>
      </c>
      <c r="K118" s="65">
        <v>1.2628637325481299E-3</v>
      </c>
      <c r="L118" s="68">
        <f t="shared" si="7"/>
        <v>52.572007382860832</v>
      </c>
      <c r="M118" s="85">
        <f t="shared" si="8"/>
        <v>1.7207545602152146</v>
      </c>
      <c r="N118" s="68">
        <v>-9.3434085134</v>
      </c>
      <c r="O118" s="68">
        <v>-7.1252287158999996</v>
      </c>
      <c r="P118" s="69">
        <v>23.564530464491501</v>
      </c>
      <c r="Q118" s="66">
        <v>-6.6</v>
      </c>
      <c r="R118" s="68">
        <f t="shared" si="9"/>
        <v>-36.394676599542159</v>
      </c>
      <c r="S118" s="87">
        <v>1.79752212242182E-3</v>
      </c>
      <c r="T118" s="66">
        <v>29.913049257886399</v>
      </c>
      <c r="U118" s="68">
        <f t="shared" si="10"/>
        <v>29.269447883642158</v>
      </c>
      <c r="V118" s="68">
        <f t="shared" si="11"/>
        <v>-8.1690796646223589</v>
      </c>
      <c r="W118" s="68">
        <f t="shared" si="12"/>
        <v>-9.2799581310213171</v>
      </c>
      <c r="X118" s="69">
        <f t="shared" si="13"/>
        <v>-7.576887624955134</v>
      </c>
      <c r="Y118" s="65">
        <v>5.5317241028426901E-4</v>
      </c>
      <c r="Z118" s="83">
        <v>1.2443497121375499E-3</v>
      </c>
      <c r="AA118" s="31">
        <v>-8.1884999999999994</v>
      </c>
      <c r="AB118" s="31">
        <v>-7.2404000000000002</v>
      </c>
      <c r="AC118" s="32">
        <v>-6.7352999999999996</v>
      </c>
      <c r="AD118" s="31"/>
      <c r="AE118" s="31"/>
      <c r="AF118" s="33"/>
      <c r="AG118" s="33"/>
      <c r="AH118" s="21"/>
      <c r="AI118" s="31"/>
      <c r="AJ118" s="31"/>
      <c r="AK118" s="31"/>
      <c r="AL118" s="31"/>
      <c r="AM118" s="31"/>
      <c r="AN118" s="31"/>
      <c r="AO118" s="31"/>
      <c r="AP118" s="34"/>
      <c r="AQ118" s="33"/>
      <c r="AR118" s="31"/>
      <c r="AS118" s="31"/>
      <c r="AT118" s="31"/>
    </row>
    <row r="119" spans="1:46" s="30" customFormat="1" x14ac:dyDescent="0.35">
      <c r="A119" s="54" t="s">
        <v>17</v>
      </c>
      <c r="B119" s="3">
        <v>41688.458333333336</v>
      </c>
      <c r="C119" s="3">
        <v>41751.480555555558</v>
      </c>
      <c r="D119" s="3">
        <v>41719.969444444447</v>
      </c>
      <c r="E119" s="69">
        <v>61.975000000000001</v>
      </c>
      <c r="F119" s="74">
        <v>552.62992125984204</v>
      </c>
      <c r="G119" s="81">
        <v>26.5</v>
      </c>
      <c r="H119" s="68"/>
      <c r="I119" s="81">
        <v>93.8888888888888</v>
      </c>
      <c r="J119" s="71">
        <v>2.9519651240644599E-2</v>
      </c>
      <c r="K119" s="65">
        <v>3.5244856797095199E-3</v>
      </c>
      <c r="L119" s="68">
        <f t="shared" si="7"/>
        <v>146.72152061933926</v>
      </c>
      <c r="M119" s="85">
        <f t="shared" si="8"/>
        <v>2.1664938193698795</v>
      </c>
      <c r="N119" s="68">
        <v>-12.254768431600001</v>
      </c>
      <c r="O119" s="68">
        <v>-7.9197964915999997</v>
      </c>
      <c r="P119" s="69">
        <v>22.745402598844599</v>
      </c>
      <c r="Q119" s="66">
        <v>-6.6666666666666599</v>
      </c>
      <c r="R119" s="68">
        <f t="shared" si="9"/>
        <v>-36.459343757679214</v>
      </c>
      <c r="S119" s="87">
        <v>1.8428227295409099E-3</v>
      </c>
      <c r="T119" s="66">
        <v>29.179570831271199</v>
      </c>
      <c r="U119" s="68">
        <f t="shared" si="10"/>
        <v>28.539547266079214</v>
      </c>
      <c r="V119" s="68">
        <f t="shared" si="11"/>
        <v>-8.2356410309960211</v>
      </c>
      <c r="W119" s="68">
        <f t="shared" si="12"/>
        <v>-9.3464449467966233</v>
      </c>
      <c r="X119" s="69">
        <f t="shared" si="13"/>
        <v>-7.6434887330938182</v>
      </c>
      <c r="Y119" s="65">
        <v>5.5317241028426901E-4</v>
      </c>
      <c r="Z119" s="83">
        <v>1.28965031925664E-3</v>
      </c>
      <c r="AA119" s="31">
        <v>-8.8734999999999999</v>
      </c>
      <c r="AB119" s="31">
        <v>-7.8331999999999997</v>
      </c>
      <c r="AC119" s="32">
        <v>-7.2789999999999999</v>
      </c>
      <c r="AD119" s="31"/>
      <c r="AE119" s="31"/>
      <c r="AF119" s="33"/>
      <c r="AG119" s="33"/>
      <c r="AH119" s="21"/>
      <c r="AI119" s="31"/>
      <c r="AJ119" s="31"/>
      <c r="AK119" s="31"/>
      <c r="AL119" s="31"/>
      <c r="AM119" s="31"/>
      <c r="AN119" s="31"/>
      <c r="AO119" s="31"/>
      <c r="AP119" s="34"/>
      <c r="AQ119" s="33"/>
      <c r="AR119" s="31"/>
      <c r="AS119" s="31"/>
      <c r="AT119" s="31"/>
    </row>
    <row r="120" spans="1:46" s="30" customFormat="1" x14ac:dyDescent="0.35">
      <c r="A120" s="54" t="s">
        <v>15</v>
      </c>
      <c r="B120" s="3">
        <v>41752.438194444447</v>
      </c>
      <c r="C120" s="3">
        <v>41806.425694444442</v>
      </c>
      <c r="D120" s="3">
        <v>41779.431944444441</v>
      </c>
      <c r="E120" s="69">
        <v>53.009722222222202</v>
      </c>
      <c r="F120" s="74">
        <v>630.70637119113496</v>
      </c>
      <c r="G120" s="81">
        <v>26.733333333333299</v>
      </c>
      <c r="H120" s="68">
        <v>7.0433333333333303</v>
      </c>
      <c r="I120" s="81">
        <v>20.0555555555555</v>
      </c>
      <c r="J120" s="71">
        <v>0.18300448371345701</v>
      </c>
      <c r="K120" s="65">
        <v>1.25112898577305E-2</v>
      </c>
      <c r="L120" s="68">
        <f t="shared" si="7"/>
        <v>520.83499257878327</v>
      </c>
      <c r="M120" s="85">
        <f t="shared" si="8"/>
        <v>2.7167001548484411</v>
      </c>
      <c r="N120" s="68">
        <v>-13.3458852054</v>
      </c>
      <c r="O120" s="68">
        <v>-7.7394536150499897</v>
      </c>
      <c r="P120" s="69">
        <v>22.931319873708802</v>
      </c>
      <c r="Q120" s="66">
        <v>-6.5</v>
      </c>
      <c r="R120" s="68">
        <f t="shared" si="9"/>
        <v>-36.297675862336554</v>
      </c>
      <c r="S120" s="87"/>
      <c r="T120" s="66">
        <v>29.193565707703399</v>
      </c>
      <c r="U120" s="68">
        <f t="shared" si="10"/>
        <v>28.558222247286565</v>
      </c>
      <c r="V120" s="68">
        <f t="shared" si="11"/>
        <v>-8.1094946419634653</v>
      </c>
      <c r="W120" s="68">
        <f t="shared" si="12"/>
        <v>-9.22661427852006</v>
      </c>
      <c r="X120" s="69">
        <f t="shared" si="13"/>
        <v>-7.5218285019732321</v>
      </c>
      <c r="Y120" s="65">
        <v>5.5113467224451797E-4</v>
      </c>
      <c r="Z120" s="83"/>
      <c r="AA120" s="31"/>
      <c r="AB120" s="31"/>
      <c r="AC120" s="32"/>
      <c r="AD120" s="31"/>
      <c r="AE120" s="31"/>
      <c r="AF120" s="33"/>
      <c r="AG120" s="33"/>
      <c r="AH120" s="21"/>
      <c r="AI120" s="31"/>
      <c r="AJ120" s="31"/>
      <c r="AK120" s="31"/>
      <c r="AL120" s="31"/>
      <c r="AM120" s="31"/>
      <c r="AN120" s="31"/>
      <c r="AO120" s="31"/>
      <c r="AP120" s="34"/>
      <c r="AQ120" s="33"/>
      <c r="AR120" s="31"/>
      <c r="AS120" s="31"/>
      <c r="AT120" s="31"/>
    </row>
    <row r="121" spans="1:46" s="30" customFormat="1" x14ac:dyDescent="0.35">
      <c r="A121" s="54" t="s">
        <v>18</v>
      </c>
      <c r="B121" s="3">
        <v>41752.455555555556</v>
      </c>
      <c r="C121" s="3">
        <v>41806.450694444444</v>
      </c>
      <c r="D121" s="3">
        <v>41779.453125</v>
      </c>
      <c r="E121" s="69">
        <v>53.006250000000001</v>
      </c>
      <c r="F121" s="74">
        <v>630.70637119113496</v>
      </c>
      <c r="G121" s="81">
        <v>26.5</v>
      </c>
      <c r="H121" s="68"/>
      <c r="I121" s="81">
        <v>388.10280900651998</v>
      </c>
      <c r="J121" s="71">
        <v>1.06307470167799E-2</v>
      </c>
      <c r="K121" s="65">
        <v>8.8461266360094601E-4</v>
      </c>
      <c r="L121" s="68">
        <f t="shared" si="7"/>
        <v>36.825717837319161</v>
      </c>
      <c r="M121" s="85">
        <f t="shared" si="8"/>
        <v>1.566151221224054</v>
      </c>
      <c r="N121" s="68">
        <v>-9.3527319712000008</v>
      </c>
      <c r="O121" s="68">
        <v>-7.0890445163000004</v>
      </c>
      <c r="P121" s="69">
        <v>23.601833117701101</v>
      </c>
      <c r="Q121" s="66">
        <v>-6.5666666666666602</v>
      </c>
      <c r="R121" s="68">
        <f t="shared" si="9"/>
        <v>-36.362343020473617</v>
      </c>
      <c r="S121" s="87">
        <v>1.8324189953426401E-3</v>
      </c>
      <c r="T121" s="66">
        <v>29.9159382323068</v>
      </c>
      <c r="U121" s="68">
        <f t="shared" si="10"/>
        <v>29.273298504173617</v>
      </c>
      <c r="V121" s="68">
        <f t="shared" si="11"/>
        <v>-8.1357989814354141</v>
      </c>
      <c r="W121" s="68">
        <f t="shared" si="12"/>
        <v>-9.2467147231335503</v>
      </c>
      <c r="X121" s="69">
        <f t="shared" si="13"/>
        <v>-7.5435870708857919</v>
      </c>
      <c r="Y121" s="65">
        <v>5.5317241028426901E-4</v>
      </c>
      <c r="Z121" s="83">
        <v>1.27924658505837E-3</v>
      </c>
      <c r="AA121" s="31">
        <v>-7.9603999999999999</v>
      </c>
      <c r="AB121" s="31">
        <v>-7.0412999999999997</v>
      </c>
      <c r="AC121" s="32">
        <v>-6.5518000000000001</v>
      </c>
      <c r="AD121" s="31"/>
      <c r="AE121" s="31"/>
      <c r="AF121" s="33"/>
      <c r="AG121" s="33"/>
      <c r="AH121" s="21"/>
      <c r="AI121" s="31"/>
      <c r="AJ121" s="31"/>
      <c r="AK121" s="31"/>
      <c r="AL121" s="31"/>
      <c r="AM121" s="31"/>
      <c r="AN121" s="31"/>
      <c r="AO121" s="31"/>
      <c r="AP121" s="34"/>
      <c r="AQ121" s="33"/>
      <c r="AR121" s="31"/>
      <c r="AS121" s="31"/>
      <c r="AT121" s="31"/>
    </row>
    <row r="122" spans="1:46" s="30" customFormat="1" x14ac:dyDescent="0.35">
      <c r="A122" s="54" t="s">
        <v>17</v>
      </c>
      <c r="B122" s="3">
        <v>41752.469444444447</v>
      </c>
      <c r="C122" s="3">
        <v>41806.449999999997</v>
      </c>
      <c r="D122" s="3">
        <v>41779.459722222222</v>
      </c>
      <c r="E122" s="69">
        <v>52.977777777777703</v>
      </c>
      <c r="F122" s="74">
        <v>630.62413314840501</v>
      </c>
      <c r="G122" s="81">
        <v>26.5</v>
      </c>
      <c r="H122" s="68"/>
      <c r="I122" s="81">
        <v>111</v>
      </c>
      <c r="J122" s="71">
        <v>3.2815479630495997E-2</v>
      </c>
      <c r="K122" s="65">
        <v>2.68942953020132E-3</v>
      </c>
      <c r="L122" s="68">
        <f t="shared" si="7"/>
        <v>111.95880083763446</v>
      </c>
      <c r="M122" s="85">
        <f t="shared" si="8"/>
        <v>2.049058238200812</v>
      </c>
      <c r="N122" s="68">
        <v>-11.567287906300001</v>
      </c>
      <c r="O122" s="68">
        <v>-7.9525957447</v>
      </c>
      <c r="P122" s="69">
        <v>22.7115895208313</v>
      </c>
      <c r="Q122" s="66">
        <v>-6.7666666666666604</v>
      </c>
      <c r="R122" s="68">
        <f t="shared" si="9"/>
        <v>-36.556344494884819</v>
      </c>
      <c r="S122" s="87">
        <v>1.8252287924151601E-3</v>
      </c>
      <c r="T122" s="66">
        <v>29.2471854031539</v>
      </c>
      <c r="U122" s="68">
        <f t="shared" si="10"/>
        <v>28.60374875018482</v>
      </c>
      <c r="V122" s="68">
        <f t="shared" si="11"/>
        <v>-8.335483080556628</v>
      </c>
      <c r="W122" s="68">
        <f t="shared" si="12"/>
        <v>-9.4461751704596963</v>
      </c>
      <c r="X122" s="69">
        <f t="shared" si="13"/>
        <v>-7.7433903953018444</v>
      </c>
      <c r="Y122" s="65">
        <v>5.5317241028426901E-4</v>
      </c>
      <c r="Z122" s="83">
        <v>1.2720563821309E-3</v>
      </c>
      <c r="AA122" s="31">
        <v>-8.8986999999999998</v>
      </c>
      <c r="AB122" s="31">
        <v>-7.8696000000000002</v>
      </c>
      <c r="AC122" s="32">
        <v>-7.3213999999999997</v>
      </c>
      <c r="AD122" s="31"/>
      <c r="AE122" s="31"/>
      <c r="AF122" s="33"/>
      <c r="AG122" s="33"/>
      <c r="AH122" s="21"/>
      <c r="AI122" s="31"/>
      <c r="AJ122" s="31"/>
      <c r="AK122" s="31"/>
      <c r="AL122" s="31"/>
      <c r="AM122" s="31"/>
      <c r="AN122" s="31"/>
      <c r="AO122" s="31"/>
      <c r="AP122" s="34"/>
      <c r="AQ122" s="33"/>
      <c r="AR122" s="31"/>
      <c r="AS122" s="31"/>
      <c r="AT122" s="31"/>
    </row>
    <row r="123" spans="1:46" s="30" customFormat="1" x14ac:dyDescent="0.35">
      <c r="A123" s="54" t="s">
        <v>15</v>
      </c>
      <c r="B123" s="3">
        <v>41807.429861111108</v>
      </c>
      <c r="C123" s="3">
        <v>41863.473611111112</v>
      </c>
      <c r="D123" s="3">
        <v>41835.451736111114</v>
      </c>
      <c r="E123" s="69">
        <v>49.96875</v>
      </c>
      <c r="F123" s="74">
        <v>3265.6425702811198</v>
      </c>
      <c r="G123" s="81">
        <v>26.8</v>
      </c>
      <c r="H123" s="68">
        <v>7.72</v>
      </c>
      <c r="I123" s="81">
        <v>17.75</v>
      </c>
      <c r="J123" s="71">
        <v>0.14749999999999999</v>
      </c>
      <c r="K123" s="65">
        <v>1.01851657285804E-2</v>
      </c>
      <c r="L123" s="68">
        <f t="shared" si="7"/>
        <v>424.00030508294196</v>
      </c>
      <c r="M123" s="85">
        <f t="shared" si="8"/>
        <v>2.6273661690828045</v>
      </c>
      <c r="N123" s="68">
        <v>-13.199656360800001</v>
      </c>
      <c r="O123" s="68">
        <v>-8.1325129611500007</v>
      </c>
      <c r="P123" s="69">
        <v>22.526111063220799</v>
      </c>
      <c r="Q123" s="66">
        <v>-6.7</v>
      </c>
      <c r="R123" s="68">
        <f t="shared" si="9"/>
        <v>-36.491677336747763</v>
      </c>
      <c r="S123" s="87"/>
      <c r="T123" s="66">
        <v>28.998690861743299</v>
      </c>
      <c r="U123" s="68">
        <f t="shared" si="10"/>
        <v>28.359164375597764</v>
      </c>
      <c r="V123" s="68">
        <f t="shared" si="11"/>
        <v>-8.3206585279641558</v>
      </c>
      <c r="W123" s="68">
        <f t="shared" si="12"/>
        <v>-9.4393023176892257</v>
      </c>
      <c r="X123" s="69">
        <f t="shared" si="13"/>
        <v>-7.7344191907667437</v>
      </c>
      <c r="Y123" s="65">
        <v>1.1703868202151801E-3</v>
      </c>
      <c r="Z123" s="83"/>
      <c r="AA123" s="31"/>
      <c r="AB123" s="31"/>
      <c r="AC123" s="32"/>
      <c r="AD123" s="31"/>
      <c r="AE123" s="31"/>
      <c r="AF123" s="33"/>
      <c r="AG123" s="33"/>
      <c r="AH123" s="21"/>
      <c r="AI123" s="31"/>
      <c r="AJ123" s="31"/>
      <c r="AK123" s="31"/>
      <c r="AL123" s="31"/>
      <c r="AM123" s="31"/>
      <c r="AN123" s="31"/>
      <c r="AO123" s="31"/>
      <c r="AP123" s="34"/>
      <c r="AQ123" s="33"/>
      <c r="AR123" s="31"/>
      <c r="AS123" s="31"/>
      <c r="AT123" s="31"/>
    </row>
    <row r="124" spans="1:46" s="30" customFormat="1" x14ac:dyDescent="0.35">
      <c r="A124" s="54" t="s">
        <v>16</v>
      </c>
      <c r="B124" s="3">
        <v>41807.443055555559</v>
      </c>
      <c r="C124" s="3">
        <v>41877.430555555555</v>
      </c>
      <c r="D124" s="3">
        <v>41842.436805555553</v>
      </c>
      <c r="E124" s="69">
        <v>63.9</v>
      </c>
      <c r="F124" s="74">
        <v>3381.7116357504201</v>
      </c>
      <c r="G124" s="81">
        <v>26.5</v>
      </c>
      <c r="H124" s="68"/>
      <c r="I124" s="81">
        <v>52.479088713271103</v>
      </c>
      <c r="J124" s="71">
        <v>2.0678018991641699E-2</v>
      </c>
      <c r="K124" s="65">
        <v>-6.9014084507042599E-5</v>
      </c>
      <c r="L124" s="68">
        <f t="shared" si="7"/>
        <v>-2.8730011534220283</v>
      </c>
      <c r="M124" s="85" t="str">
        <f t="shared" si="8"/>
        <v/>
      </c>
      <c r="N124" s="68">
        <v>-11.71</v>
      </c>
      <c r="O124" s="68">
        <v>-8.5500000000000007</v>
      </c>
      <c r="P124" s="69">
        <v>22.095719500000001</v>
      </c>
      <c r="Q124" s="66">
        <v>-6.7</v>
      </c>
      <c r="R124" s="68">
        <f t="shared" si="9"/>
        <v>-36.491677336747763</v>
      </c>
      <c r="S124" s="87">
        <v>1.4188184880239501E-3</v>
      </c>
      <c r="T124" s="66">
        <v>28.577692158565899</v>
      </c>
      <c r="U124" s="68">
        <f t="shared" si="10"/>
        <v>27.941677336747762</v>
      </c>
      <c r="V124" s="68">
        <f t="shared" si="11"/>
        <v>-8.2689217141829658</v>
      </c>
      <c r="W124" s="68">
        <f t="shared" si="12"/>
        <v>-9.3796883546843901</v>
      </c>
      <c r="X124" s="69">
        <f t="shared" si="13"/>
        <v>-7.6767892871631602</v>
      </c>
      <c r="Y124" s="65">
        <v>1.1761694417758901E-3</v>
      </c>
      <c r="Z124" s="83">
        <v>2.4264904624805999E-4</v>
      </c>
      <c r="AA124" s="31">
        <v>-9.3528000000000002</v>
      </c>
      <c r="AB124" s="31">
        <v>-8.2460000000000004</v>
      </c>
      <c r="AC124" s="32">
        <v>-7.6562999999999999</v>
      </c>
      <c r="AD124" s="31"/>
      <c r="AE124" s="31"/>
      <c r="AF124" s="33"/>
      <c r="AG124" s="33"/>
      <c r="AH124" s="21"/>
      <c r="AI124" s="31"/>
      <c r="AJ124" s="31"/>
      <c r="AK124" s="31"/>
      <c r="AL124" s="31"/>
      <c r="AM124" s="31"/>
      <c r="AN124" s="31"/>
      <c r="AO124" s="31"/>
      <c r="AP124" s="34"/>
      <c r="AQ124" s="33"/>
      <c r="AR124" s="31"/>
      <c r="AS124" s="31"/>
      <c r="AT124" s="31"/>
    </row>
    <row r="125" spans="1:46" s="30" customFormat="1" x14ac:dyDescent="0.35">
      <c r="A125" s="54" t="s">
        <v>18</v>
      </c>
      <c r="B125" s="3">
        <v>41807.445833333331</v>
      </c>
      <c r="C125" s="3">
        <v>41877.422222222223</v>
      </c>
      <c r="D125" s="3">
        <v>41842.434027777781</v>
      </c>
      <c r="E125" s="69">
        <v>63.8993055555555</v>
      </c>
      <c r="F125" s="74">
        <v>3381.7116357504201</v>
      </c>
      <c r="G125" s="81">
        <v>26.5</v>
      </c>
      <c r="H125" s="68"/>
      <c r="I125" s="81">
        <v>345.347890561866</v>
      </c>
      <c r="J125" s="71">
        <v>1.18505450456111E-2</v>
      </c>
      <c r="K125" s="65">
        <v>-8.6229419116464194E-5</v>
      </c>
      <c r="L125" s="68">
        <f t="shared" si="7"/>
        <v>-3.5896617675951723</v>
      </c>
      <c r="M125" s="85" t="str">
        <f t="shared" si="8"/>
        <v/>
      </c>
      <c r="N125" s="68">
        <v>-12.008793435099999</v>
      </c>
      <c r="O125" s="68">
        <v>-7.9444905532999996</v>
      </c>
      <c r="P125" s="69">
        <v>22.719945243697399</v>
      </c>
      <c r="Q125" s="66">
        <v>-6.45</v>
      </c>
      <c r="R125" s="68">
        <f t="shared" si="9"/>
        <v>-36.249175493733752</v>
      </c>
      <c r="S125" s="87">
        <v>1.8259406187624699E-3</v>
      </c>
      <c r="T125" s="66">
        <v>28.936582306097101</v>
      </c>
      <c r="U125" s="68">
        <f t="shared" si="10"/>
        <v>28.304684940433752</v>
      </c>
      <c r="V125" s="68">
        <f t="shared" si="11"/>
        <v>-8.0193165902813917</v>
      </c>
      <c r="W125" s="68">
        <f t="shared" si="12"/>
        <v>-9.1303627955267075</v>
      </c>
      <c r="X125" s="69">
        <f t="shared" si="13"/>
        <v>-7.4270351316430379</v>
      </c>
      <c r="Y125" s="65">
        <v>1.1761694417758901E-3</v>
      </c>
      <c r="Z125" s="83">
        <v>6.4977117698658299E-4</v>
      </c>
      <c r="AA125" s="31">
        <v>-8.6922999999999995</v>
      </c>
      <c r="AB125" s="31">
        <v>-7.6464999999999996</v>
      </c>
      <c r="AC125" s="32">
        <v>-7.0894000000000004</v>
      </c>
      <c r="AD125" s="31"/>
      <c r="AE125" s="31"/>
      <c r="AF125" s="33"/>
      <c r="AG125" s="33"/>
      <c r="AH125" s="21"/>
      <c r="AI125" s="31"/>
      <c r="AJ125" s="31"/>
      <c r="AK125" s="31"/>
      <c r="AL125" s="31"/>
      <c r="AM125" s="31"/>
      <c r="AN125" s="31"/>
      <c r="AO125" s="31"/>
      <c r="AP125" s="34"/>
      <c r="AQ125" s="33"/>
      <c r="AR125" s="31"/>
      <c r="AS125" s="31"/>
      <c r="AT125" s="31"/>
    </row>
    <row r="126" spans="1:46" s="30" customFormat="1" x14ac:dyDescent="0.35">
      <c r="A126" s="54" t="s">
        <v>17</v>
      </c>
      <c r="B126" s="3">
        <v>41807.448611111111</v>
      </c>
      <c r="C126" s="3">
        <v>41877.419444444444</v>
      </c>
      <c r="D126" s="3">
        <v>41842.434027777781</v>
      </c>
      <c r="E126" s="69">
        <v>63.884722222222202</v>
      </c>
      <c r="F126" s="74">
        <v>3381.7116357504201</v>
      </c>
      <c r="G126" s="81">
        <v>26.5</v>
      </c>
      <c r="H126" s="68"/>
      <c r="I126" s="81">
        <v>121</v>
      </c>
      <c r="J126" s="71">
        <v>4.3874139735696698E-2</v>
      </c>
      <c r="K126" s="65">
        <v>8.4182881492276304E-4</v>
      </c>
      <c r="L126" s="68">
        <f t="shared" si="7"/>
        <v>35.044660427397133</v>
      </c>
      <c r="M126" s="85">
        <f t="shared" si="8"/>
        <v>1.5446218561522891</v>
      </c>
      <c r="N126" s="68">
        <v>-11.8142119510999</v>
      </c>
      <c r="O126" s="68">
        <v>-8.2463890334999999</v>
      </c>
      <c r="P126" s="69">
        <v>22.408715081474501</v>
      </c>
      <c r="Q126" s="66">
        <v>-6.85</v>
      </c>
      <c r="R126" s="68">
        <f t="shared" si="9"/>
        <v>-36.637178442556163</v>
      </c>
      <c r="S126" s="87">
        <v>1.8505212075848299E-3</v>
      </c>
      <c r="T126" s="66">
        <v>29.034897688697502</v>
      </c>
      <c r="U126" s="68">
        <f t="shared" si="10"/>
        <v>28.390789409056161</v>
      </c>
      <c r="V126" s="68">
        <f t="shared" si="11"/>
        <v>-8.4186847885239331</v>
      </c>
      <c r="W126" s="68">
        <f t="shared" si="12"/>
        <v>-9.5292836901789997</v>
      </c>
      <c r="X126" s="69">
        <f t="shared" si="13"/>
        <v>-7.8266417804753701</v>
      </c>
      <c r="Y126" s="65">
        <v>1.1761694417758901E-3</v>
      </c>
      <c r="Z126" s="83">
        <v>6.7435176580893895E-4</v>
      </c>
      <c r="AA126" s="31">
        <v>-9.2918000000000003</v>
      </c>
      <c r="AB126" s="31">
        <v>-8.2165999999999997</v>
      </c>
      <c r="AC126" s="32">
        <v>-7.6437999999999997</v>
      </c>
      <c r="AD126" s="31"/>
      <c r="AE126" s="31"/>
      <c r="AF126" s="33"/>
      <c r="AG126" s="33"/>
      <c r="AH126" s="21"/>
      <c r="AI126" s="31"/>
      <c r="AJ126" s="31"/>
      <c r="AK126" s="31"/>
      <c r="AL126" s="31"/>
      <c r="AM126" s="31"/>
      <c r="AN126" s="31"/>
      <c r="AO126" s="31"/>
      <c r="AP126" s="34"/>
      <c r="AQ126" s="33"/>
      <c r="AR126" s="31"/>
      <c r="AS126" s="31"/>
      <c r="AT126" s="31"/>
    </row>
    <row r="127" spans="1:46" x14ac:dyDescent="0.35">
      <c r="A127" s="54" t="s">
        <v>15</v>
      </c>
      <c r="B127" s="3">
        <v>41877.4</v>
      </c>
      <c r="C127" s="3">
        <v>41942.506249999999</v>
      </c>
      <c r="D127" s="3">
        <v>41909.953125</v>
      </c>
      <c r="E127" s="69">
        <v>64.120138888888803</v>
      </c>
      <c r="F127" s="74">
        <v>3639.94140625</v>
      </c>
      <c r="G127" s="81">
        <v>27.25</v>
      </c>
      <c r="H127" s="68">
        <v>6.9249999999999998</v>
      </c>
      <c r="I127" s="81">
        <v>11.9166666666666</v>
      </c>
      <c r="J127" s="71">
        <v>0.33531667604811599</v>
      </c>
      <c r="K127" s="65">
        <v>8.5977667789414597E-3</v>
      </c>
      <c r="L127" s="68">
        <f t="shared" si="7"/>
        <v>357.91815611539022</v>
      </c>
      <c r="M127" s="85">
        <f t="shared" si="8"/>
        <v>2.5537837294062928</v>
      </c>
      <c r="N127" s="68">
        <v>-14.8318649898</v>
      </c>
      <c r="O127" s="68">
        <v>-8.9884363403999998</v>
      </c>
      <c r="P127" s="69">
        <v>21.643731092318198</v>
      </c>
      <c r="Q127" s="66">
        <v>-7.05</v>
      </c>
      <c r="R127" s="68">
        <f t="shared" si="9"/>
        <v>-36.831179916967365</v>
      </c>
      <c r="S127" s="87"/>
      <c r="T127" s="66">
        <v>28.487799964497</v>
      </c>
      <c r="U127" s="68">
        <f t="shared" si="10"/>
        <v>27.842743576567365</v>
      </c>
      <c r="V127" s="68">
        <f t="shared" si="11"/>
        <v>-8.7474666219545725</v>
      </c>
      <c r="W127" s="68">
        <f t="shared" si="12"/>
        <v>-9.8774966576917222</v>
      </c>
      <c r="X127" s="69">
        <f t="shared" si="13"/>
        <v>-8.1702471011470834</v>
      </c>
      <c r="Y127" s="65">
        <v>1.1617711896921301E-3</v>
      </c>
      <c r="Z127" s="83"/>
      <c r="AA127" s="31"/>
      <c r="AB127" s="31"/>
      <c r="AC127" s="32"/>
      <c r="AD127" s="31"/>
      <c r="AE127" s="31"/>
      <c r="AF127" s="33"/>
      <c r="AG127" s="33"/>
      <c r="AI127" s="31"/>
      <c r="AJ127" s="31"/>
      <c r="AK127" s="31"/>
      <c r="AL127" s="31"/>
      <c r="AM127" s="31"/>
      <c r="AN127" s="31"/>
      <c r="AO127" s="31"/>
      <c r="AP127" s="34"/>
      <c r="AQ127" s="33"/>
      <c r="AR127" s="31"/>
      <c r="AS127" s="31"/>
      <c r="AT127" s="31"/>
    </row>
    <row r="128" spans="1:46" x14ac:dyDescent="0.35">
      <c r="A128" s="54" t="s">
        <v>18</v>
      </c>
      <c r="B128" s="3">
        <v>41877.425000000003</v>
      </c>
      <c r="C128" s="3">
        <v>41942.52847222222</v>
      </c>
      <c r="D128" s="3">
        <v>41909.976736111108</v>
      </c>
      <c r="E128" s="69">
        <v>64.109027777777698</v>
      </c>
      <c r="F128" s="74">
        <v>3639.8241042345198</v>
      </c>
      <c r="G128" s="81">
        <v>26.5</v>
      </c>
      <c r="H128" s="68"/>
      <c r="I128" s="81">
        <v>331.94032512198299</v>
      </c>
      <c r="J128" s="71">
        <v>1.1460717009916001E-2</v>
      </c>
      <c r="K128" s="65">
        <v>-1.3149474094690801E-4</v>
      </c>
      <c r="L128" s="68">
        <f t="shared" si="7"/>
        <v>-5.4740209206259367</v>
      </c>
      <c r="M128" s="85" t="str">
        <f t="shared" si="8"/>
        <v/>
      </c>
      <c r="N128" s="68">
        <v>-10.27</v>
      </c>
      <c r="O128" s="68">
        <v>-8.3699999999999992</v>
      </c>
      <c r="P128" s="69">
        <v>22.281283299999998</v>
      </c>
      <c r="Q128" s="66">
        <v>-6.7249999999999996</v>
      </c>
      <c r="R128" s="68">
        <f t="shared" si="9"/>
        <v>-36.515927521049164</v>
      </c>
      <c r="S128" s="87">
        <v>1.601811501996E-3</v>
      </c>
      <c r="T128" s="66">
        <v>28.7843968984265</v>
      </c>
      <c r="U128" s="68">
        <f t="shared" si="10"/>
        <v>28.145927521049167</v>
      </c>
      <c r="V128" s="68">
        <f t="shared" si="11"/>
        <v>-8.293882226573146</v>
      </c>
      <c r="W128" s="68">
        <f t="shared" si="12"/>
        <v>-9.4046209106002152</v>
      </c>
      <c r="X128" s="69">
        <f t="shared" si="13"/>
        <v>-7.7017647027151952</v>
      </c>
      <c r="Y128" s="65">
        <v>1.1761694417758901E-3</v>
      </c>
      <c r="Z128" s="83">
        <v>4.25642060220116E-4</v>
      </c>
      <c r="AA128" s="31">
        <v>-9.1394000000000002</v>
      </c>
      <c r="AB128" s="31">
        <v>-8.0681999999999992</v>
      </c>
      <c r="AC128" s="32">
        <v>-7.4974999999999996</v>
      </c>
      <c r="AD128" s="31"/>
      <c r="AE128" s="31"/>
      <c r="AF128" s="33"/>
      <c r="AG128" s="33"/>
      <c r="AI128" s="31"/>
      <c r="AJ128" s="31"/>
      <c r="AK128" s="31"/>
      <c r="AL128" s="31"/>
      <c r="AM128" s="31"/>
      <c r="AN128" s="31"/>
      <c r="AO128" s="31"/>
      <c r="AP128" s="34"/>
      <c r="AQ128" s="33"/>
      <c r="AR128" s="31"/>
      <c r="AS128" s="31"/>
      <c r="AT128" s="31"/>
    </row>
    <row r="129" spans="1:46" x14ac:dyDescent="0.35">
      <c r="A129" s="54" t="s">
        <v>17</v>
      </c>
      <c r="B129" s="3">
        <v>41877.430555555555</v>
      </c>
      <c r="C129" s="3">
        <v>41942.554861111108</v>
      </c>
      <c r="D129" s="3">
        <v>41909.992708333331</v>
      </c>
      <c r="E129" s="69">
        <v>64.125694444444406</v>
      </c>
      <c r="F129" s="74">
        <v>3638.53515625</v>
      </c>
      <c r="G129" s="81">
        <v>26.9</v>
      </c>
      <c r="H129" s="68">
        <v>6.61</v>
      </c>
      <c r="I129" s="81">
        <v>95.3333333333333</v>
      </c>
      <c r="J129" s="71">
        <v>4.5073375262054502E-2</v>
      </c>
      <c r="K129" s="65">
        <v>1.3311356818748101E-3</v>
      </c>
      <c r="L129" s="68">
        <f t="shared" si="7"/>
        <v>55.414114042145819</v>
      </c>
      <c r="M129" s="85">
        <f t="shared" si="8"/>
        <v>1.7436203941497341</v>
      </c>
      <c r="N129" s="68">
        <v>-12.1357386215</v>
      </c>
      <c r="O129" s="68">
        <v>-8.2342867218000002</v>
      </c>
      <c r="P129" s="69">
        <v>22.421191475629101</v>
      </c>
      <c r="Q129" s="66">
        <v>-6.9</v>
      </c>
      <c r="R129" s="68">
        <f t="shared" si="9"/>
        <v>-36.685678811158965</v>
      </c>
      <c r="S129" s="87">
        <v>1.8461780189620699E-3</v>
      </c>
      <c r="T129" s="66">
        <v>29.097446685800499</v>
      </c>
      <c r="U129" s="68">
        <f t="shared" si="10"/>
        <v>28.451392089358965</v>
      </c>
      <c r="V129" s="68">
        <f t="shared" si="11"/>
        <v>-8.5375507577884946</v>
      </c>
      <c r="W129" s="68">
        <f t="shared" si="12"/>
        <v>-9.6585908006469481</v>
      </c>
      <c r="X129" s="69">
        <f t="shared" si="13"/>
        <v>-7.9533906651740836</v>
      </c>
      <c r="Y129" s="65">
        <v>1.16846620821639E-3</v>
      </c>
      <c r="Z129" s="83">
        <v>6.7771181074568305E-4</v>
      </c>
      <c r="AA129" s="31">
        <v>-9.4568999999999992</v>
      </c>
      <c r="AB129" s="31">
        <v>-8.3663000000000007</v>
      </c>
      <c r="AC129" s="32">
        <v>-7.7983000000000002</v>
      </c>
      <c r="AD129" s="31"/>
      <c r="AE129" s="31"/>
      <c r="AF129" s="33"/>
      <c r="AG129" s="33"/>
      <c r="AI129" s="31"/>
      <c r="AJ129" s="31"/>
      <c r="AK129" s="31"/>
      <c r="AL129" s="31"/>
      <c r="AM129" s="31"/>
      <c r="AN129" s="31"/>
      <c r="AO129" s="31"/>
      <c r="AP129" s="34"/>
      <c r="AQ129" s="33"/>
      <c r="AR129" s="31"/>
      <c r="AS129" s="31"/>
      <c r="AT129" s="31"/>
    </row>
    <row r="130" spans="1:46" x14ac:dyDescent="0.35">
      <c r="A130" s="54" t="s">
        <v>15</v>
      </c>
      <c r="B130" s="3">
        <v>41943.452777777777</v>
      </c>
      <c r="C130" s="3">
        <v>42002.52847222222</v>
      </c>
      <c r="D130" s="3">
        <v>41972.990624999999</v>
      </c>
      <c r="E130" s="69">
        <v>58.111805555555499</v>
      </c>
      <c r="F130" s="74">
        <v>3338.29545454545</v>
      </c>
      <c r="G130" s="81">
        <v>26.85</v>
      </c>
      <c r="H130" s="68">
        <v>7</v>
      </c>
      <c r="I130" s="81">
        <v>11.3888888888888</v>
      </c>
      <c r="J130" s="71">
        <v>0.34449243025565501</v>
      </c>
      <c r="K130" s="65">
        <v>1.95185812789044E-2</v>
      </c>
      <c r="L130" s="68">
        <f t="shared" si="7"/>
        <v>812.54293131616532</v>
      </c>
      <c r="M130" s="85">
        <f t="shared" si="8"/>
        <v>2.9098463165323225</v>
      </c>
      <c r="N130" s="68">
        <v>-13.75456860445</v>
      </c>
      <c r="O130" s="68">
        <v>-8.9453325752000001</v>
      </c>
      <c r="P130" s="69">
        <v>21.688167194900501</v>
      </c>
      <c r="Q130" s="66">
        <v>-7.1666666666666599</v>
      </c>
      <c r="R130" s="68">
        <f t="shared" si="9"/>
        <v>-36.94434744370723</v>
      </c>
      <c r="S130" s="87"/>
      <c r="T130" s="66">
        <v>28.648795642844298</v>
      </c>
      <c r="U130" s="68">
        <f t="shared" si="10"/>
        <v>27.999014868507231</v>
      </c>
      <c r="V130" s="68">
        <f t="shared" si="11"/>
        <v>-8.7951722199144342</v>
      </c>
      <c r="W130" s="68">
        <f t="shared" si="12"/>
        <v>-9.9146010788839476</v>
      </c>
      <c r="X130" s="69">
        <f t="shared" si="13"/>
        <v>-8.2101888183900655</v>
      </c>
      <c r="Y130" s="65">
        <v>1.1694260823873601E-3</v>
      </c>
      <c r="Z130" s="83"/>
      <c r="AA130" s="31"/>
      <c r="AB130" s="31"/>
      <c r="AC130" s="32"/>
      <c r="AD130" s="31"/>
      <c r="AE130" s="31"/>
      <c r="AF130" s="33"/>
      <c r="AG130" s="33"/>
      <c r="AI130" s="31"/>
      <c r="AJ130" s="31"/>
      <c r="AK130" s="31"/>
      <c r="AL130" s="31"/>
      <c r="AM130" s="31"/>
      <c r="AN130" s="31"/>
      <c r="AO130" s="31"/>
      <c r="AP130" s="34"/>
      <c r="AQ130" s="33"/>
      <c r="AR130" s="31"/>
      <c r="AS130" s="31"/>
      <c r="AT130" s="31"/>
    </row>
    <row r="131" spans="1:46" x14ac:dyDescent="0.35">
      <c r="A131" s="54" t="s">
        <v>16</v>
      </c>
      <c r="B131" s="3">
        <v>41943.517361111109</v>
      </c>
      <c r="C131" s="3">
        <v>42002.504861111112</v>
      </c>
      <c r="D131" s="3">
        <v>41973.001388888886</v>
      </c>
      <c r="E131" s="69">
        <v>59.050694444444403</v>
      </c>
      <c r="F131" s="74">
        <v>3341.99146514936</v>
      </c>
      <c r="G131" s="81">
        <v>26.5</v>
      </c>
      <c r="H131" s="68"/>
      <c r="I131" s="81">
        <v>1847.6890747728801</v>
      </c>
      <c r="J131" s="71">
        <v>1.89144317480284E-3</v>
      </c>
      <c r="K131" s="65">
        <v>1.22267825432543E-4</v>
      </c>
      <c r="L131" s="68">
        <f t="shared" si="7"/>
        <v>5.0899118057308002</v>
      </c>
      <c r="M131" s="85">
        <f t="shared" si="8"/>
        <v>0.70671025726479719</v>
      </c>
      <c r="N131" s="68">
        <v>-8.7143056371000007</v>
      </c>
      <c r="O131" s="68">
        <v>-8.8316819967000004</v>
      </c>
      <c r="P131" s="69">
        <v>21.805330712781998</v>
      </c>
      <c r="Q131" s="66"/>
      <c r="R131" s="68">
        <f t="shared" si="9"/>
        <v>-29.992627943972373</v>
      </c>
      <c r="S131" s="87"/>
      <c r="T131" s="66"/>
      <c r="U131" s="68">
        <f t="shared" si="10"/>
        <v>21.160945947272374</v>
      </c>
      <c r="V131" s="68">
        <f t="shared" si="11"/>
        <v>-1.5795043936201409</v>
      </c>
      <c r="W131" s="68">
        <f t="shared" si="12"/>
        <v>-2.6977633692583822</v>
      </c>
      <c r="X131" s="69">
        <f t="shared" si="13"/>
        <v>-0.98337791922199358</v>
      </c>
      <c r="Y131" s="65">
        <v>1.1761694417758901E-3</v>
      </c>
      <c r="Z131" s="83"/>
      <c r="AA131" s="31">
        <v>-9.7563999999999993</v>
      </c>
      <c r="AB131" s="31">
        <v>-8.6343999999999994</v>
      </c>
      <c r="AC131" s="32">
        <v>-8.0366</v>
      </c>
      <c r="AD131" s="31"/>
      <c r="AE131" s="31"/>
      <c r="AF131" s="33"/>
      <c r="AG131" s="33"/>
      <c r="AI131" s="31"/>
      <c r="AJ131" s="31"/>
      <c r="AK131" s="31"/>
      <c r="AL131" s="31"/>
      <c r="AM131" s="31"/>
      <c r="AN131" s="31"/>
      <c r="AO131" s="31"/>
      <c r="AP131" s="34"/>
      <c r="AQ131" s="33"/>
      <c r="AR131" s="31"/>
      <c r="AS131" s="31"/>
      <c r="AT131" s="31"/>
    </row>
    <row r="132" spans="1:46" x14ac:dyDescent="0.35">
      <c r="A132" s="54" t="s">
        <v>17</v>
      </c>
      <c r="B132" s="3">
        <v>41943.525694444441</v>
      </c>
      <c r="C132" s="3">
        <v>42002.481249999997</v>
      </c>
      <c r="D132" s="3">
        <v>41972.999305555553</v>
      </c>
      <c r="E132" s="69">
        <v>58.008333333333297</v>
      </c>
      <c r="F132" s="74">
        <v>3344.9145299145298</v>
      </c>
      <c r="G132" s="81">
        <v>26.5</v>
      </c>
      <c r="H132" s="68"/>
      <c r="I132" s="81">
        <v>79.5</v>
      </c>
      <c r="J132" s="71">
        <v>5.2408331771882699E-2</v>
      </c>
      <c r="K132" s="65">
        <v>-3.7668725757792499E-3</v>
      </c>
      <c r="L132" s="68">
        <f t="shared" si="7"/>
        <v>-156.81189328684391</v>
      </c>
      <c r="M132" s="85" t="str">
        <f t="shared" si="8"/>
        <v/>
      </c>
      <c r="N132" s="68">
        <v>-6.3706510843000004</v>
      </c>
      <c r="O132" s="68">
        <v>-7.3635937580999897</v>
      </c>
      <c r="P132" s="69">
        <v>23.318797558837101</v>
      </c>
      <c r="Q132" s="66">
        <v>-7</v>
      </c>
      <c r="R132" s="68">
        <f t="shared" si="9"/>
        <v>-36.78267954836457</v>
      </c>
      <c r="S132" s="87">
        <v>1.1607866766467001E-3</v>
      </c>
      <c r="T132" s="66">
        <v>30.075683427179399</v>
      </c>
      <c r="U132" s="68">
        <f t="shared" si="10"/>
        <v>29.419085790264582</v>
      </c>
      <c r="V132" s="68">
        <f t="shared" si="11"/>
        <v>-8.5684478628647867</v>
      </c>
      <c r="W132" s="68">
        <f t="shared" si="12"/>
        <v>-9.6788790256734956</v>
      </c>
      <c r="X132" s="69">
        <f t="shared" si="13"/>
        <v>-7.9764942737873525</v>
      </c>
      <c r="Y132" s="65">
        <v>1.1761694417758901E-3</v>
      </c>
      <c r="Z132" s="83">
        <v>-1.5382765129185002E-5</v>
      </c>
      <c r="AA132" s="31">
        <v>-9.4713999999999992</v>
      </c>
      <c r="AB132" s="31">
        <v>-8.3918999999999997</v>
      </c>
      <c r="AC132" s="32">
        <v>-7.8167999999999997</v>
      </c>
      <c r="AD132" s="31"/>
      <c r="AE132" s="31"/>
      <c r="AF132" s="33"/>
      <c r="AG132" s="33"/>
      <c r="AI132" s="31"/>
      <c r="AJ132" s="31"/>
      <c r="AK132" s="31"/>
      <c r="AL132" s="31"/>
      <c r="AM132" s="31"/>
      <c r="AN132" s="31"/>
      <c r="AO132" s="31"/>
      <c r="AP132" s="34"/>
      <c r="AQ132" s="33"/>
      <c r="AR132" s="31"/>
      <c r="AS132" s="31"/>
      <c r="AT132" s="31"/>
    </row>
    <row r="133" spans="1:46" x14ac:dyDescent="0.35">
      <c r="A133" s="54" t="s">
        <v>15</v>
      </c>
      <c r="B133" s="3">
        <v>42003.453472222223</v>
      </c>
      <c r="C133" s="3">
        <v>42062.434027777781</v>
      </c>
      <c r="D133" s="3">
        <v>42032.943749999999</v>
      </c>
      <c r="E133" s="69">
        <v>57.993749999999999</v>
      </c>
      <c r="F133" s="74">
        <v>551.630597014925</v>
      </c>
      <c r="G133" s="81">
        <v>26.2</v>
      </c>
      <c r="H133" s="68">
        <v>7.08</v>
      </c>
      <c r="I133" s="81">
        <v>12.7222222222222</v>
      </c>
      <c r="J133" s="71">
        <v>0.303673741811051</v>
      </c>
      <c r="K133" s="65">
        <v>1.52387110680031E-2</v>
      </c>
      <c r="L133" s="68">
        <f t="shared" ref="L133:L136" si="14">K133/24/(1/100)/100.09*1000000</f>
        <v>634.375356679118</v>
      </c>
      <c r="M133" s="85">
        <f t="shared" ref="M133:M136" si="15">IF(L133&gt;0,LOG10(L133),"")</f>
        <v>2.8023463037765253</v>
      </c>
      <c r="N133" s="68">
        <v>-12.381077598899999</v>
      </c>
      <c r="O133" s="68">
        <v>-8.2438881851999994</v>
      </c>
      <c r="P133" s="69">
        <v>22.411293230995401</v>
      </c>
      <c r="Q133" s="66">
        <v>-7.2</v>
      </c>
      <c r="R133" s="68">
        <f t="shared" ref="R133:R136" si="16">(Q133-30.92)/1.03092</f>
        <v>-36.976681022775779</v>
      </c>
      <c r="S133" s="87"/>
      <c r="T133" s="66">
        <v>29.389895476832599</v>
      </c>
      <c r="U133" s="68">
        <f t="shared" ref="U133:U136" si="17">IF(AND(O133&lt;&gt;"",R133&lt;&gt;""),O133-R133,"")</f>
        <v>28.732792837575779</v>
      </c>
      <c r="V133" s="68">
        <f t="shared" ref="V133:V136" si="18">(EXP(15.63/(G133+273.15)-0.02329))*(1000+R133)-1000</f>
        <v>-8.7163148390761762</v>
      </c>
      <c r="W133" s="68">
        <f t="shared" ref="W133:W136" si="19">(EXP(18.03/(G133+273.15)-0.03242))*(1000+R133)-1000</f>
        <v>-9.8186324946904051</v>
      </c>
      <c r="X133" s="69">
        <f t="shared" ref="X133:X136" si="20">(EXP(17.4/(G133+273.15)-0.0286))*(1000+R133)-1000</f>
        <v>-8.1185778965059399</v>
      </c>
      <c r="Y133" s="65">
        <v>5.55842781763036E-4</v>
      </c>
      <c r="Z133" s="83"/>
      <c r="AA133" s="31"/>
      <c r="AB133" s="31"/>
      <c r="AC133" s="32"/>
      <c r="AD133" s="31"/>
      <c r="AE133" s="31"/>
      <c r="AF133" s="33"/>
      <c r="AG133" s="33"/>
      <c r="AI133" s="31"/>
      <c r="AJ133" s="31"/>
      <c r="AK133" s="31"/>
      <c r="AL133" s="31"/>
      <c r="AM133" s="31"/>
      <c r="AN133" s="31"/>
      <c r="AO133" s="31"/>
      <c r="AP133" s="34"/>
      <c r="AQ133" s="33"/>
      <c r="AR133" s="31"/>
      <c r="AS133" s="31"/>
      <c r="AT133" s="31"/>
    </row>
    <row r="134" spans="1:46" x14ac:dyDescent="0.35">
      <c r="A134" s="54" t="s">
        <v>18</v>
      </c>
      <c r="B134" s="3">
        <v>42003.474305555559</v>
      </c>
      <c r="C134" s="3">
        <v>42062.439583333333</v>
      </c>
      <c r="D134" s="3">
        <v>42032.956944444442</v>
      </c>
      <c r="E134" s="69">
        <v>57.9930555555555</v>
      </c>
      <c r="F134" s="74">
        <v>551.67662434652698</v>
      </c>
      <c r="G134" s="81">
        <v>26.5</v>
      </c>
      <c r="H134" s="68"/>
      <c r="I134" s="81">
        <v>361.716988535854</v>
      </c>
      <c r="J134" s="71">
        <v>8.8301867718187498E-3</v>
      </c>
      <c r="K134" s="65">
        <v>1.3618871991378501E-3</v>
      </c>
      <c r="L134" s="68">
        <f t="shared" si="14"/>
        <v>56.694275116472262</v>
      </c>
      <c r="M134" s="85">
        <f t="shared" si="15"/>
        <v>1.7535392068496674</v>
      </c>
      <c r="N134" s="68">
        <v>-9.2828257968999992</v>
      </c>
      <c r="O134" s="68">
        <v>-7.2046058344999997</v>
      </c>
      <c r="P134" s="69">
        <v>23.482699799155601</v>
      </c>
      <c r="Q134" s="66">
        <v>-6.43333333333333</v>
      </c>
      <c r="R134" s="68">
        <f t="shared" si="16"/>
        <v>-36.233008704199484</v>
      </c>
      <c r="S134" s="87">
        <v>1.29310861610113E-3</v>
      </c>
      <c r="T134" s="66">
        <v>29.665339402019701</v>
      </c>
      <c r="U134" s="68">
        <f t="shared" si="17"/>
        <v>29.028402869699484</v>
      </c>
      <c r="V134" s="68">
        <f t="shared" si="18"/>
        <v>-8.0026762486879761</v>
      </c>
      <c r="W134" s="68">
        <f t="shared" si="19"/>
        <v>-9.1137410915828241</v>
      </c>
      <c r="X134" s="69">
        <f t="shared" si="20"/>
        <v>-7.41038485460831</v>
      </c>
      <c r="Y134" s="65">
        <v>5.5317241028426901E-4</v>
      </c>
      <c r="Z134" s="83">
        <v>7.3993620581686102E-4</v>
      </c>
      <c r="AA134" s="31">
        <v>-8.1852</v>
      </c>
      <c r="AB134" s="31">
        <v>-7.2125000000000004</v>
      </c>
      <c r="AC134" s="32">
        <v>-6.6944999999999997</v>
      </c>
      <c r="AD134" s="31"/>
      <c r="AE134" s="31"/>
      <c r="AF134" s="33"/>
      <c r="AG134" s="33"/>
      <c r="AI134" s="31"/>
      <c r="AJ134" s="31"/>
      <c r="AK134" s="31"/>
      <c r="AL134" s="31"/>
      <c r="AM134" s="31"/>
      <c r="AN134" s="31"/>
      <c r="AO134" s="31"/>
      <c r="AP134" s="34"/>
      <c r="AQ134" s="33"/>
      <c r="AR134" s="31"/>
      <c r="AS134" s="31"/>
      <c r="AT134" s="31"/>
    </row>
    <row r="135" spans="1:46" x14ac:dyDescent="0.35">
      <c r="A135" s="54" t="s">
        <v>16</v>
      </c>
      <c r="B135" s="3">
        <v>42003.486805555556</v>
      </c>
      <c r="C135" s="3">
        <v>42062.451388888891</v>
      </c>
      <c r="D135" s="3">
        <v>42032.969097222223</v>
      </c>
      <c r="E135" s="69">
        <v>57.955555555555499</v>
      </c>
      <c r="F135" s="74">
        <v>551.67662434652698</v>
      </c>
      <c r="G135" s="81">
        <v>26.5</v>
      </c>
      <c r="H135" s="68"/>
      <c r="I135" s="81">
        <v>72.4444444444444</v>
      </c>
      <c r="J135" s="71">
        <v>6.06911180764425E-2</v>
      </c>
      <c r="K135" s="65">
        <v>8.8240030674840801E-4</v>
      </c>
      <c r="L135" s="68">
        <f t="shared" si="14"/>
        <v>36.733619190578807</v>
      </c>
      <c r="M135" s="85">
        <f t="shared" si="15"/>
        <v>1.5650637194442329</v>
      </c>
      <c r="N135" s="68">
        <v>-8.6309005502999998</v>
      </c>
      <c r="O135" s="68">
        <v>-7.6882013424000002</v>
      </c>
      <c r="P135" s="69">
        <v>22.9841563541064</v>
      </c>
      <c r="Q135" s="66">
        <v>-6.7</v>
      </c>
      <c r="R135" s="68">
        <f t="shared" si="16"/>
        <v>-36.491677336747763</v>
      </c>
      <c r="S135" s="87">
        <v>1.0443108782435099E-3</v>
      </c>
      <c r="T135" s="66">
        <v>29.446545175493501</v>
      </c>
      <c r="U135" s="68">
        <f t="shared" si="17"/>
        <v>28.803475994347764</v>
      </c>
      <c r="V135" s="68">
        <f t="shared" si="18"/>
        <v>-8.2689217141829658</v>
      </c>
      <c r="W135" s="68">
        <f t="shared" si="19"/>
        <v>-9.3796883546843901</v>
      </c>
      <c r="X135" s="69">
        <f t="shared" si="20"/>
        <v>-7.6767892871631602</v>
      </c>
      <c r="Y135" s="65">
        <v>5.5317241028426901E-4</v>
      </c>
      <c r="Z135" s="83">
        <v>4.9113846795924298E-4</v>
      </c>
      <c r="AA135" s="31">
        <v>-9.1524999999999999</v>
      </c>
      <c r="AB135" s="31">
        <v>-8.0754999999999999</v>
      </c>
      <c r="AC135" s="32">
        <v>-7.5018000000000002</v>
      </c>
      <c r="AD135" s="31"/>
      <c r="AE135" s="31"/>
      <c r="AF135" s="33"/>
      <c r="AG135" s="33"/>
      <c r="AI135" s="31"/>
      <c r="AJ135" s="31"/>
      <c r="AK135" s="31"/>
      <c r="AL135" s="31"/>
      <c r="AM135" s="31"/>
      <c r="AN135" s="31"/>
      <c r="AO135" s="31"/>
      <c r="AP135" s="34"/>
      <c r="AQ135" s="33"/>
      <c r="AR135" s="31"/>
      <c r="AS135" s="31"/>
      <c r="AT135" s="31"/>
    </row>
    <row r="136" spans="1:46" x14ac:dyDescent="0.35">
      <c r="A136" s="57" t="s">
        <v>17</v>
      </c>
      <c r="B136" s="61">
        <v>42003.5</v>
      </c>
      <c r="C136" s="61">
        <v>42062.45208333333</v>
      </c>
      <c r="D136" s="61">
        <v>42032.976041666669</v>
      </c>
      <c r="E136" s="70">
        <v>57.928472222222197</v>
      </c>
      <c r="F136" s="80">
        <v>551.67662434652698</v>
      </c>
      <c r="G136" s="82">
        <v>27.5</v>
      </c>
      <c r="H136" s="75">
        <v>7.64</v>
      </c>
      <c r="I136" s="82">
        <v>99.1666666666666</v>
      </c>
      <c r="J136" s="72">
        <v>2.6386288970422399E-2</v>
      </c>
      <c r="K136" s="79">
        <v>3.4252586403250899E-3</v>
      </c>
      <c r="L136" s="75">
        <f t="shared" si="14"/>
        <v>142.59077831306365</v>
      </c>
      <c r="M136" s="86">
        <f t="shared" si="15"/>
        <v>2.1540914395603656</v>
      </c>
      <c r="N136" s="75">
        <v>-12.2852420345</v>
      </c>
      <c r="O136" s="75">
        <v>-8.1964314292999898</v>
      </c>
      <c r="P136" s="70">
        <v>22.460216875220301</v>
      </c>
      <c r="Q136" s="78">
        <v>-7.0333333333333297</v>
      </c>
      <c r="R136" s="75">
        <f t="shared" si="16"/>
        <v>-36.815013127433097</v>
      </c>
      <c r="S136" s="88"/>
      <c r="T136" s="78">
        <v>29.269884288306201</v>
      </c>
      <c r="U136" s="75">
        <f t="shared" si="17"/>
        <v>28.618581698133106</v>
      </c>
      <c r="V136" s="75">
        <f t="shared" si="18"/>
        <v>-8.7737148930108333</v>
      </c>
      <c r="W136" s="75">
        <f t="shared" si="19"/>
        <v>-9.9102925851067312</v>
      </c>
      <c r="X136" s="70">
        <f t="shared" si="20"/>
        <v>-8.2013699904248369</v>
      </c>
      <c r="Y136" s="79">
        <v>5.4437241029634204E-4</v>
      </c>
      <c r="Z136" s="84"/>
      <c r="AA136" s="59"/>
      <c r="AB136" s="59"/>
      <c r="AC136" s="60"/>
      <c r="AD136" s="31"/>
      <c r="AE136" s="31"/>
      <c r="AF136" s="33"/>
      <c r="AG136" s="33"/>
      <c r="AI136" s="31"/>
      <c r="AJ136" s="31"/>
      <c r="AK136" s="31"/>
      <c r="AL136" s="31"/>
      <c r="AM136" s="31"/>
      <c r="AN136" s="31"/>
      <c r="AO136" s="31"/>
      <c r="AP136" s="34"/>
      <c r="AQ136" s="33"/>
      <c r="AR136" s="31"/>
      <c r="AS136" s="31"/>
      <c r="AT136" s="31"/>
    </row>
  </sheetData>
  <mergeCells count="6">
    <mergeCell ref="Y1:AC1"/>
    <mergeCell ref="A1:E1"/>
    <mergeCell ref="F1:J1"/>
    <mergeCell ref="K1:P1"/>
    <mergeCell ref="Q1:S1"/>
    <mergeCell ref="T1:X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2"/>
  <sheetViews>
    <sheetView zoomScaleNormal="100" workbookViewId="0">
      <selection activeCell="R1" sqref="R1"/>
    </sheetView>
  </sheetViews>
  <sheetFormatPr defaultColWidth="9.1796875" defaultRowHeight="14.5" x14ac:dyDescent="0.35"/>
  <cols>
    <col min="1" max="1" width="30.453125" bestFit="1" customWidth="1"/>
    <col min="2" max="2" width="23.26953125" bestFit="1" customWidth="1"/>
    <col min="3" max="3" width="11.7265625" bestFit="1" customWidth="1"/>
    <col min="4" max="4" width="17.26953125" bestFit="1" customWidth="1"/>
    <col min="5" max="5" width="15.54296875" bestFit="1" customWidth="1"/>
    <col min="6" max="6" width="25.54296875" bestFit="1" customWidth="1"/>
    <col min="7" max="7" width="35" bestFit="1" customWidth="1"/>
    <col min="8" max="8" width="35.54296875" bestFit="1" customWidth="1"/>
    <col min="9" max="9" width="43.7265625" bestFit="1" customWidth="1"/>
    <col min="10" max="10" width="11.453125" bestFit="1" customWidth="1"/>
    <col min="11" max="11" width="11" bestFit="1" customWidth="1"/>
    <col min="12" max="12" width="16.453125" bestFit="1" customWidth="1"/>
    <col min="13" max="13" width="11" bestFit="1" customWidth="1"/>
    <col min="14" max="14" width="11.54296875" bestFit="1" customWidth="1"/>
    <col min="15" max="15" width="17" bestFit="1" customWidth="1"/>
    <col min="16" max="16" width="17.453125" bestFit="1" customWidth="1"/>
    <col min="17" max="17" width="20.1796875" bestFit="1" customWidth="1"/>
    <col min="18" max="18" width="12" bestFit="1" customWidth="1"/>
    <col min="19" max="16384" width="9.1796875" style="2"/>
  </cols>
  <sheetData>
    <row r="1" spans="1:18" s="1" customFormat="1" x14ac:dyDescent="0.3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485</v>
      </c>
      <c r="L1" s="6" t="s">
        <v>486</v>
      </c>
      <c r="M1" s="6" t="s">
        <v>46</v>
      </c>
      <c r="N1" s="6" t="s">
        <v>487</v>
      </c>
      <c r="O1" s="6" t="s">
        <v>488</v>
      </c>
      <c r="P1" s="6" t="s">
        <v>489</v>
      </c>
      <c r="Q1" s="6" t="s">
        <v>491</v>
      </c>
      <c r="R1" s="10" t="s">
        <v>492</v>
      </c>
    </row>
    <row r="2" spans="1:18" x14ac:dyDescent="0.35">
      <c r="A2" s="7" t="s">
        <v>47</v>
      </c>
      <c r="B2" s="2" t="s">
        <v>48</v>
      </c>
      <c r="C2" s="2" t="s">
        <v>49</v>
      </c>
      <c r="D2" s="2"/>
      <c r="E2" s="2" t="s">
        <v>50</v>
      </c>
      <c r="F2" s="2" t="s">
        <v>51</v>
      </c>
      <c r="G2" s="2" t="s">
        <v>52</v>
      </c>
      <c r="H2" s="2"/>
      <c r="I2" s="2"/>
      <c r="J2" s="2">
        <v>33.700000000000003</v>
      </c>
      <c r="K2" s="2">
        <v>-13.5</v>
      </c>
      <c r="L2" s="2"/>
      <c r="M2" s="2" t="s">
        <v>53</v>
      </c>
      <c r="N2" s="2">
        <v>14.6</v>
      </c>
      <c r="O2" s="2"/>
      <c r="P2" s="2" t="s">
        <v>53</v>
      </c>
      <c r="Q2" s="2">
        <v>28.09</v>
      </c>
      <c r="R2" s="11">
        <f>1000*LN((1000+N2)/(1000+K2))</f>
        <v>28.086399669919579</v>
      </c>
    </row>
    <row r="3" spans="1:18" x14ac:dyDescent="0.35">
      <c r="A3" s="7" t="s">
        <v>54</v>
      </c>
      <c r="B3" s="2" t="s">
        <v>48</v>
      </c>
      <c r="C3" s="2" t="s">
        <v>49</v>
      </c>
      <c r="D3" s="2" t="s">
        <v>55</v>
      </c>
      <c r="E3" s="2" t="s">
        <v>56</v>
      </c>
      <c r="F3" s="2" t="s">
        <v>456</v>
      </c>
      <c r="G3" s="2" t="s">
        <v>57</v>
      </c>
      <c r="H3" s="2"/>
      <c r="I3" s="2"/>
      <c r="J3" s="2">
        <v>18.7</v>
      </c>
      <c r="K3" s="2">
        <v>-4.3</v>
      </c>
      <c r="L3" s="2"/>
      <c r="M3" s="2" t="s">
        <v>53</v>
      </c>
      <c r="N3" s="2">
        <v>26.5</v>
      </c>
      <c r="O3" s="2"/>
      <c r="P3" s="2" t="s">
        <v>53</v>
      </c>
      <c r="Q3" s="2">
        <v>30.39</v>
      </c>
      <c r="R3" s="11">
        <f>1000*LN((1000+N3)/(1000+K3))</f>
        <v>30.464229064949532</v>
      </c>
    </row>
    <row r="4" spans="1:18" x14ac:dyDescent="0.35">
      <c r="A4" s="7" t="s">
        <v>54</v>
      </c>
      <c r="B4" s="2" t="s">
        <v>48</v>
      </c>
      <c r="C4" s="2" t="s">
        <v>49</v>
      </c>
      <c r="D4" s="2" t="s">
        <v>55</v>
      </c>
      <c r="E4" s="2" t="s">
        <v>56</v>
      </c>
      <c r="F4" s="2" t="s">
        <v>456</v>
      </c>
      <c r="G4" s="2" t="s">
        <v>57</v>
      </c>
      <c r="H4" s="2"/>
      <c r="I4" s="2"/>
      <c r="J4" s="2">
        <v>18.7</v>
      </c>
      <c r="K4" s="2">
        <v>-4.3</v>
      </c>
      <c r="L4" s="2"/>
      <c r="M4" s="2" t="s">
        <v>53</v>
      </c>
      <c r="N4" s="2">
        <v>26.5</v>
      </c>
      <c r="O4" s="2"/>
      <c r="P4" s="2" t="s">
        <v>53</v>
      </c>
      <c r="Q4" s="2">
        <v>30.41</v>
      </c>
      <c r="R4" s="11">
        <f t="shared" ref="R4:R67" si="0">1000*LN((1000+N4)/(1000+K4))</f>
        <v>30.464229064949532</v>
      </c>
    </row>
    <row r="5" spans="1:18" x14ac:dyDescent="0.35">
      <c r="A5" s="7" t="s">
        <v>54</v>
      </c>
      <c r="B5" s="2" t="s">
        <v>48</v>
      </c>
      <c r="C5" s="2" t="s">
        <v>49</v>
      </c>
      <c r="D5" s="2" t="s">
        <v>55</v>
      </c>
      <c r="E5" s="2" t="s">
        <v>56</v>
      </c>
      <c r="F5" s="2" t="s">
        <v>456</v>
      </c>
      <c r="G5" s="2" t="s">
        <v>57</v>
      </c>
      <c r="H5" s="2"/>
      <c r="I5" s="2"/>
      <c r="J5" s="2">
        <v>18.7</v>
      </c>
      <c r="K5" s="2">
        <v>-4.3</v>
      </c>
      <c r="L5" s="2"/>
      <c r="M5" s="2" t="s">
        <v>53</v>
      </c>
      <c r="N5" s="2">
        <v>26.5</v>
      </c>
      <c r="O5" s="2"/>
      <c r="P5" s="2" t="s">
        <v>53</v>
      </c>
      <c r="Q5" s="2">
        <v>30.44</v>
      </c>
      <c r="R5" s="11">
        <f t="shared" si="0"/>
        <v>30.464229064949532</v>
      </c>
    </row>
    <row r="6" spans="1:18" x14ac:dyDescent="0.35">
      <c r="A6" s="7" t="s">
        <v>54</v>
      </c>
      <c r="B6" s="2" t="s">
        <v>48</v>
      </c>
      <c r="C6" s="2" t="s">
        <v>49</v>
      </c>
      <c r="D6" s="2" t="s">
        <v>58</v>
      </c>
      <c r="E6" s="2" t="s">
        <v>56</v>
      </c>
      <c r="F6" s="2" t="s">
        <v>456</v>
      </c>
      <c r="G6" s="2" t="s">
        <v>59</v>
      </c>
      <c r="H6" s="2"/>
      <c r="I6" s="2"/>
      <c r="J6" s="2">
        <v>18.7</v>
      </c>
      <c r="K6" s="2">
        <v>-4.3</v>
      </c>
      <c r="L6" s="2"/>
      <c r="M6" s="2" t="s">
        <v>53</v>
      </c>
      <c r="N6" s="2">
        <v>26.6</v>
      </c>
      <c r="O6" s="2"/>
      <c r="P6" s="2" t="s">
        <v>53</v>
      </c>
      <c r="Q6" s="2">
        <v>30.52</v>
      </c>
      <c r="R6" s="11">
        <f t="shared" si="0"/>
        <v>30.561642732164074</v>
      </c>
    </row>
    <row r="7" spans="1:18" x14ac:dyDescent="0.35">
      <c r="A7" s="7" t="s">
        <v>54</v>
      </c>
      <c r="B7" s="2" t="s">
        <v>48</v>
      </c>
      <c r="C7" s="2" t="s">
        <v>49</v>
      </c>
      <c r="D7" s="2" t="s">
        <v>58</v>
      </c>
      <c r="E7" s="2" t="s">
        <v>56</v>
      </c>
      <c r="F7" s="2" t="s">
        <v>456</v>
      </c>
      <c r="G7" s="2" t="s">
        <v>59</v>
      </c>
      <c r="H7" s="2"/>
      <c r="I7" s="2"/>
      <c r="J7" s="2">
        <v>18.7</v>
      </c>
      <c r="K7" s="2">
        <v>-4.3</v>
      </c>
      <c r="L7" s="2"/>
      <c r="M7" s="2" t="s">
        <v>53</v>
      </c>
      <c r="N7" s="2">
        <v>26.6</v>
      </c>
      <c r="O7" s="2"/>
      <c r="P7" s="2" t="s">
        <v>53</v>
      </c>
      <c r="Q7" s="2">
        <v>30.56</v>
      </c>
      <c r="R7" s="11">
        <f t="shared" si="0"/>
        <v>30.561642732164074</v>
      </c>
    </row>
    <row r="8" spans="1:18" x14ac:dyDescent="0.35">
      <c r="A8" s="7" t="s">
        <v>54</v>
      </c>
      <c r="B8" s="2" t="s">
        <v>48</v>
      </c>
      <c r="C8" s="2" t="s">
        <v>49</v>
      </c>
      <c r="D8" s="2" t="s">
        <v>60</v>
      </c>
      <c r="E8" s="2" t="s">
        <v>56</v>
      </c>
      <c r="F8" s="2" t="s">
        <v>456</v>
      </c>
      <c r="G8" s="2" t="s">
        <v>61</v>
      </c>
      <c r="H8" s="2"/>
      <c r="I8" s="2"/>
      <c r="J8" s="2">
        <v>18.7</v>
      </c>
      <c r="K8" s="2">
        <v>-4.3</v>
      </c>
      <c r="L8" s="2"/>
      <c r="M8" s="2" t="s">
        <v>53</v>
      </c>
      <c r="N8" s="2">
        <v>25.9</v>
      </c>
      <c r="O8" s="2"/>
      <c r="P8" s="2" t="s">
        <v>53</v>
      </c>
      <c r="Q8" s="2">
        <v>29.86</v>
      </c>
      <c r="R8" s="11">
        <f t="shared" si="0"/>
        <v>29.879547699628457</v>
      </c>
    </row>
    <row r="9" spans="1:18" x14ac:dyDescent="0.35">
      <c r="A9" s="7" t="s">
        <v>54</v>
      </c>
      <c r="B9" s="2" t="s">
        <v>48</v>
      </c>
      <c r="C9" s="2" t="s">
        <v>49</v>
      </c>
      <c r="D9" s="2" t="s">
        <v>62</v>
      </c>
      <c r="E9" s="2" t="s">
        <v>56</v>
      </c>
      <c r="F9" s="2" t="s">
        <v>456</v>
      </c>
      <c r="G9" s="2" t="s">
        <v>63</v>
      </c>
      <c r="H9" s="2"/>
      <c r="I9" s="2"/>
      <c r="J9" s="2">
        <v>18.7</v>
      </c>
      <c r="K9" s="2">
        <v>-4.3</v>
      </c>
      <c r="L9" s="2"/>
      <c r="M9" s="2" t="s">
        <v>53</v>
      </c>
      <c r="N9" s="2">
        <v>25.8</v>
      </c>
      <c r="O9" s="2"/>
      <c r="P9" s="2" t="s">
        <v>53</v>
      </c>
      <c r="Q9" s="2">
        <v>29.76</v>
      </c>
      <c r="R9" s="11">
        <f t="shared" si="0"/>
        <v>29.782067561129459</v>
      </c>
    </row>
    <row r="10" spans="1:18" x14ac:dyDescent="0.35">
      <c r="A10" s="7" t="s">
        <v>54</v>
      </c>
      <c r="B10" s="2" t="s">
        <v>48</v>
      </c>
      <c r="C10" s="2" t="s">
        <v>49</v>
      </c>
      <c r="D10" s="2" t="s">
        <v>62</v>
      </c>
      <c r="E10" s="2" t="s">
        <v>56</v>
      </c>
      <c r="F10" s="2" t="s">
        <v>456</v>
      </c>
      <c r="G10" s="2" t="s">
        <v>63</v>
      </c>
      <c r="H10" s="2"/>
      <c r="I10" s="2"/>
      <c r="J10" s="2">
        <v>18.7</v>
      </c>
      <c r="K10" s="2">
        <v>-4.3</v>
      </c>
      <c r="L10" s="2"/>
      <c r="M10" s="2" t="s">
        <v>53</v>
      </c>
      <c r="N10" s="2">
        <v>26</v>
      </c>
      <c r="O10" s="2"/>
      <c r="P10" s="2" t="s">
        <v>53</v>
      </c>
      <c r="Q10" s="2">
        <v>30</v>
      </c>
      <c r="R10" s="11">
        <f t="shared" si="0"/>
        <v>29.977018336676252</v>
      </c>
    </row>
    <row r="11" spans="1:18" x14ac:dyDescent="0.35">
      <c r="A11" s="7" t="s">
        <v>54</v>
      </c>
      <c r="B11" s="2" t="s">
        <v>48</v>
      </c>
      <c r="C11" s="2" t="s">
        <v>49</v>
      </c>
      <c r="D11" s="2" t="s">
        <v>55</v>
      </c>
      <c r="E11" s="2" t="s">
        <v>56</v>
      </c>
      <c r="F11" s="2" t="s">
        <v>64</v>
      </c>
      <c r="G11" s="2" t="s">
        <v>65</v>
      </c>
      <c r="H11" s="2"/>
      <c r="I11" s="2"/>
      <c r="J11" s="2">
        <v>19</v>
      </c>
      <c r="K11" s="2">
        <v>-5.3</v>
      </c>
      <c r="L11" s="2"/>
      <c r="M11" s="2" t="s">
        <v>53</v>
      </c>
      <c r="N11" s="2">
        <v>24.5</v>
      </c>
      <c r="O11" s="2"/>
      <c r="P11" s="2" t="s">
        <v>53</v>
      </c>
      <c r="Q11" s="2">
        <v>29.52</v>
      </c>
      <c r="R11" s="11">
        <f t="shared" si="0"/>
        <v>29.51878352058624</v>
      </c>
    </row>
    <row r="12" spans="1:18" x14ac:dyDescent="0.35">
      <c r="A12" s="7" t="s">
        <v>54</v>
      </c>
      <c r="B12" s="2" t="s">
        <v>48</v>
      </c>
      <c r="C12" s="2" t="s">
        <v>49</v>
      </c>
      <c r="D12" s="2" t="s">
        <v>55</v>
      </c>
      <c r="E12" s="2" t="s">
        <v>56</v>
      </c>
      <c r="F12" s="2" t="s">
        <v>64</v>
      </c>
      <c r="G12" s="2" t="s">
        <v>65</v>
      </c>
      <c r="H12" s="2"/>
      <c r="I12" s="2"/>
      <c r="J12" s="2">
        <v>19</v>
      </c>
      <c r="K12" s="2">
        <v>-5.3</v>
      </c>
      <c r="L12" s="2"/>
      <c r="M12" s="2" t="s">
        <v>53</v>
      </c>
      <c r="N12" s="2">
        <v>24.5</v>
      </c>
      <c r="O12" s="2"/>
      <c r="P12" s="2" t="s">
        <v>53</v>
      </c>
      <c r="Q12" s="2">
        <v>29.57</v>
      </c>
      <c r="R12" s="11">
        <f t="shared" si="0"/>
        <v>29.51878352058624</v>
      </c>
    </row>
    <row r="13" spans="1:18" x14ac:dyDescent="0.35">
      <c r="A13" s="7" t="s">
        <v>54</v>
      </c>
      <c r="B13" s="2" t="s">
        <v>48</v>
      </c>
      <c r="C13" s="2" t="s">
        <v>49</v>
      </c>
      <c r="D13" s="2" t="s">
        <v>58</v>
      </c>
      <c r="E13" s="2" t="s">
        <v>56</v>
      </c>
      <c r="F13" s="2" t="s">
        <v>64</v>
      </c>
      <c r="G13" s="2" t="s">
        <v>65</v>
      </c>
      <c r="H13" s="2"/>
      <c r="I13" s="2"/>
      <c r="J13" s="2">
        <v>19</v>
      </c>
      <c r="K13" s="2">
        <v>-5.3</v>
      </c>
      <c r="L13" s="2"/>
      <c r="M13" s="2" t="s">
        <v>53</v>
      </c>
      <c r="N13" s="2">
        <v>25.5</v>
      </c>
      <c r="O13" s="2"/>
      <c r="P13" s="2" t="s">
        <v>53</v>
      </c>
      <c r="Q13" s="2">
        <v>30.48</v>
      </c>
      <c r="R13" s="11">
        <f t="shared" si="0"/>
        <v>30.4943933540671</v>
      </c>
    </row>
    <row r="14" spans="1:18" x14ac:dyDescent="0.35">
      <c r="A14" s="7" t="s">
        <v>54</v>
      </c>
      <c r="B14" s="2" t="s">
        <v>48</v>
      </c>
      <c r="C14" s="2" t="s">
        <v>49</v>
      </c>
      <c r="D14" s="2" t="s">
        <v>58</v>
      </c>
      <c r="E14" s="2" t="s">
        <v>56</v>
      </c>
      <c r="F14" s="2" t="s">
        <v>64</v>
      </c>
      <c r="G14" s="2" t="s">
        <v>59</v>
      </c>
      <c r="H14" s="2"/>
      <c r="I14" s="2"/>
      <c r="J14" s="2">
        <v>19</v>
      </c>
      <c r="K14" s="2">
        <v>-5.3</v>
      </c>
      <c r="L14" s="2"/>
      <c r="M14" s="2" t="s">
        <v>53</v>
      </c>
      <c r="N14" s="2">
        <v>24.6</v>
      </c>
      <c r="O14" s="2"/>
      <c r="P14" s="2" t="s">
        <v>53</v>
      </c>
      <c r="Q14" s="2">
        <v>29.61</v>
      </c>
      <c r="R14" s="11">
        <f t="shared" si="0"/>
        <v>29.616387346733621</v>
      </c>
    </row>
    <row r="15" spans="1:18" x14ac:dyDescent="0.35">
      <c r="A15" s="7" t="s">
        <v>54</v>
      </c>
      <c r="B15" s="2" t="s">
        <v>48</v>
      </c>
      <c r="C15" s="2" t="s">
        <v>49</v>
      </c>
      <c r="D15" s="2" t="s">
        <v>58</v>
      </c>
      <c r="E15" s="2" t="s">
        <v>56</v>
      </c>
      <c r="F15" s="2" t="s">
        <v>64</v>
      </c>
      <c r="G15" s="2" t="s">
        <v>59</v>
      </c>
      <c r="H15" s="2"/>
      <c r="I15" s="2"/>
      <c r="J15" s="2">
        <v>19</v>
      </c>
      <c r="K15" s="2">
        <v>-5.3</v>
      </c>
      <c r="L15" s="2"/>
      <c r="M15" s="2" t="s">
        <v>53</v>
      </c>
      <c r="N15" s="2">
        <v>24.7</v>
      </c>
      <c r="O15" s="2"/>
      <c r="P15" s="2" t="s">
        <v>53</v>
      </c>
      <c r="Q15" s="2">
        <v>29.71</v>
      </c>
      <c r="R15" s="11">
        <f t="shared" si="0"/>
        <v>29.713981647304063</v>
      </c>
    </row>
    <row r="16" spans="1:18" x14ac:dyDescent="0.35">
      <c r="A16" s="7" t="s">
        <v>54</v>
      </c>
      <c r="B16" s="2" t="s">
        <v>48</v>
      </c>
      <c r="C16" s="2" t="s">
        <v>49</v>
      </c>
      <c r="D16" s="2" t="s">
        <v>58</v>
      </c>
      <c r="E16" s="2" t="s">
        <v>56</v>
      </c>
      <c r="F16" s="2" t="s">
        <v>64</v>
      </c>
      <c r="G16" s="2" t="s">
        <v>59</v>
      </c>
      <c r="H16" s="2"/>
      <c r="I16" s="2"/>
      <c r="J16" s="2">
        <v>19</v>
      </c>
      <c r="K16" s="2">
        <v>-5.3</v>
      </c>
      <c r="L16" s="2"/>
      <c r="M16" s="2" t="s">
        <v>53</v>
      </c>
      <c r="N16" s="2">
        <v>24.7</v>
      </c>
      <c r="O16" s="2"/>
      <c r="P16" s="2" t="s">
        <v>53</v>
      </c>
      <c r="Q16" s="2">
        <v>29.79</v>
      </c>
      <c r="R16" s="11">
        <f t="shared" si="0"/>
        <v>29.713981647304063</v>
      </c>
    </row>
    <row r="17" spans="1:18" x14ac:dyDescent="0.35">
      <c r="A17" s="7" t="s">
        <v>54</v>
      </c>
      <c r="B17" s="2" t="s">
        <v>48</v>
      </c>
      <c r="C17" s="2" t="s">
        <v>49</v>
      </c>
      <c r="D17" s="2" t="s">
        <v>58</v>
      </c>
      <c r="E17" s="2" t="s">
        <v>56</v>
      </c>
      <c r="F17" s="2" t="s">
        <v>64</v>
      </c>
      <c r="G17" s="2" t="s">
        <v>59</v>
      </c>
      <c r="H17" s="2"/>
      <c r="I17" s="2"/>
      <c r="J17" s="2">
        <v>19</v>
      </c>
      <c r="K17" s="2">
        <v>-5.3</v>
      </c>
      <c r="L17" s="2"/>
      <c r="M17" s="2" t="s">
        <v>53</v>
      </c>
      <c r="N17" s="2">
        <v>24.8</v>
      </c>
      <c r="O17" s="2"/>
      <c r="P17" s="2" t="s">
        <v>53</v>
      </c>
      <c r="Q17" s="2">
        <v>29.8</v>
      </c>
      <c r="R17" s="11">
        <f t="shared" si="0"/>
        <v>29.811566424156243</v>
      </c>
    </row>
    <row r="18" spans="1:18" x14ac:dyDescent="0.35">
      <c r="A18" s="7" t="s">
        <v>54</v>
      </c>
      <c r="B18" s="2" t="s">
        <v>48</v>
      </c>
      <c r="C18" s="2" t="s">
        <v>49</v>
      </c>
      <c r="D18" s="2" t="s">
        <v>58</v>
      </c>
      <c r="E18" s="2" t="s">
        <v>56</v>
      </c>
      <c r="F18" s="2" t="s">
        <v>64</v>
      </c>
      <c r="G18" s="2" t="s">
        <v>59</v>
      </c>
      <c r="H18" s="2"/>
      <c r="I18" s="2"/>
      <c r="J18" s="2">
        <v>19</v>
      </c>
      <c r="K18" s="2">
        <v>-5.3</v>
      </c>
      <c r="L18" s="2"/>
      <c r="M18" s="2" t="s">
        <v>53</v>
      </c>
      <c r="N18" s="2">
        <v>24.8</v>
      </c>
      <c r="O18" s="2"/>
      <c r="P18" s="2" t="s">
        <v>53</v>
      </c>
      <c r="Q18" s="2">
        <v>29.87</v>
      </c>
      <c r="R18" s="11">
        <f t="shared" si="0"/>
        <v>29.811566424156243</v>
      </c>
    </row>
    <row r="19" spans="1:18" x14ac:dyDescent="0.35">
      <c r="A19" s="7" t="s">
        <v>54</v>
      </c>
      <c r="B19" s="2" t="s">
        <v>48</v>
      </c>
      <c r="C19" s="2" t="s">
        <v>49</v>
      </c>
      <c r="D19" s="2" t="s">
        <v>58</v>
      </c>
      <c r="E19" s="2" t="s">
        <v>56</v>
      </c>
      <c r="F19" s="2" t="s">
        <v>64</v>
      </c>
      <c r="G19" s="2" t="s">
        <v>59</v>
      </c>
      <c r="H19" s="2"/>
      <c r="I19" s="2"/>
      <c r="J19" s="2">
        <v>19</v>
      </c>
      <c r="K19" s="2">
        <v>-5.3</v>
      </c>
      <c r="L19" s="2"/>
      <c r="M19" s="2" t="s">
        <v>53</v>
      </c>
      <c r="N19" s="2">
        <v>24.9</v>
      </c>
      <c r="O19" s="2"/>
      <c r="P19" s="2" t="s">
        <v>53</v>
      </c>
      <c r="Q19" s="2">
        <v>29.99</v>
      </c>
      <c r="R19" s="11">
        <f t="shared" si="0"/>
        <v>29.909141679149144</v>
      </c>
    </row>
    <row r="20" spans="1:18" x14ac:dyDescent="0.35">
      <c r="A20" s="7" t="s">
        <v>54</v>
      </c>
      <c r="B20" s="2" t="s">
        <v>48</v>
      </c>
      <c r="C20" s="2" t="s">
        <v>49</v>
      </c>
      <c r="D20" s="2" t="s">
        <v>60</v>
      </c>
      <c r="E20" s="2" t="s">
        <v>56</v>
      </c>
      <c r="F20" s="2" t="s">
        <v>64</v>
      </c>
      <c r="G20" s="2" t="s">
        <v>61</v>
      </c>
      <c r="H20" s="2"/>
      <c r="I20" s="2"/>
      <c r="J20" s="2">
        <v>19</v>
      </c>
      <c r="K20" s="2">
        <v>-5.3</v>
      </c>
      <c r="L20" s="2"/>
      <c r="M20" s="2" t="s">
        <v>53</v>
      </c>
      <c r="N20" s="2">
        <v>25</v>
      </c>
      <c r="O20" s="2"/>
      <c r="P20" s="2" t="s">
        <v>53</v>
      </c>
      <c r="Q20" s="2">
        <v>30.07</v>
      </c>
      <c r="R20" s="11">
        <f t="shared" si="0"/>
        <v>30.006707414140347</v>
      </c>
    </row>
    <row r="21" spans="1:18" x14ac:dyDescent="0.35">
      <c r="A21" s="7" t="s">
        <v>54</v>
      </c>
      <c r="B21" s="2" t="s">
        <v>48</v>
      </c>
      <c r="C21" s="2" t="s">
        <v>49</v>
      </c>
      <c r="D21" s="2" t="s">
        <v>62</v>
      </c>
      <c r="E21" s="2" t="s">
        <v>56</v>
      </c>
      <c r="F21" s="2" t="s">
        <v>64</v>
      </c>
      <c r="G21" s="2" t="s">
        <v>63</v>
      </c>
      <c r="H21" s="2"/>
      <c r="I21" s="2"/>
      <c r="J21" s="2">
        <v>19</v>
      </c>
      <c r="K21" s="2">
        <v>-5.3</v>
      </c>
      <c r="L21" s="2"/>
      <c r="M21" s="2" t="s">
        <v>53</v>
      </c>
      <c r="N21" s="2">
        <v>24.9</v>
      </c>
      <c r="O21" s="2"/>
      <c r="P21" s="2" t="s">
        <v>53</v>
      </c>
      <c r="Q21" s="2">
        <v>29.95</v>
      </c>
      <c r="R21" s="11">
        <f t="shared" si="0"/>
        <v>29.909141679149144</v>
      </c>
    </row>
    <row r="22" spans="1:18" x14ac:dyDescent="0.35">
      <c r="A22" s="7" t="s">
        <v>54</v>
      </c>
      <c r="B22" s="2" t="s">
        <v>48</v>
      </c>
      <c r="C22" s="2" t="s">
        <v>49</v>
      </c>
      <c r="D22" s="2" t="s">
        <v>62</v>
      </c>
      <c r="E22" s="2" t="s">
        <v>56</v>
      </c>
      <c r="F22" s="2" t="s">
        <v>64</v>
      </c>
      <c r="G22" s="2" t="s">
        <v>63</v>
      </c>
      <c r="H22" s="2"/>
      <c r="I22" s="2"/>
      <c r="J22" s="2">
        <v>19</v>
      </c>
      <c r="K22" s="2">
        <v>-5.3</v>
      </c>
      <c r="L22" s="2"/>
      <c r="M22" s="2" t="s">
        <v>53</v>
      </c>
      <c r="N22" s="2">
        <v>25</v>
      </c>
      <c r="O22" s="2"/>
      <c r="P22" s="2" t="s">
        <v>53</v>
      </c>
      <c r="Q22" s="2">
        <v>30.04</v>
      </c>
      <c r="R22" s="11">
        <f t="shared" si="0"/>
        <v>30.006707414140347</v>
      </c>
    </row>
    <row r="23" spans="1:18" x14ac:dyDescent="0.35">
      <c r="A23" s="7" t="s">
        <v>54</v>
      </c>
      <c r="B23" s="2" t="s">
        <v>48</v>
      </c>
      <c r="C23" s="2" t="s">
        <v>49</v>
      </c>
      <c r="D23" s="2" t="s">
        <v>62</v>
      </c>
      <c r="E23" s="2" t="s">
        <v>56</v>
      </c>
      <c r="F23" s="2" t="s">
        <v>64</v>
      </c>
      <c r="G23" s="2" t="s">
        <v>63</v>
      </c>
      <c r="H23" s="2"/>
      <c r="I23" s="2"/>
      <c r="J23" s="2">
        <v>19</v>
      </c>
      <c r="K23" s="2">
        <v>-5.3</v>
      </c>
      <c r="L23" s="2"/>
      <c r="M23" s="2" t="s">
        <v>53</v>
      </c>
      <c r="N23" s="2">
        <v>25.3</v>
      </c>
      <c r="O23" s="2"/>
      <c r="P23" s="2" t="s">
        <v>53</v>
      </c>
      <c r="Q23" s="2">
        <v>30.31</v>
      </c>
      <c r="R23" s="11">
        <f t="shared" si="0"/>
        <v>30.299347517677308</v>
      </c>
    </row>
    <row r="24" spans="1:18" x14ac:dyDescent="0.35">
      <c r="A24" s="7" t="s">
        <v>54</v>
      </c>
      <c r="B24" s="2" t="s">
        <v>48</v>
      </c>
      <c r="C24" s="2" t="s">
        <v>49</v>
      </c>
      <c r="D24" s="2" t="s">
        <v>62</v>
      </c>
      <c r="E24" s="2" t="s">
        <v>56</v>
      </c>
      <c r="F24" s="2" t="s">
        <v>64</v>
      </c>
      <c r="G24" s="2" t="s">
        <v>63</v>
      </c>
      <c r="H24" s="2"/>
      <c r="I24" s="2"/>
      <c r="J24" s="2">
        <v>19</v>
      </c>
      <c r="K24" s="2">
        <v>-5.3</v>
      </c>
      <c r="L24" s="2"/>
      <c r="M24" s="2" t="s">
        <v>53</v>
      </c>
      <c r="N24" s="2">
        <v>25.4</v>
      </c>
      <c r="O24" s="2"/>
      <c r="P24" s="2" t="s">
        <v>53</v>
      </c>
      <c r="Q24" s="2">
        <v>30.45</v>
      </c>
      <c r="R24" s="11">
        <f t="shared" si="0"/>
        <v>30.396875191232091</v>
      </c>
    </row>
    <row r="25" spans="1:18" x14ac:dyDescent="0.35">
      <c r="A25" s="7" t="s">
        <v>54</v>
      </c>
      <c r="B25" s="2" t="s">
        <v>48</v>
      </c>
      <c r="C25" s="2" t="s">
        <v>49</v>
      </c>
      <c r="D25" s="2" t="s">
        <v>62</v>
      </c>
      <c r="E25" s="2" t="s">
        <v>56</v>
      </c>
      <c r="F25" s="2" t="s">
        <v>64</v>
      </c>
      <c r="G25" s="2" t="s">
        <v>63</v>
      </c>
      <c r="H25" s="2"/>
      <c r="I25" s="2"/>
      <c r="J25" s="2">
        <v>19</v>
      </c>
      <c r="K25" s="2">
        <v>-5.3</v>
      </c>
      <c r="L25" s="2"/>
      <c r="M25" s="2" t="s">
        <v>53</v>
      </c>
      <c r="N25" s="2">
        <v>25.3</v>
      </c>
      <c r="O25" s="2"/>
      <c r="P25" s="2" t="s">
        <v>53</v>
      </c>
      <c r="Q25" s="2">
        <v>30.29</v>
      </c>
      <c r="R25" s="11">
        <f t="shared" si="0"/>
        <v>30.299347517677308</v>
      </c>
    </row>
    <row r="26" spans="1:18" x14ac:dyDescent="0.35">
      <c r="A26" s="7" t="s">
        <v>54</v>
      </c>
      <c r="B26" s="2" t="s">
        <v>48</v>
      </c>
      <c r="C26" s="2" t="s">
        <v>49</v>
      </c>
      <c r="D26" s="2" t="s">
        <v>62</v>
      </c>
      <c r="E26" s="2" t="s">
        <v>56</v>
      </c>
      <c r="F26" s="2" t="s">
        <v>64</v>
      </c>
      <c r="G26" s="2" t="s">
        <v>63</v>
      </c>
      <c r="H26" s="2"/>
      <c r="I26" s="2"/>
      <c r="J26" s="2">
        <v>19</v>
      </c>
      <c r="K26" s="2">
        <v>-5.3</v>
      </c>
      <c r="L26" s="2"/>
      <c r="M26" s="2" t="s">
        <v>53</v>
      </c>
      <c r="N26" s="2">
        <v>25.3</v>
      </c>
      <c r="O26" s="2"/>
      <c r="P26" s="2" t="s">
        <v>53</v>
      </c>
      <c r="Q26" s="2">
        <v>30.34</v>
      </c>
      <c r="R26" s="11">
        <f t="shared" si="0"/>
        <v>30.299347517677308</v>
      </c>
    </row>
    <row r="27" spans="1:18" x14ac:dyDescent="0.35">
      <c r="A27" s="7" t="s">
        <v>66</v>
      </c>
      <c r="B27" s="2" t="s">
        <v>48</v>
      </c>
      <c r="C27" s="2" t="s">
        <v>49</v>
      </c>
      <c r="D27" s="2" t="s">
        <v>67</v>
      </c>
      <c r="E27" s="2" t="s">
        <v>68</v>
      </c>
      <c r="F27" s="2" t="s">
        <v>69</v>
      </c>
      <c r="G27" s="2" t="s">
        <v>70</v>
      </c>
      <c r="H27" s="2"/>
      <c r="I27" s="2"/>
      <c r="J27" s="2">
        <v>3.7</v>
      </c>
      <c r="K27" s="2">
        <v>-8.8000000000000007</v>
      </c>
      <c r="L27" s="2"/>
      <c r="M27" s="2" t="s">
        <v>53</v>
      </c>
      <c r="N27" s="2">
        <v>25.2</v>
      </c>
      <c r="O27" s="2"/>
      <c r="P27" s="2" t="s">
        <v>53</v>
      </c>
      <c r="Q27" s="2">
        <v>33.770000000000003</v>
      </c>
      <c r="R27" s="11">
        <f t="shared" si="0"/>
        <v>33.726664174983377</v>
      </c>
    </row>
    <row r="28" spans="1:18" x14ac:dyDescent="0.35">
      <c r="A28" s="7" t="s">
        <v>66</v>
      </c>
      <c r="B28" s="2" t="s">
        <v>48</v>
      </c>
      <c r="C28" s="2" t="s">
        <v>49</v>
      </c>
      <c r="D28" s="2" t="s">
        <v>71</v>
      </c>
      <c r="E28" s="2" t="s">
        <v>68</v>
      </c>
      <c r="F28" s="2" t="s">
        <v>69</v>
      </c>
      <c r="G28" s="2" t="s">
        <v>72</v>
      </c>
      <c r="H28" s="2"/>
      <c r="I28" s="2"/>
      <c r="J28" s="2">
        <v>5.7</v>
      </c>
      <c r="K28" s="2">
        <v>-8.6</v>
      </c>
      <c r="L28" s="2"/>
      <c r="M28" s="2" t="s">
        <v>53</v>
      </c>
      <c r="N28" s="2">
        <v>24.7</v>
      </c>
      <c r="O28" s="2"/>
      <c r="P28" s="2" t="s">
        <v>53</v>
      </c>
      <c r="Q28" s="2">
        <v>33.03</v>
      </c>
      <c r="R28" s="11">
        <f t="shared" si="0"/>
        <v>33.037080219198785</v>
      </c>
    </row>
    <row r="29" spans="1:18" x14ac:dyDescent="0.35">
      <c r="A29" s="7" t="s">
        <v>66</v>
      </c>
      <c r="B29" s="2" t="s">
        <v>48</v>
      </c>
      <c r="C29" s="2" t="s">
        <v>49</v>
      </c>
      <c r="D29" s="2" t="s">
        <v>58</v>
      </c>
      <c r="E29" s="2" t="s">
        <v>73</v>
      </c>
      <c r="F29" s="2" t="s">
        <v>74</v>
      </c>
      <c r="G29" s="2" t="s">
        <v>75</v>
      </c>
      <c r="H29" s="2"/>
      <c r="I29" s="2"/>
      <c r="J29" s="2">
        <v>7.3</v>
      </c>
      <c r="K29" s="2">
        <v>-5.6</v>
      </c>
      <c r="L29" s="2"/>
      <c r="M29" s="2" t="s">
        <v>53</v>
      </c>
      <c r="N29" s="2">
        <v>31.8</v>
      </c>
      <c r="O29" s="2"/>
      <c r="P29" s="2" t="s">
        <v>53</v>
      </c>
      <c r="Q29" s="2">
        <v>36.880000000000003</v>
      </c>
      <c r="R29" s="11">
        <f t="shared" si="0"/>
        <v>36.920588614048071</v>
      </c>
    </row>
    <row r="30" spans="1:18" x14ac:dyDescent="0.35">
      <c r="A30" s="7" t="s">
        <v>66</v>
      </c>
      <c r="B30" s="2" t="s">
        <v>48</v>
      </c>
      <c r="C30" s="2" t="s">
        <v>49</v>
      </c>
      <c r="D30" s="2" t="s">
        <v>60</v>
      </c>
      <c r="E30" s="2" t="s">
        <v>76</v>
      </c>
      <c r="F30" s="2" t="s">
        <v>77</v>
      </c>
      <c r="G30" s="2" t="s">
        <v>78</v>
      </c>
      <c r="H30" s="2"/>
      <c r="I30" s="2"/>
      <c r="J30" s="2">
        <v>7.9</v>
      </c>
      <c r="K30" s="2">
        <v>-7.4</v>
      </c>
      <c r="L30" s="2"/>
      <c r="M30" s="2" t="s">
        <v>53</v>
      </c>
      <c r="N30" s="2">
        <v>26.4</v>
      </c>
      <c r="O30" s="2"/>
      <c r="P30" s="2" t="s">
        <v>53</v>
      </c>
      <c r="Q30" s="2">
        <v>33.450000000000003</v>
      </c>
      <c r="R30" s="11">
        <f t="shared" si="0"/>
        <v>33.485050148086373</v>
      </c>
    </row>
    <row r="31" spans="1:18" x14ac:dyDescent="0.35">
      <c r="A31" s="7" t="s">
        <v>66</v>
      </c>
      <c r="B31" s="2" t="s">
        <v>48</v>
      </c>
      <c r="C31" s="2" t="s">
        <v>49</v>
      </c>
      <c r="D31" s="2" t="s">
        <v>79</v>
      </c>
      <c r="E31" s="2" t="s">
        <v>73</v>
      </c>
      <c r="F31" s="2" t="s">
        <v>80</v>
      </c>
      <c r="G31" s="2" t="s">
        <v>81</v>
      </c>
      <c r="H31" s="2"/>
      <c r="I31" s="2"/>
      <c r="J31" s="2">
        <v>9.1</v>
      </c>
      <c r="K31" s="2">
        <v>-6.1</v>
      </c>
      <c r="L31" s="2"/>
      <c r="M31" s="2" t="s">
        <v>53</v>
      </c>
      <c r="N31" s="2">
        <v>30.7</v>
      </c>
      <c r="O31" s="2"/>
      <c r="P31" s="2" t="s">
        <v>53</v>
      </c>
      <c r="Q31" s="2">
        <v>36.4</v>
      </c>
      <c r="R31" s="11">
        <f t="shared" si="0"/>
        <v>36.356864068787232</v>
      </c>
    </row>
    <row r="32" spans="1:18" x14ac:dyDescent="0.35">
      <c r="A32" s="7" t="s">
        <v>66</v>
      </c>
      <c r="B32" s="2" t="s">
        <v>48</v>
      </c>
      <c r="C32" s="2" t="s">
        <v>49</v>
      </c>
      <c r="D32" s="2" t="s">
        <v>79</v>
      </c>
      <c r="E32" s="2" t="s">
        <v>73</v>
      </c>
      <c r="F32" s="2" t="s">
        <v>82</v>
      </c>
      <c r="G32" s="2" t="s">
        <v>83</v>
      </c>
      <c r="H32" s="2"/>
      <c r="I32" s="2"/>
      <c r="J32" s="2">
        <v>9.1999999999999993</v>
      </c>
      <c r="K32" s="2">
        <v>-6</v>
      </c>
      <c r="L32" s="2"/>
      <c r="M32" s="2" t="s">
        <v>53</v>
      </c>
      <c r="N32" s="2">
        <v>28.5</v>
      </c>
      <c r="O32" s="2"/>
      <c r="P32" s="2" t="s">
        <v>53</v>
      </c>
      <c r="Q32" s="2">
        <v>34.11</v>
      </c>
      <c r="R32" s="11">
        <f t="shared" si="0"/>
        <v>34.119502436437855</v>
      </c>
    </row>
    <row r="33" spans="1:18" x14ac:dyDescent="0.35">
      <c r="A33" s="7" t="s">
        <v>66</v>
      </c>
      <c r="B33" s="2" t="s">
        <v>48</v>
      </c>
      <c r="C33" s="2" t="s">
        <v>49</v>
      </c>
      <c r="D33" s="2" t="s">
        <v>67</v>
      </c>
      <c r="E33" s="2" t="s">
        <v>84</v>
      </c>
      <c r="F33" s="2" t="s">
        <v>85</v>
      </c>
      <c r="G33" s="2" t="s">
        <v>86</v>
      </c>
      <c r="H33" s="2"/>
      <c r="I33" s="2"/>
      <c r="J33" s="2">
        <v>11.3</v>
      </c>
      <c r="K33" s="2">
        <v>-6.4</v>
      </c>
      <c r="L33" s="2"/>
      <c r="M33" s="2" t="s">
        <v>53</v>
      </c>
      <c r="N33" s="2">
        <v>26</v>
      </c>
      <c r="O33" s="2"/>
      <c r="P33" s="2" t="s">
        <v>53</v>
      </c>
      <c r="Q33" s="2">
        <v>32.090000000000003</v>
      </c>
      <c r="R33" s="11">
        <f t="shared" si="0"/>
        <v>32.088314551500446</v>
      </c>
    </row>
    <row r="34" spans="1:18" x14ac:dyDescent="0.35">
      <c r="A34" s="7" t="s">
        <v>66</v>
      </c>
      <c r="B34" s="2" t="s">
        <v>48</v>
      </c>
      <c r="C34" s="2" t="s">
        <v>49</v>
      </c>
      <c r="D34" s="2" t="s">
        <v>71</v>
      </c>
      <c r="E34" s="2" t="s">
        <v>84</v>
      </c>
      <c r="F34" s="2" t="s">
        <v>85</v>
      </c>
      <c r="G34" s="2" t="s">
        <v>87</v>
      </c>
      <c r="H34" s="2"/>
      <c r="I34" s="2"/>
      <c r="J34" s="2">
        <v>11.4</v>
      </c>
      <c r="K34" s="2">
        <v>-6.3</v>
      </c>
      <c r="L34" s="2"/>
      <c r="M34" s="2" t="s">
        <v>53</v>
      </c>
      <c r="N34" s="2">
        <v>25.9</v>
      </c>
      <c r="O34" s="2"/>
      <c r="P34" s="2" t="s">
        <v>53</v>
      </c>
      <c r="Q34" s="2">
        <v>31.8</v>
      </c>
      <c r="R34" s="11">
        <f t="shared" si="0"/>
        <v>31.890204856349392</v>
      </c>
    </row>
    <row r="35" spans="1:18" x14ac:dyDescent="0.35">
      <c r="A35" s="7" t="s">
        <v>66</v>
      </c>
      <c r="B35" s="2" t="s">
        <v>48</v>
      </c>
      <c r="C35" s="2" t="s">
        <v>49</v>
      </c>
      <c r="D35" s="2" t="s">
        <v>71</v>
      </c>
      <c r="E35" s="2" t="s">
        <v>84</v>
      </c>
      <c r="F35" s="2" t="s">
        <v>85</v>
      </c>
      <c r="G35" s="2" t="s">
        <v>88</v>
      </c>
      <c r="H35" s="2"/>
      <c r="I35" s="2"/>
      <c r="J35" s="2">
        <v>11.5</v>
      </c>
      <c r="K35" s="2">
        <v>-6.4</v>
      </c>
      <c r="L35" s="2"/>
      <c r="M35" s="2" t="s">
        <v>53</v>
      </c>
      <c r="N35" s="2">
        <v>25.7</v>
      </c>
      <c r="O35" s="2"/>
      <c r="P35" s="2" t="s">
        <v>53</v>
      </c>
      <c r="Q35" s="2">
        <v>31.81</v>
      </c>
      <c r="R35" s="11">
        <f t="shared" si="0"/>
        <v>31.79587413415106</v>
      </c>
    </row>
    <row r="36" spans="1:18" x14ac:dyDescent="0.35">
      <c r="A36" s="7" t="s">
        <v>66</v>
      </c>
      <c r="B36" s="2" t="s">
        <v>48</v>
      </c>
      <c r="C36" s="2" t="s">
        <v>49</v>
      </c>
      <c r="D36" s="2" t="s">
        <v>67</v>
      </c>
      <c r="E36" s="2" t="s">
        <v>84</v>
      </c>
      <c r="F36" s="2" t="s">
        <v>85</v>
      </c>
      <c r="G36" s="2" t="s">
        <v>89</v>
      </c>
      <c r="H36" s="2"/>
      <c r="I36" s="2"/>
      <c r="J36" s="2">
        <v>12.4</v>
      </c>
      <c r="K36" s="2">
        <v>-6.2</v>
      </c>
      <c r="L36" s="2"/>
      <c r="M36" s="2" t="s">
        <v>53</v>
      </c>
      <c r="N36" s="2">
        <v>25.4</v>
      </c>
      <c r="O36" s="2"/>
      <c r="P36" s="2" t="s">
        <v>53</v>
      </c>
      <c r="Q36" s="2">
        <v>31.28</v>
      </c>
      <c r="R36" s="11">
        <f t="shared" si="0"/>
        <v>31.302080181380141</v>
      </c>
    </row>
    <row r="37" spans="1:18" x14ac:dyDescent="0.35">
      <c r="A37" s="7" t="s">
        <v>66</v>
      </c>
      <c r="B37" s="2" t="s">
        <v>48</v>
      </c>
      <c r="C37" s="2" t="s">
        <v>49</v>
      </c>
      <c r="D37" s="2" t="s">
        <v>67</v>
      </c>
      <c r="E37" s="2" t="s">
        <v>84</v>
      </c>
      <c r="F37" s="2" t="s">
        <v>90</v>
      </c>
      <c r="G37" s="2" t="s">
        <v>91</v>
      </c>
      <c r="H37" s="2"/>
      <c r="I37" s="2"/>
      <c r="J37" s="2">
        <v>12.9</v>
      </c>
      <c r="K37" s="2">
        <v>-6.2</v>
      </c>
      <c r="L37" s="2"/>
      <c r="M37" s="2" t="s">
        <v>53</v>
      </c>
      <c r="N37" s="2">
        <v>26.3</v>
      </c>
      <c r="O37" s="2"/>
      <c r="P37" s="2" t="s">
        <v>53</v>
      </c>
      <c r="Q37" s="2">
        <v>32.15</v>
      </c>
      <c r="R37" s="11">
        <f t="shared" si="0"/>
        <v>32.179401483448416</v>
      </c>
    </row>
    <row r="38" spans="1:18" x14ac:dyDescent="0.35">
      <c r="A38" s="7" t="s">
        <v>92</v>
      </c>
      <c r="B38" s="2" t="s">
        <v>48</v>
      </c>
      <c r="C38" s="2" t="s">
        <v>49</v>
      </c>
      <c r="D38" s="2" t="s">
        <v>67</v>
      </c>
      <c r="E38" s="2" t="s">
        <v>93</v>
      </c>
      <c r="F38" s="2" t="s">
        <v>94</v>
      </c>
      <c r="G38" s="2" t="s">
        <v>95</v>
      </c>
      <c r="H38" s="2"/>
      <c r="I38" s="2"/>
      <c r="J38" s="2">
        <v>9.5</v>
      </c>
      <c r="K38" s="2">
        <v>-8.6</v>
      </c>
      <c r="L38" s="2"/>
      <c r="M38" s="2" t="s">
        <v>53</v>
      </c>
      <c r="N38" s="2">
        <v>23.6</v>
      </c>
      <c r="O38" s="2"/>
      <c r="P38" s="2" t="s">
        <v>53</v>
      </c>
      <c r="Q38" s="2">
        <v>31.96</v>
      </c>
      <c r="R38" s="11">
        <f t="shared" si="0"/>
        <v>31.96301869916033</v>
      </c>
    </row>
    <row r="39" spans="1:18" x14ac:dyDescent="0.35">
      <c r="A39" s="7" t="s">
        <v>92</v>
      </c>
      <c r="B39" s="2" t="s">
        <v>48</v>
      </c>
      <c r="C39" s="2" t="s">
        <v>49</v>
      </c>
      <c r="D39" s="2" t="s">
        <v>67</v>
      </c>
      <c r="E39" s="2" t="s">
        <v>93</v>
      </c>
      <c r="F39" s="2" t="s">
        <v>94</v>
      </c>
      <c r="G39" s="2" t="s">
        <v>96</v>
      </c>
      <c r="H39" s="2"/>
      <c r="I39" s="2"/>
      <c r="J39" s="2">
        <v>9.5</v>
      </c>
      <c r="K39" s="2">
        <v>-9</v>
      </c>
      <c r="L39" s="2"/>
      <c r="M39" s="2" t="s">
        <v>53</v>
      </c>
      <c r="N39" s="2">
        <v>23.1</v>
      </c>
      <c r="O39" s="2"/>
      <c r="P39" s="2" t="s">
        <v>53</v>
      </c>
      <c r="Q39" s="2">
        <v>31.88</v>
      </c>
      <c r="R39" s="11">
        <f t="shared" si="0"/>
        <v>31.877978554906406</v>
      </c>
    </row>
    <row r="40" spans="1:18" x14ac:dyDescent="0.35">
      <c r="A40" s="7" t="s">
        <v>92</v>
      </c>
      <c r="B40" s="2" t="s">
        <v>48</v>
      </c>
      <c r="C40" s="2" t="s">
        <v>49</v>
      </c>
      <c r="D40" s="2" t="s">
        <v>60</v>
      </c>
      <c r="E40" s="2" t="s">
        <v>93</v>
      </c>
      <c r="F40" s="2" t="s">
        <v>455</v>
      </c>
      <c r="G40" s="2" t="s">
        <v>97</v>
      </c>
      <c r="H40" s="2"/>
      <c r="I40" s="2"/>
      <c r="J40" s="2">
        <v>9.8000000000000007</v>
      </c>
      <c r="K40" s="2">
        <v>-10.1</v>
      </c>
      <c r="L40" s="2"/>
      <c r="M40" s="2" t="s">
        <v>53</v>
      </c>
      <c r="N40" s="2">
        <v>21.9</v>
      </c>
      <c r="O40" s="2"/>
      <c r="P40" s="2" t="s">
        <v>53</v>
      </c>
      <c r="Q40" s="2">
        <v>31.81</v>
      </c>
      <c r="R40" s="11">
        <f t="shared" si="0"/>
        <v>31.814990692401761</v>
      </c>
    </row>
    <row r="41" spans="1:18" x14ac:dyDescent="0.35">
      <c r="A41" s="7" t="s">
        <v>92</v>
      </c>
      <c r="B41" s="2" t="s">
        <v>48</v>
      </c>
      <c r="C41" s="2" t="s">
        <v>49</v>
      </c>
      <c r="D41" s="2" t="s">
        <v>60</v>
      </c>
      <c r="E41" s="2" t="s">
        <v>93</v>
      </c>
      <c r="F41" s="2" t="s">
        <v>455</v>
      </c>
      <c r="G41" s="2" t="s">
        <v>98</v>
      </c>
      <c r="H41" s="2"/>
      <c r="I41" s="2"/>
      <c r="J41" s="2">
        <v>9.8000000000000007</v>
      </c>
      <c r="K41" s="2">
        <v>-10.3</v>
      </c>
      <c r="L41" s="2"/>
      <c r="M41" s="2" t="s">
        <v>53</v>
      </c>
      <c r="N41" s="2">
        <v>21.5</v>
      </c>
      <c r="O41" s="2"/>
      <c r="P41" s="2" t="s">
        <v>53</v>
      </c>
      <c r="Q41" s="2">
        <v>31.63</v>
      </c>
      <c r="R41" s="11">
        <f t="shared" si="0"/>
        <v>31.625547355031181</v>
      </c>
    </row>
    <row r="42" spans="1:18" x14ac:dyDescent="0.35">
      <c r="A42" s="7" t="s">
        <v>92</v>
      </c>
      <c r="B42" s="2" t="s">
        <v>48</v>
      </c>
      <c r="C42" s="2" t="s">
        <v>49</v>
      </c>
      <c r="D42" s="2" t="s">
        <v>60</v>
      </c>
      <c r="E42" s="2" t="s">
        <v>93</v>
      </c>
      <c r="F42" s="2" t="s">
        <v>455</v>
      </c>
      <c r="G42" s="2" t="s">
        <v>99</v>
      </c>
      <c r="H42" s="2"/>
      <c r="I42" s="2"/>
      <c r="J42" s="2">
        <v>9.8000000000000007</v>
      </c>
      <c r="K42" s="2">
        <v>-10.1</v>
      </c>
      <c r="L42" s="2"/>
      <c r="M42" s="2" t="s">
        <v>53</v>
      </c>
      <c r="N42" s="2">
        <v>21.5</v>
      </c>
      <c r="O42" s="2"/>
      <c r="P42" s="2" t="s">
        <v>53</v>
      </c>
      <c r="Q42" s="2">
        <v>31.42</v>
      </c>
      <c r="R42" s="11">
        <f t="shared" si="0"/>
        <v>31.423486331914997</v>
      </c>
    </row>
    <row r="43" spans="1:18" x14ac:dyDescent="0.35">
      <c r="A43" s="7" t="s">
        <v>92</v>
      </c>
      <c r="B43" s="2" t="s">
        <v>48</v>
      </c>
      <c r="C43" s="2" t="s">
        <v>49</v>
      </c>
      <c r="D43" s="2" t="s">
        <v>67</v>
      </c>
      <c r="E43" s="2" t="s">
        <v>93</v>
      </c>
      <c r="F43" s="2" t="s">
        <v>94</v>
      </c>
      <c r="G43" s="2" t="s">
        <v>100</v>
      </c>
      <c r="H43" s="2"/>
      <c r="I43" s="2"/>
      <c r="J43" s="2">
        <v>10.5</v>
      </c>
      <c r="K43" s="2">
        <v>-8.5</v>
      </c>
      <c r="L43" s="2"/>
      <c r="M43" s="2" t="s">
        <v>53</v>
      </c>
      <c r="N43" s="2">
        <v>24.1</v>
      </c>
      <c r="O43" s="2"/>
      <c r="P43" s="2" t="s">
        <v>53</v>
      </c>
      <c r="Q43" s="2">
        <v>32.35</v>
      </c>
      <c r="R43" s="11">
        <f t="shared" si="0"/>
        <v>32.350509121541144</v>
      </c>
    </row>
    <row r="44" spans="1:18" x14ac:dyDescent="0.35">
      <c r="A44" s="7" t="s">
        <v>92</v>
      </c>
      <c r="B44" s="2" t="s">
        <v>48</v>
      </c>
      <c r="C44" s="2" t="s">
        <v>49</v>
      </c>
      <c r="D44" s="2" t="s">
        <v>67</v>
      </c>
      <c r="E44" s="2" t="s">
        <v>93</v>
      </c>
      <c r="F44" s="2" t="s">
        <v>94</v>
      </c>
      <c r="G44" s="2" t="s">
        <v>101</v>
      </c>
      <c r="H44" s="2"/>
      <c r="I44" s="2"/>
      <c r="J44" s="2">
        <v>10.5</v>
      </c>
      <c r="K44" s="2">
        <v>-8.5</v>
      </c>
      <c r="L44" s="2"/>
      <c r="M44" s="2" t="s">
        <v>53</v>
      </c>
      <c r="N44" s="2">
        <v>23.9</v>
      </c>
      <c r="O44" s="2"/>
      <c r="P44" s="2" t="s">
        <v>53</v>
      </c>
      <c r="Q44" s="2">
        <v>32.159999999999997</v>
      </c>
      <c r="R44" s="11">
        <f t="shared" si="0"/>
        <v>32.155196620920258</v>
      </c>
    </row>
    <row r="45" spans="1:18" x14ac:dyDescent="0.35">
      <c r="A45" s="7" t="s">
        <v>102</v>
      </c>
      <c r="B45" s="2" t="s">
        <v>48</v>
      </c>
      <c r="C45" s="2" t="s">
        <v>49</v>
      </c>
      <c r="D45" s="2" t="s">
        <v>71</v>
      </c>
      <c r="E45" s="2" t="s">
        <v>103</v>
      </c>
      <c r="F45" s="2" t="s">
        <v>104</v>
      </c>
      <c r="G45" s="2" t="s">
        <v>105</v>
      </c>
      <c r="H45" s="3">
        <v>39085</v>
      </c>
      <c r="I45" s="2"/>
      <c r="J45" s="2">
        <v>14.9</v>
      </c>
      <c r="K45" s="2">
        <v>-4.4000000000000004</v>
      </c>
      <c r="L45" s="2"/>
      <c r="M45" s="2" t="s">
        <v>53</v>
      </c>
      <c r="N45" s="2">
        <v>25.4</v>
      </c>
      <c r="O45" s="2"/>
      <c r="P45" s="2" t="s">
        <v>53</v>
      </c>
      <c r="Q45" s="2">
        <v>29.5</v>
      </c>
      <c r="R45" s="11">
        <f t="shared" si="0"/>
        <v>29.492488856163291</v>
      </c>
    </row>
    <row r="46" spans="1:18" x14ac:dyDescent="0.35">
      <c r="A46" s="7" t="s">
        <v>102</v>
      </c>
      <c r="B46" s="2" t="s">
        <v>48</v>
      </c>
      <c r="C46" s="2" t="s">
        <v>49</v>
      </c>
      <c r="D46" s="2" t="s">
        <v>71</v>
      </c>
      <c r="E46" s="2" t="s">
        <v>103</v>
      </c>
      <c r="F46" s="2" t="s">
        <v>104</v>
      </c>
      <c r="G46" s="2" t="s">
        <v>105</v>
      </c>
      <c r="H46" s="3">
        <v>39121</v>
      </c>
      <c r="I46" s="2"/>
      <c r="J46" s="2">
        <v>17.2</v>
      </c>
      <c r="K46" s="2">
        <v>-4.4000000000000004</v>
      </c>
      <c r="L46" s="2"/>
      <c r="M46" s="2" t="s">
        <v>53</v>
      </c>
      <c r="N46" s="2">
        <v>25.4</v>
      </c>
      <c r="O46" s="2"/>
      <c r="P46" s="2" t="s">
        <v>53</v>
      </c>
      <c r="Q46" s="2">
        <v>29.5</v>
      </c>
      <c r="R46" s="11">
        <f t="shared" si="0"/>
        <v>29.492488856163291</v>
      </c>
    </row>
    <row r="47" spans="1:18" x14ac:dyDescent="0.35">
      <c r="A47" s="7" t="s">
        <v>102</v>
      </c>
      <c r="B47" s="2" t="s">
        <v>48</v>
      </c>
      <c r="C47" s="2" t="s">
        <v>49</v>
      </c>
      <c r="D47" s="2" t="s">
        <v>71</v>
      </c>
      <c r="E47" s="2" t="s">
        <v>103</v>
      </c>
      <c r="F47" s="2" t="s">
        <v>106</v>
      </c>
      <c r="G47" s="2" t="s">
        <v>107</v>
      </c>
      <c r="H47" s="3">
        <v>38419</v>
      </c>
      <c r="I47" s="2"/>
      <c r="J47" s="2">
        <v>18.5</v>
      </c>
      <c r="K47" s="2">
        <v>-4.4000000000000004</v>
      </c>
      <c r="L47" s="2"/>
      <c r="M47" s="2" t="s">
        <v>53</v>
      </c>
      <c r="N47" s="2">
        <v>24.9</v>
      </c>
      <c r="O47" s="2"/>
      <c r="P47" s="2" t="s">
        <v>53</v>
      </c>
      <c r="Q47" s="2">
        <v>29</v>
      </c>
      <c r="R47" s="11">
        <f t="shared" si="0"/>
        <v>29.004755344080323</v>
      </c>
    </row>
    <row r="48" spans="1:18" x14ac:dyDescent="0.35">
      <c r="A48" s="7" t="s">
        <v>102</v>
      </c>
      <c r="B48" s="2" t="s">
        <v>48</v>
      </c>
      <c r="C48" s="2" t="s">
        <v>49</v>
      </c>
      <c r="D48" s="2" t="s">
        <v>71</v>
      </c>
      <c r="E48" s="2" t="s">
        <v>103</v>
      </c>
      <c r="F48" s="2" t="s">
        <v>106</v>
      </c>
      <c r="G48" s="2" t="s">
        <v>107</v>
      </c>
      <c r="H48" s="3">
        <v>38372</v>
      </c>
      <c r="I48" s="2"/>
      <c r="J48" s="2">
        <v>18.600000000000001</v>
      </c>
      <c r="K48" s="2">
        <v>-4.3</v>
      </c>
      <c r="L48" s="2"/>
      <c r="M48" s="2" t="s">
        <v>53</v>
      </c>
      <c r="N48" s="2">
        <v>26.1</v>
      </c>
      <c r="O48" s="2"/>
      <c r="P48" s="2" t="s">
        <v>53</v>
      </c>
      <c r="Q48" s="2">
        <v>30</v>
      </c>
      <c r="R48" s="11">
        <f t="shared" si="0"/>
        <v>30.074479474124676</v>
      </c>
    </row>
    <row r="49" spans="1:18" x14ac:dyDescent="0.35">
      <c r="A49" s="7" t="s">
        <v>102</v>
      </c>
      <c r="B49" s="2" t="s">
        <v>48</v>
      </c>
      <c r="C49" s="2" t="s">
        <v>49</v>
      </c>
      <c r="D49" s="2" t="s">
        <v>71</v>
      </c>
      <c r="E49" s="2" t="s">
        <v>103</v>
      </c>
      <c r="F49" s="2" t="s">
        <v>106</v>
      </c>
      <c r="G49" s="2" t="s">
        <v>107</v>
      </c>
      <c r="H49" s="3">
        <v>37998</v>
      </c>
      <c r="I49" s="2"/>
      <c r="J49" s="2">
        <v>18.7</v>
      </c>
      <c r="K49" s="2">
        <v>-4.3</v>
      </c>
      <c r="L49" s="2"/>
      <c r="M49" s="2" t="s">
        <v>53</v>
      </c>
      <c r="N49" s="2">
        <v>25.5</v>
      </c>
      <c r="O49" s="2"/>
      <c r="P49" s="2" t="s">
        <v>53</v>
      </c>
      <c r="Q49" s="2">
        <v>29.5</v>
      </c>
      <c r="R49" s="11">
        <f t="shared" si="0"/>
        <v>29.489570118396642</v>
      </c>
    </row>
    <row r="50" spans="1:18" x14ac:dyDescent="0.35">
      <c r="A50" s="7" t="s">
        <v>102</v>
      </c>
      <c r="B50" s="2" t="s">
        <v>48</v>
      </c>
      <c r="C50" s="2" t="s">
        <v>49</v>
      </c>
      <c r="D50" s="2" t="s">
        <v>71</v>
      </c>
      <c r="E50" s="2" t="s">
        <v>103</v>
      </c>
      <c r="F50" s="2" t="s">
        <v>104</v>
      </c>
      <c r="G50" s="2" t="s">
        <v>105</v>
      </c>
      <c r="H50" s="3">
        <v>38029</v>
      </c>
      <c r="I50" s="2"/>
      <c r="J50" s="2">
        <v>18.8</v>
      </c>
      <c r="K50" s="2">
        <v>-4.5999999999999996</v>
      </c>
      <c r="L50" s="2"/>
      <c r="M50" s="2" t="s">
        <v>53</v>
      </c>
      <c r="N50" s="2">
        <v>25.8</v>
      </c>
      <c r="O50" s="2"/>
      <c r="P50" s="2" t="s">
        <v>53</v>
      </c>
      <c r="Q50" s="2">
        <v>30</v>
      </c>
      <c r="R50" s="11">
        <f t="shared" si="0"/>
        <v>30.083408530714205</v>
      </c>
    </row>
    <row r="51" spans="1:18" x14ac:dyDescent="0.35">
      <c r="A51" s="7" t="s">
        <v>102</v>
      </c>
      <c r="B51" s="2" t="s">
        <v>48</v>
      </c>
      <c r="C51" s="2" t="s">
        <v>49</v>
      </c>
      <c r="D51" s="2" t="s">
        <v>71</v>
      </c>
      <c r="E51" s="2" t="s">
        <v>103</v>
      </c>
      <c r="F51" s="2" t="s">
        <v>104</v>
      </c>
      <c r="G51" s="2" t="s">
        <v>105</v>
      </c>
      <c r="H51" s="3">
        <v>38435</v>
      </c>
      <c r="I51" s="2"/>
      <c r="J51" s="2">
        <v>18.8</v>
      </c>
      <c r="K51" s="2">
        <v>-4.4000000000000004</v>
      </c>
      <c r="L51" s="2"/>
      <c r="M51" s="2" t="s">
        <v>53</v>
      </c>
      <c r="N51" s="2">
        <v>24.8</v>
      </c>
      <c r="O51" s="2"/>
      <c r="P51" s="2" t="s">
        <v>53</v>
      </c>
      <c r="Q51" s="2">
        <v>28.9</v>
      </c>
      <c r="R51" s="11">
        <f t="shared" si="0"/>
        <v>28.907180089087547</v>
      </c>
    </row>
    <row r="52" spans="1:18" x14ac:dyDescent="0.35">
      <c r="A52" s="7" t="s">
        <v>102</v>
      </c>
      <c r="B52" s="2" t="s">
        <v>48</v>
      </c>
      <c r="C52" s="2" t="s">
        <v>49</v>
      </c>
      <c r="D52" s="2" t="s">
        <v>71</v>
      </c>
      <c r="E52" s="2" t="s">
        <v>103</v>
      </c>
      <c r="F52" s="2" t="s">
        <v>104</v>
      </c>
      <c r="G52" s="2" t="s">
        <v>105</v>
      </c>
      <c r="H52" s="3">
        <v>37676</v>
      </c>
      <c r="I52" s="2"/>
      <c r="J52" s="2">
        <v>18.899999999999999</v>
      </c>
      <c r="K52" s="2">
        <v>-4.5</v>
      </c>
      <c r="L52" s="2"/>
      <c r="M52" s="2" t="s">
        <v>53</v>
      </c>
      <c r="N52" s="2">
        <v>25.2</v>
      </c>
      <c r="O52" s="2"/>
      <c r="P52" s="2" t="s">
        <v>53</v>
      </c>
      <c r="Q52" s="2">
        <v>29.4</v>
      </c>
      <c r="R52" s="11">
        <f t="shared" si="0"/>
        <v>29.39787098566514</v>
      </c>
    </row>
    <row r="53" spans="1:18" x14ac:dyDescent="0.35">
      <c r="A53" s="7" t="s">
        <v>102</v>
      </c>
      <c r="B53" s="2" t="s">
        <v>48</v>
      </c>
      <c r="C53" s="2" t="s">
        <v>49</v>
      </c>
      <c r="D53" s="2" t="s">
        <v>71</v>
      </c>
      <c r="E53" s="2" t="s">
        <v>103</v>
      </c>
      <c r="F53" s="2" t="s">
        <v>104</v>
      </c>
      <c r="G53" s="2" t="s">
        <v>105</v>
      </c>
      <c r="H53" s="3">
        <v>38392</v>
      </c>
      <c r="I53" s="2"/>
      <c r="J53" s="2">
        <v>18.899999999999999</v>
      </c>
      <c r="K53" s="2">
        <v>-4.4000000000000004</v>
      </c>
      <c r="L53" s="2"/>
      <c r="M53" s="2" t="s">
        <v>53</v>
      </c>
      <c r="N53" s="2">
        <v>25.1</v>
      </c>
      <c r="O53" s="2"/>
      <c r="P53" s="2" t="s">
        <v>53</v>
      </c>
      <c r="Q53" s="2">
        <v>29.2</v>
      </c>
      <c r="R53" s="11">
        <f t="shared" si="0"/>
        <v>29.199877295918697</v>
      </c>
    </row>
    <row r="54" spans="1:18" x14ac:dyDescent="0.35">
      <c r="A54" s="7" t="s">
        <v>102</v>
      </c>
      <c r="B54" s="2" t="s">
        <v>48</v>
      </c>
      <c r="C54" s="2" t="s">
        <v>49</v>
      </c>
      <c r="D54" s="2" t="s">
        <v>71</v>
      </c>
      <c r="E54" s="2" t="s">
        <v>103</v>
      </c>
      <c r="F54" s="2" t="s">
        <v>104</v>
      </c>
      <c r="G54" s="2" t="s">
        <v>105</v>
      </c>
      <c r="H54" s="3">
        <v>38087</v>
      </c>
      <c r="I54" s="2"/>
      <c r="J54" s="2">
        <v>19.100000000000001</v>
      </c>
      <c r="K54" s="2">
        <v>-4.5999999999999996</v>
      </c>
      <c r="L54" s="2"/>
      <c r="M54" s="2" t="s">
        <v>53</v>
      </c>
      <c r="N54" s="2">
        <v>25.3</v>
      </c>
      <c r="O54" s="2"/>
      <c r="P54" s="2" t="s">
        <v>53</v>
      </c>
      <c r="Q54" s="2">
        <v>29.6</v>
      </c>
      <c r="R54" s="11">
        <f t="shared" si="0"/>
        <v>29.595865251591754</v>
      </c>
    </row>
    <row r="55" spans="1:18" x14ac:dyDescent="0.35">
      <c r="A55" s="7" t="s">
        <v>102</v>
      </c>
      <c r="B55" s="2" t="s">
        <v>48</v>
      </c>
      <c r="C55" s="2" t="s">
        <v>49</v>
      </c>
      <c r="D55" s="2" t="s">
        <v>71</v>
      </c>
      <c r="E55" s="2" t="s">
        <v>103</v>
      </c>
      <c r="F55" s="2" t="s">
        <v>104</v>
      </c>
      <c r="G55" s="2" t="s">
        <v>105</v>
      </c>
      <c r="H55" s="3">
        <v>37968</v>
      </c>
      <c r="I55" s="2"/>
      <c r="J55" s="2">
        <v>19.2</v>
      </c>
      <c r="K55" s="2">
        <v>-4.5</v>
      </c>
      <c r="L55" s="2"/>
      <c r="M55" s="2" t="s">
        <v>53</v>
      </c>
      <c r="N55" s="2">
        <v>26.2</v>
      </c>
      <c r="O55" s="2"/>
      <c r="P55" s="2" t="s">
        <v>53</v>
      </c>
      <c r="Q55" s="2">
        <v>30.3</v>
      </c>
      <c r="R55" s="11">
        <f t="shared" si="0"/>
        <v>30.372815003613574</v>
      </c>
    </row>
    <row r="56" spans="1:18" x14ac:dyDescent="0.35">
      <c r="A56" s="7" t="s">
        <v>102</v>
      </c>
      <c r="B56" s="2" t="s">
        <v>48</v>
      </c>
      <c r="C56" s="2" t="s">
        <v>49</v>
      </c>
      <c r="D56" s="2" t="s">
        <v>71</v>
      </c>
      <c r="E56" s="2" t="s">
        <v>103</v>
      </c>
      <c r="F56" s="2" t="s">
        <v>104</v>
      </c>
      <c r="G56" s="2" t="s">
        <v>105</v>
      </c>
      <c r="H56" s="3">
        <v>38346</v>
      </c>
      <c r="I56" s="2"/>
      <c r="J56" s="2">
        <v>19.2</v>
      </c>
      <c r="K56" s="2">
        <v>-4.5</v>
      </c>
      <c r="L56" s="2"/>
      <c r="M56" s="2" t="s">
        <v>53</v>
      </c>
      <c r="N56" s="2">
        <v>25.2</v>
      </c>
      <c r="O56" s="2"/>
      <c r="P56" s="2" t="s">
        <v>53</v>
      </c>
      <c r="Q56" s="2">
        <v>29.4</v>
      </c>
      <c r="R56" s="11">
        <f t="shared" si="0"/>
        <v>29.39787098566514</v>
      </c>
    </row>
    <row r="57" spans="1:18" x14ac:dyDescent="0.35">
      <c r="A57" s="7" t="s">
        <v>102</v>
      </c>
      <c r="B57" s="2" t="s">
        <v>48</v>
      </c>
      <c r="C57" s="2" t="s">
        <v>49</v>
      </c>
      <c r="D57" s="2" t="s">
        <v>71</v>
      </c>
      <c r="E57" s="2" t="s">
        <v>103</v>
      </c>
      <c r="F57" s="2" t="s">
        <v>104</v>
      </c>
      <c r="G57" s="2" t="s">
        <v>105</v>
      </c>
      <c r="H57" s="3">
        <v>37654</v>
      </c>
      <c r="I57" s="2"/>
      <c r="J57" s="2">
        <v>19.3</v>
      </c>
      <c r="K57" s="2">
        <v>-4.5</v>
      </c>
      <c r="L57" s="2"/>
      <c r="M57" s="2" t="s">
        <v>53</v>
      </c>
      <c r="N57" s="2">
        <v>25.5</v>
      </c>
      <c r="O57" s="2"/>
      <c r="P57" s="2" t="s">
        <v>53</v>
      </c>
      <c r="Q57" s="2">
        <v>29.7</v>
      </c>
      <c r="R57" s="11">
        <f t="shared" si="0"/>
        <v>29.690454008184286</v>
      </c>
    </row>
    <row r="58" spans="1:18" x14ac:dyDescent="0.35">
      <c r="A58" s="7" t="s">
        <v>102</v>
      </c>
      <c r="B58" s="2" t="s">
        <v>48</v>
      </c>
      <c r="C58" s="2" t="s">
        <v>49</v>
      </c>
      <c r="D58" s="2" t="s">
        <v>71</v>
      </c>
      <c r="E58" s="2" t="s">
        <v>103</v>
      </c>
      <c r="F58" s="2" t="s">
        <v>104</v>
      </c>
      <c r="G58" s="2" t="s">
        <v>105</v>
      </c>
      <c r="H58" s="3">
        <v>37714</v>
      </c>
      <c r="I58" s="2"/>
      <c r="J58" s="2">
        <v>19.399999999999999</v>
      </c>
      <c r="K58" s="2">
        <v>-4.5</v>
      </c>
      <c r="L58" s="2"/>
      <c r="M58" s="2" t="s">
        <v>53</v>
      </c>
      <c r="N58" s="2">
        <v>25.6</v>
      </c>
      <c r="O58" s="2"/>
      <c r="P58" s="2" t="s">
        <v>53</v>
      </c>
      <c r="Q58" s="2">
        <v>29.8</v>
      </c>
      <c r="R58" s="11">
        <f t="shared" si="0"/>
        <v>29.787962662154541</v>
      </c>
    </row>
    <row r="59" spans="1:18" x14ac:dyDescent="0.35">
      <c r="A59" s="7" t="s">
        <v>102</v>
      </c>
      <c r="B59" s="2" t="s">
        <v>48</v>
      </c>
      <c r="C59" s="2" t="s">
        <v>49</v>
      </c>
      <c r="D59" s="2" t="s">
        <v>71</v>
      </c>
      <c r="E59" s="2" t="s">
        <v>103</v>
      </c>
      <c r="F59" s="2" t="s">
        <v>104</v>
      </c>
      <c r="G59" s="2" t="s">
        <v>105</v>
      </c>
      <c r="H59" s="3">
        <v>38312</v>
      </c>
      <c r="I59" s="2"/>
      <c r="J59" s="2">
        <v>19.399999999999999</v>
      </c>
      <c r="K59" s="2">
        <v>-4.5999999999999996</v>
      </c>
      <c r="L59" s="2"/>
      <c r="M59" s="2" t="s">
        <v>53</v>
      </c>
      <c r="N59" s="2">
        <v>25.1</v>
      </c>
      <c r="O59" s="2"/>
      <c r="P59" s="2" t="s">
        <v>53</v>
      </c>
      <c r="Q59" s="2">
        <v>29.4</v>
      </c>
      <c r="R59" s="11">
        <f t="shared" si="0"/>
        <v>29.400781364901938</v>
      </c>
    </row>
    <row r="60" spans="1:18" x14ac:dyDescent="0.35">
      <c r="A60" s="7" t="s">
        <v>102</v>
      </c>
      <c r="B60" s="2" t="s">
        <v>48</v>
      </c>
      <c r="C60" s="2" t="s">
        <v>49</v>
      </c>
      <c r="D60" s="2" t="s">
        <v>71</v>
      </c>
      <c r="E60" s="2" t="s">
        <v>103</v>
      </c>
      <c r="F60" s="2" t="s">
        <v>104</v>
      </c>
      <c r="G60" s="2" t="s">
        <v>105</v>
      </c>
      <c r="H60" s="3">
        <v>38467</v>
      </c>
      <c r="I60" s="2"/>
      <c r="J60" s="2">
        <v>19.399999999999999</v>
      </c>
      <c r="K60" s="2">
        <v>-4.4000000000000004</v>
      </c>
      <c r="L60" s="2"/>
      <c r="M60" s="2" t="s">
        <v>53</v>
      </c>
      <c r="N60" s="2">
        <v>25</v>
      </c>
      <c r="O60" s="2"/>
      <c r="P60" s="2" t="s">
        <v>53</v>
      </c>
      <c r="Q60" s="2">
        <v>29.1</v>
      </c>
      <c r="R60" s="11">
        <f t="shared" si="0"/>
        <v>29.102321079071618</v>
      </c>
    </row>
    <row r="61" spans="1:18" x14ac:dyDescent="0.35">
      <c r="A61" s="7" t="s">
        <v>102</v>
      </c>
      <c r="B61" s="2" t="s">
        <v>48</v>
      </c>
      <c r="C61" s="2" t="s">
        <v>49</v>
      </c>
      <c r="D61" s="2" t="s">
        <v>71</v>
      </c>
      <c r="E61" s="2" t="s">
        <v>103</v>
      </c>
      <c r="F61" s="2" t="s">
        <v>104</v>
      </c>
      <c r="G61" s="2" t="s">
        <v>105</v>
      </c>
      <c r="H61" s="3">
        <v>38151</v>
      </c>
      <c r="I61" s="2"/>
      <c r="J61" s="2">
        <v>19.600000000000001</v>
      </c>
      <c r="K61" s="2">
        <v>-4.5999999999999996</v>
      </c>
      <c r="L61" s="2"/>
      <c r="M61" s="2" t="s">
        <v>53</v>
      </c>
      <c r="N61" s="2">
        <v>25.3</v>
      </c>
      <c r="O61" s="2"/>
      <c r="P61" s="2" t="s">
        <v>53</v>
      </c>
      <c r="Q61" s="2">
        <v>29.6</v>
      </c>
      <c r="R61" s="11">
        <f t="shared" si="0"/>
        <v>29.595865251591754</v>
      </c>
    </row>
    <row r="62" spans="1:18" x14ac:dyDescent="0.35">
      <c r="A62" s="7" t="s">
        <v>102</v>
      </c>
      <c r="B62" s="2" t="s">
        <v>48</v>
      </c>
      <c r="C62" s="2" t="s">
        <v>49</v>
      </c>
      <c r="D62" s="2" t="s">
        <v>71</v>
      </c>
      <c r="E62" s="2" t="s">
        <v>103</v>
      </c>
      <c r="F62" s="2" t="s">
        <v>104</v>
      </c>
      <c r="G62" s="2" t="s">
        <v>105</v>
      </c>
      <c r="H62" s="3">
        <v>38738</v>
      </c>
      <c r="I62" s="2"/>
      <c r="J62" s="2">
        <v>19.600000000000001</v>
      </c>
      <c r="K62" s="2">
        <v>-4.4000000000000004</v>
      </c>
      <c r="L62" s="2"/>
      <c r="M62" s="2" t="s">
        <v>53</v>
      </c>
      <c r="N62" s="2">
        <v>25.6</v>
      </c>
      <c r="O62" s="2"/>
      <c r="P62" s="2" t="s">
        <v>53</v>
      </c>
      <c r="Q62" s="2">
        <v>29.7</v>
      </c>
      <c r="R62" s="11">
        <f t="shared" si="0"/>
        <v>29.68751567296847</v>
      </c>
    </row>
    <row r="63" spans="1:18" x14ac:dyDescent="0.35">
      <c r="A63" s="7" t="s">
        <v>102</v>
      </c>
      <c r="B63" s="2" t="s">
        <v>48</v>
      </c>
      <c r="C63" s="2" t="s">
        <v>49</v>
      </c>
      <c r="D63" s="2" t="s">
        <v>71</v>
      </c>
      <c r="E63" s="2" t="s">
        <v>103</v>
      </c>
      <c r="F63" s="2" t="s">
        <v>106</v>
      </c>
      <c r="G63" s="2" t="s">
        <v>107</v>
      </c>
      <c r="H63" s="3">
        <v>37941</v>
      </c>
      <c r="I63" s="2"/>
      <c r="J63" s="2">
        <v>19.600000000000001</v>
      </c>
      <c r="K63" s="2">
        <v>-4.4000000000000004</v>
      </c>
      <c r="L63" s="2"/>
      <c r="M63" s="2" t="s">
        <v>53</v>
      </c>
      <c r="N63" s="2">
        <v>25.4</v>
      </c>
      <c r="O63" s="2"/>
      <c r="P63" s="2" t="s">
        <v>53</v>
      </c>
      <c r="Q63" s="2">
        <v>29.5</v>
      </c>
      <c r="R63" s="11">
        <f t="shared" si="0"/>
        <v>29.492488856163291</v>
      </c>
    </row>
    <row r="64" spans="1:18" x14ac:dyDescent="0.35">
      <c r="A64" s="7" t="s">
        <v>102</v>
      </c>
      <c r="B64" s="2" t="s">
        <v>48</v>
      </c>
      <c r="C64" s="2" t="s">
        <v>49</v>
      </c>
      <c r="D64" s="2" t="s">
        <v>71</v>
      </c>
      <c r="E64" s="2" t="s">
        <v>103</v>
      </c>
      <c r="F64" s="2" t="s">
        <v>104</v>
      </c>
      <c r="G64" s="2" t="s">
        <v>105</v>
      </c>
      <c r="H64" s="3">
        <v>37313</v>
      </c>
      <c r="I64" s="2"/>
      <c r="J64" s="2">
        <v>19.7</v>
      </c>
      <c r="K64" s="2">
        <v>-4.4000000000000004</v>
      </c>
      <c r="L64" s="2"/>
      <c r="M64" s="2" t="s">
        <v>53</v>
      </c>
      <c r="N64" s="2">
        <v>25.6</v>
      </c>
      <c r="O64" s="2"/>
      <c r="P64" s="2" t="s">
        <v>53</v>
      </c>
      <c r="Q64" s="2">
        <v>29.7</v>
      </c>
      <c r="R64" s="11">
        <f t="shared" si="0"/>
        <v>29.68751567296847</v>
      </c>
    </row>
    <row r="65" spans="1:18" x14ac:dyDescent="0.35">
      <c r="A65" s="7" t="s">
        <v>102</v>
      </c>
      <c r="B65" s="2" t="s">
        <v>48</v>
      </c>
      <c r="C65" s="2" t="s">
        <v>49</v>
      </c>
      <c r="D65" s="2" t="s">
        <v>71</v>
      </c>
      <c r="E65" s="2" t="s">
        <v>103</v>
      </c>
      <c r="F65" s="2" t="s">
        <v>104</v>
      </c>
      <c r="G65" s="2" t="s">
        <v>105</v>
      </c>
      <c r="H65" s="3">
        <v>37617</v>
      </c>
      <c r="I65" s="2"/>
      <c r="J65" s="2">
        <v>19.7</v>
      </c>
      <c r="K65" s="2">
        <v>-4.5</v>
      </c>
      <c r="L65" s="2"/>
      <c r="M65" s="2" t="s">
        <v>53</v>
      </c>
      <c r="N65" s="2">
        <v>25.5</v>
      </c>
      <c r="O65" s="2"/>
      <c r="P65" s="2" t="s">
        <v>53</v>
      </c>
      <c r="Q65" s="2">
        <v>29.7</v>
      </c>
      <c r="R65" s="11">
        <f t="shared" si="0"/>
        <v>29.690454008184286</v>
      </c>
    </row>
    <row r="66" spans="1:18" x14ac:dyDescent="0.35">
      <c r="A66" s="7" t="s">
        <v>102</v>
      </c>
      <c r="B66" s="2" t="s">
        <v>48</v>
      </c>
      <c r="C66" s="2" t="s">
        <v>49</v>
      </c>
      <c r="D66" s="2" t="s">
        <v>71</v>
      </c>
      <c r="E66" s="2" t="s">
        <v>103</v>
      </c>
      <c r="F66" s="2" t="s">
        <v>104</v>
      </c>
      <c r="G66" s="2" t="s">
        <v>105</v>
      </c>
      <c r="H66" s="3">
        <v>38267</v>
      </c>
      <c r="I66" s="2"/>
      <c r="J66" s="2">
        <v>19.7</v>
      </c>
      <c r="K66" s="2">
        <v>-4.5999999999999996</v>
      </c>
      <c r="L66" s="2"/>
      <c r="M66" s="2" t="s">
        <v>53</v>
      </c>
      <c r="N66" s="2">
        <v>25.4</v>
      </c>
      <c r="O66" s="2"/>
      <c r="P66" s="2" t="s">
        <v>53</v>
      </c>
      <c r="Q66" s="2">
        <v>29.7</v>
      </c>
      <c r="R66" s="11">
        <f t="shared" si="0"/>
        <v>29.693392925146565</v>
      </c>
    </row>
    <row r="67" spans="1:18" x14ac:dyDescent="0.35">
      <c r="A67" s="7" t="s">
        <v>102</v>
      </c>
      <c r="B67" s="2" t="s">
        <v>48</v>
      </c>
      <c r="C67" s="2" t="s">
        <v>49</v>
      </c>
      <c r="D67" s="2" t="s">
        <v>71</v>
      </c>
      <c r="E67" s="2" t="s">
        <v>103</v>
      </c>
      <c r="F67" s="2" t="s">
        <v>104</v>
      </c>
      <c r="G67" s="2" t="s">
        <v>105</v>
      </c>
      <c r="H67" s="3">
        <v>37285</v>
      </c>
      <c r="I67" s="2"/>
      <c r="J67" s="2">
        <v>19.8</v>
      </c>
      <c r="K67" s="2">
        <v>-4.4000000000000004</v>
      </c>
      <c r="L67" s="2"/>
      <c r="M67" s="2" t="s">
        <v>53</v>
      </c>
      <c r="N67" s="2">
        <v>25.6</v>
      </c>
      <c r="O67" s="2"/>
      <c r="P67" s="2" t="s">
        <v>53</v>
      </c>
      <c r="Q67" s="2">
        <v>29.7</v>
      </c>
      <c r="R67" s="11">
        <f t="shared" si="0"/>
        <v>29.68751567296847</v>
      </c>
    </row>
    <row r="68" spans="1:18" x14ac:dyDescent="0.35">
      <c r="A68" s="7" t="s">
        <v>102</v>
      </c>
      <c r="B68" s="2" t="s">
        <v>48</v>
      </c>
      <c r="C68" s="2" t="s">
        <v>49</v>
      </c>
      <c r="D68" s="2" t="s">
        <v>71</v>
      </c>
      <c r="E68" s="2" t="s">
        <v>103</v>
      </c>
      <c r="F68" s="2" t="s">
        <v>104</v>
      </c>
      <c r="G68" s="2" t="s">
        <v>105</v>
      </c>
      <c r="H68" s="3">
        <v>39152</v>
      </c>
      <c r="I68" s="2"/>
      <c r="J68" s="2">
        <v>19.8</v>
      </c>
      <c r="K68" s="2">
        <v>-4.4000000000000004</v>
      </c>
      <c r="L68" s="2"/>
      <c r="M68" s="2" t="s">
        <v>53</v>
      </c>
      <c r="N68" s="2">
        <v>25.4</v>
      </c>
      <c r="O68" s="2"/>
      <c r="P68" s="2" t="s">
        <v>53</v>
      </c>
      <c r="Q68" s="2">
        <v>29.5</v>
      </c>
      <c r="R68" s="11">
        <f t="shared" ref="R68:R131" si="1">1000*LN((1000+N68)/(1000+K68))</f>
        <v>29.492488856163291</v>
      </c>
    </row>
    <row r="69" spans="1:18" x14ac:dyDescent="0.35">
      <c r="A69" s="7" t="s">
        <v>102</v>
      </c>
      <c r="B69" s="2" t="s">
        <v>48</v>
      </c>
      <c r="C69" s="2" t="s">
        <v>49</v>
      </c>
      <c r="D69" s="2" t="s">
        <v>71</v>
      </c>
      <c r="E69" s="2" t="s">
        <v>103</v>
      </c>
      <c r="F69" s="2" t="s">
        <v>104</v>
      </c>
      <c r="G69" s="2" t="s">
        <v>105</v>
      </c>
      <c r="H69" s="3">
        <v>37899</v>
      </c>
      <c r="I69" s="2"/>
      <c r="J69" s="2">
        <v>19.899999999999999</v>
      </c>
      <c r="K69" s="2">
        <v>-4.5999999999999996</v>
      </c>
      <c r="L69" s="2"/>
      <c r="M69" s="2" t="s">
        <v>53</v>
      </c>
      <c r="N69" s="2">
        <v>26.2</v>
      </c>
      <c r="O69" s="2"/>
      <c r="P69" s="2" t="s">
        <v>53</v>
      </c>
      <c r="Q69" s="2">
        <v>30.4</v>
      </c>
      <c r="R69" s="11">
        <f t="shared" si="1"/>
        <v>30.473272083410748</v>
      </c>
    </row>
    <row r="70" spans="1:18" x14ac:dyDescent="0.35">
      <c r="A70" s="7" t="s">
        <v>102</v>
      </c>
      <c r="B70" s="2" t="s">
        <v>48</v>
      </c>
      <c r="C70" s="2" t="s">
        <v>49</v>
      </c>
      <c r="D70" s="2" t="s">
        <v>71</v>
      </c>
      <c r="E70" s="2" t="s">
        <v>103</v>
      </c>
      <c r="F70" s="2" t="s">
        <v>104</v>
      </c>
      <c r="G70" s="2" t="s">
        <v>105</v>
      </c>
      <c r="H70" s="3">
        <v>38210</v>
      </c>
      <c r="I70" s="2"/>
      <c r="J70" s="2">
        <v>19.899999999999999</v>
      </c>
      <c r="K70" s="2">
        <v>-4.5999999999999996</v>
      </c>
      <c r="L70" s="2"/>
      <c r="M70" s="2" t="s">
        <v>53</v>
      </c>
      <c r="N70" s="2">
        <v>25.4</v>
      </c>
      <c r="O70" s="2"/>
      <c r="P70" s="2" t="s">
        <v>53</v>
      </c>
      <c r="Q70" s="2">
        <v>29.7</v>
      </c>
      <c r="R70" s="11">
        <f t="shared" si="1"/>
        <v>29.693392925146565</v>
      </c>
    </row>
    <row r="71" spans="1:18" x14ac:dyDescent="0.35">
      <c r="A71" s="7" t="s">
        <v>102</v>
      </c>
      <c r="B71" s="2" t="s">
        <v>48</v>
      </c>
      <c r="C71" s="2" t="s">
        <v>49</v>
      </c>
      <c r="D71" s="2" t="s">
        <v>71</v>
      </c>
      <c r="E71" s="2" t="s">
        <v>103</v>
      </c>
      <c r="F71" s="2" t="s">
        <v>104</v>
      </c>
      <c r="G71" s="2" t="s">
        <v>105</v>
      </c>
      <c r="H71" s="3">
        <v>36966</v>
      </c>
      <c r="I71" s="2"/>
      <c r="J71" s="2">
        <v>20</v>
      </c>
      <c r="K71" s="2">
        <v>-4.4000000000000004</v>
      </c>
      <c r="L71" s="2"/>
      <c r="M71" s="2" t="s">
        <v>53</v>
      </c>
      <c r="N71" s="2">
        <v>25.3</v>
      </c>
      <c r="O71" s="2"/>
      <c r="P71" s="2" t="s">
        <v>53</v>
      </c>
      <c r="Q71" s="2">
        <v>29.4</v>
      </c>
      <c r="R71" s="11">
        <f t="shared" si="1"/>
        <v>29.394961182608633</v>
      </c>
    </row>
    <row r="72" spans="1:18" x14ac:dyDescent="0.35">
      <c r="A72" s="7" t="s">
        <v>102</v>
      </c>
      <c r="B72" s="2" t="s">
        <v>48</v>
      </c>
      <c r="C72" s="2" t="s">
        <v>49</v>
      </c>
      <c r="D72" s="2" t="s">
        <v>71</v>
      </c>
      <c r="E72" s="2" t="s">
        <v>103</v>
      </c>
      <c r="F72" s="2" t="s">
        <v>104</v>
      </c>
      <c r="G72" s="2" t="s">
        <v>105</v>
      </c>
      <c r="H72" s="3">
        <v>37762</v>
      </c>
      <c r="I72" s="2"/>
      <c r="J72" s="2">
        <v>20.100000000000001</v>
      </c>
      <c r="K72" s="2">
        <v>-4.5999999999999996</v>
      </c>
      <c r="L72" s="2"/>
      <c r="M72" s="2" t="s">
        <v>53</v>
      </c>
      <c r="N72" s="2">
        <v>25.5</v>
      </c>
      <c r="O72" s="2"/>
      <c r="P72" s="2" t="s">
        <v>53</v>
      </c>
      <c r="Q72" s="2">
        <v>29.8</v>
      </c>
      <c r="R72" s="11">
        <f t="shared" si="1"/>
        <v>29.790911087981602</v>
      </c>
    </row>
    <row r="73" spans="1:18" x14ac:dyDescent="0.35">
      <c r="A73" s="7" t="s">
        <v>102</v>
      </c>
      <c r="B73" s="2" t="s">
        <v>48</v>
      </c>
      <c r="C73" s="2" t="s">
        <v>49</v>
      </c>
      <c r="D73" s="2" t="s">
        <v>71</v>
      </c>
      <c r="E73" s="2" t="s">
        <v>103</v>
      </c>
      <c r="F73" s="2" t="s">
        <v>104</v>
      </c>
      <c r="G73" s="2" t="s">
        <v>105</v>
      </c>
      <c r="H73" s="3">
        <v>38708</v>
      </c>
      <c r="I73" s="2"/>
      <c r="J73" s="2">
        <v>20.100000000000001</v>
      </c>
      <c r="K73" s="2">
        <v>-4.4000000000000004</v>
      </c>
      <c r="L73" s="2"/>
      <c r="M73" s="2" t="s">
        <v>53</v>
      </c>
      <c r="N73" s="2">
        <v>25.9</v>
      </c>
      <c r="O73" s="2"/>
      <c r="P73" s="2" t="s">
        <v>53</v>
      </c>
      <c r="Q73" s="2">
        <v>30</v>
      </c>
      <c r="R73" s="11">
        <f t="shared" si="1"/>
        <v>29.979984600230168</v>
      </c>
    </row>
    <row r="74" spans="1:18" x14ac:dyDescent="0.35">
      <c r="A74" s="7" t="s">
        <v>102</v>
      </c>
      <c r="B74" s="2" t="s">
        <v>48</v>
      </c>
      <c r="C74" s="2" t="s">
        <v>49</v>
      </c>
      <c r="D74" s="2" t="s">
        <v>71</v>
      </c>
      <c r="E74" s="2" t="s">
        <v>103</v>
      </c>
      <c r="F74" s="2" t="s">
        <v>104</v>
      </c>
      <c r="G74" s="2" t="s">
        <v>105</v>
      </c>
      <c r="H74" s="3">
        <v>37001</v>
      </c>
      <c r="I74" s="2"/>
      <c r="J74" s="2">
        <v>20.2</v>
      </c>
      <c r="K74" s="2">
        <v>-4.4000000000000004</v>
      </c>
      <c r="L74" s="2"/>
      <c r="M74" s="2" t="s">
        <v>53</v>
      </c>
      <c r="N74" s="2">
        <v>25.4</v>
      </c>
      <c r="O74" s="2"/>
      <c r="P74" s="2" t="s">
        <v>53</v>
      </c>
      <c r="Q74" s="2">
        <v>29.5</v>
      </c>
      <c r="R74" s="11">
        <f t="shared" si="1"/>
        <v>29.492488856163291</v>
      </c>
    </row>
    <row r="75" spans="1:18" x14ac:dyDescent="0.35">
      <c r="A75" s="7" t="s">
        <v>102</v>
      </c>
      <c r="B75" s="2" t="s">
        <v>48</v>
      </c>
      <c r="C75" s="2" t="s">
        <v>49</v>
      </c>
      <c r="D75" s="2" t="s">
        <v>71</v>
      </c>
      <c r="E75" s="2" t="s">
        <v>103</v>
      </c>
      <c r="F75" s="2" t="s">
        <v>104</v>
      </c>
      <c r="G75" s="2" t="s">
        <v>105</v>
      </c>
      <c r="H75" s="3">
        <v>37344</v>
      </c>
      <c r="I75" s="2"/>
      <c r="J75" s="2">
        <v>20.2</v>
      </c>
      <c r="K75" s="2">
        <v>-4.4000000000000004</v>
      </c>
      <c r="L75" s="2"/>
      <c r="M75" s="2" t="s">
        <v>53</v>
      </c>
      <c r="N75" s="2">
        <v>25.5</v>
      </c>
      <c r="O75" s="2"/>
      <c r="P75" s="2" t="s">
        <v>53</v>
      </c>
      <c r="Q75" s="2">
        <v>29.6</v>
      </c>
      <c r="R75" s="11">
        <f t="shared" si="1"/>
        <v>29.590007018998392</v>
      </c>
    </row>
    <row r="76" spans="1:18" x14ac:dyDescent="0.35">
      <c r="A76" s="7" t="s">
        <v>102</v>
      </c>
      <c r="B76" s="2" t="s">
        <v>48</v>
      </c>
      <c r="C76" s="2" t="s">
        <v>49</v>
      </c>
      <c r="D76" s="2" t="s">
        <v>71</v>
      </c>
      <c r="E76" s="2" t="s">
        <v>103</v>
      </c>
      <c r="F76" s="2" t="s">
        <v>104</v>
      </c>
      <c r="G76" s="2" t="s">
        <v>105</v>
      </c>
      <c r="H76" s="3">
        <v>37586</v>
      </c>
      <c r="I76" s="2"/>
      <c r="J76" s="2">
        <v>20.2</v>
      </c>
      <c r="K76" s="2">
        <v>-4.5</v>
      </c>
      <c r="L76" s="2"/>
      <c r="M76" s="2" t="s">
        <v>53</v>
      </c>
      <c r="N76" s="2">
        <v>25.7</v>
      </c>
      <c r="O76" s="2"/>
      <c r="P76" s="2" t="s">
        <v>53</v>
      </c>
      <c r="Q76" s="2">
        <v>29.8</v>
      </c>
      <c r="R76" s="11">
        <f t="shared" si="1"/>
        <v>29.885461809114418</v>
      </c>
    </row>
    <row r="77" spans="1:18" x14ac:dyDescent="0.35">
      <c r="A77" s="7" t="s">
        <v>102</v>
      </c>
      <c r="B77" s="2" t="s">
        <v>48</v>
      </c>
      <c r="C77" s="2" t="s">
        <v>49</v>
      </c>
      <c r="D77" s="2" t="s">
        <v>71</v>
      </c>
      <c r="E77" s="2" t="s">
        <v>103</v>
      </c>
      <c r="F77" s="2" t="s">
        <v>104</v>
      </c>
      <c r="G77" s="2" t="s">
        <v>105</v>
      </c>
      <c r="H77" s="3">
        <v>37793</v>
      </c>
      <c r="I77" s="2"/>
      <c r="J77" s="2">
        <v>20.2</v>
      </c>
      <c r="K77" s="2">
        <v>-4.5999999999999996</v>
      </c>
      <c r="L77" s="2"/>
      <c r="M77" s="2" t="s">
        <v>53</v>
      </c>
      <c r="N77" s="2">
        <v>25.5</v>
      </c>
      <c r="O77" s="2"/>
      <c r="P77" s="2" t="s">
        <v>53</v>
      </c>
      <c r="Q77" s="2">
        <v>29.8</v>
      </c>
      <c r="R77" s="11">
        <f t="shared" si="1"/>
        <v>29.790911087981602</v>
      </c>
    </row>
    <row r="78" spans="1:18" x14ac:dyDescent="0.35">
      <c r="A78" s="7" t="s">
        <v>102</v>
      </c>
      <c r="B78" s="2" t="s">
        <v>48</v>
      </c>
      <c r="C78" s="2" t="s">
        <v>49</v>
      </c>
      <c r="D78" s="2" t="s">
        <v>71</v>
      </c>
      <c r="E78" s="2" t="s">
        <v>103</v>
      </c>
      <c r="F78" s="2" t="s">
        <v>104</v>
      </c>
      <c r="G78" s="2" t="s">
        <v>105</v>
      </c>
      <c r="H78" s="3">
        <v>38673</v>
      </c>
      <c r="I78" s="2"/>
      <c r="J78" s="2">
        <v>20.2</v>
      </c>
      <c r="K78" s="2">
        <v>-4.4000000000000004</v>
      </c>
      <c r="L78" s="2"/>
      <c r="M78" s="2" t="s">
        <v>53</v>
      </c>
      <c r="N78" s="2">
        <v>25.8</v>
      </c>
      <c r="O78" s="2"/>
      <c r="P78" s="2" t="s">
        <v>53</v>
      </c>
      <c r="Q78" s="2">
        <v>29.9</v>
      </c>
      <c r="R78" s="11">
        <f t="shared" si="1"/>
        <v>29.882504461731173</v>
      </c>
    </row>
    <row r="79" spans="1:18" x14ac:dyDescent="0.35">
      <c r="A79" s="7" t="s">
        <v>102</v>
      </c>
      <c r="B79" s="2" t="s">
        <v>48</v>
      </c>
      <c r="C79" s="2" t="s">
        <v>49</v>
      </c>
      <c r="D79" s="2" t="s">
        <v>71</v>
      </c>
      <c r="E79" s="2" t="s">
        <v>103</v>
      </c>
      <c r="F79" s="2" t="s">
        <v>104</v>
      </c>
      <c r="G79" s="2" t="s">
        <v>105</v>
      </c>
      <c r="H79" s="3">
        <v>39475</v>
      </c>
      <c r="I79" s="2"/>
      <c r="J79" s="2">
        <v>20.2</v>
      </c>
      <c r="K79" s="2">
        <v>-4.4000000000000004</v>
      </c>
      <c r="L79" s="2"/>
      <c r="M79" s="2" t="s">
        <v>53</v>
      </c>
      <c r="N79" s="2">
        <v>25.7</v>
      </c>
      <c r="O79" s="2"/>
      <c r="P79" s="2" t="s">
        <v>53</v>
      </c>
      <c r="Q79" s="2">
        <v>29.8</v>
      </c>
      <c r="R79" s="11">
        <f t="shared" si="1"/>
        <v>29.785014819928392</v>
      </c>
    </row>
    <row r="80" spans="1:18" x14ac:dyDescent="0.35">
      <c r="A80" s="7" t="s">
        <v>102</v>
      </c>
      <c r="B80" s="2" t="s">
        <v>48</v>
      </c>
      <c r="C80" s="2" t="s">
        <v>49</v>
      </c>
      <c r="D80" s="2" t="s">
        <v>71</v>
      </c>
      <c r="E80" s="2" t="s">
        <v>103</v>
      </c>
      <c r="F80" s="2" t="s">
        <v>104</v>
      </c>
      <c r="G80" s="2" t="s">
        <v>105</v>
      </c>
      <c r="H80" s="3">
        <v>36851</v>
      </c>
      <c r="I80" s="2"/>
      <c r="J80" s="2">
        <v>20.3</v>
      </c>
      <c r="K80" s="2">
        <v>-4.4000000000000004</v>
      </c>
      <c r="L80" s="2"/>
      <c r="M80" s="2" t="s">
        <v>53</v>
      </c>
      <c r="N80" s="2">
        <v>25.9</v>
      </c>
      <c r="O80" s="2"/>
      <c r="P80" s="2" t="s">
        <v>53</v>
      </c>
      <c r="Q80" s="2">
        <v>30</v>
      </c>
      <c r="R80" s="11">
        <f t="shared" si="1"/>
        <v>29.979984600230168</v>
      </c>
    </row>
    <row r="81" spans="1:18" x14ac:dyDescent="0.35">
      <c r="A81" s="7" t="s">
        <v>102</v>
      </c>
      <c r="B81" s="2" t="s">
        <v>48</v>
      </c>
      <c r="C81" s="2" t="s">
        <v>49</v>
      </c>
      <c r="D81" s="2" t="s">
        <v>71</v>
      </c>
      <c r="E81" s="2" t="s">
        <v>103</v>
      </c>
      <c r="F81" s="2" t="s">
        <v>104</v>
      </c>
      <c r="G81" s="2" t="s">
        <v>105</v>
      </c>
      <c r="H81" s="3">
        <v>38498</v>
      </c>
      <c r="I81" s="2"/>
      <c r="J81" s="2">
        <v>20.399999999999999</v>
      </c>
      <c r="K81" s="2">
        <v>-4.4000000000000004</v>
      </c>
      <c r="L81" s="2"/>
      <c r="M81" s="2" t="s">
        <v>53</v>
      </c>
      <c r="N81" s="2">
        <v>25</v>
      </c>
      <c r="O81" s="2"/>
      <c r="P81" s="2" t="s">
        <v>53</v>
      </c>
      <c r="Q81" s="2">
        <v>29.1</v>
      </c>
      <c r="R81" s="11">
        <f t="shared" si="1"/>
        <v>29.102321079071618</v>
      </c>
    </row>
    <row r="82" spans="1:18" x14ac:dyDescent="0.35">
      <c r="A82" s="7" t="s">
        <v>102</v>
      </c>
      <c r="B82" s="2" t="s">
        <v>48</v>
      </c>
      <c r="C82" s="2" t="s">
        <v>49</v>
      </c>
      <c r="D82" s="2" t="s">
        <v>71</v>
      </c>
      <c r="E82" s="2" t="s">
        <v>103</v>
      </c>
      <c r="F82" s="2" t="s">
        <v>104</v>
      </c>
      <c r="G82" s="2" t="s">
        <v>105</v>
      </c>
      <c r="H82" s="3">
        <v>38646</v>
      </c>
      <c r="I82" s="2"/>
      <c r="J82" s="2">
        <v>20.399999999999999</v>
      </c>
      <c r="K82" s="2">
        <v>-4.4000000000000004</v>
      </c>
      <c r="L82" s="2"/>
      <c r="M82" s="2" t="s">
        <v>53</v>
      </c>
      <c r="N82" s="2">
        <v>25.7</v>
      </c>
      <c r="O82" s="2"/>
      <c r="P82" s="2" t="s">
        <v>53</v>
      </c>
      <c r="Q82" s="2">
        <v>29.8</v>
      </c>
      <c r="R82" s="11">
        <f t="shared" si="1"/>
        <v>29.785014819928392</v>
      </c>
    </row>
    <row r="83" spans="1:18" x14ac:dyDescent="0.35">
      <c r="A83" s="7" t="s">
        <v>102</v>
      </c>
      <c r="B83" s="2" t="s">
        <v>48</v>
      </c>
      <c r="C83" s="2" t="s">
        <v>49</v>
      </c>
      <c r="D83" s="2" t="s">
        <v>71</v>
      </c>
      <c r="E83" s="2" t="s">
        <v>103</v>
      </c>
      <c r="F83" s="2" t="s">
        <v>104</v>
      </c>
      <c r="G83" s="2" t="s">
        <v>105</v>
      </c>
      <c r="H83" s="3">
        <v>39509</v>
      </c>
      <c r="I83" s="2"/>
      <c r="J83" s="2">
        <v>20.399999999999999</v>
      </c>
      <c r="K83" s="2">
        <v>-4.4000000000000004</v>
      </c>
      <c r="L83" s="2"/>
      <c r="M83" s="2" t="s">
        <v>53</v>
      </c>
      <c r="N83" s="2">
        <v>25.7</v>
      </c>
      <c r="O83" s="2"/>
      <c r="P83" s="2" t="s">
        <v>53</v>
      </c>
      <c r="Q83" s="2">
        <v>29.8</v>
      </c>
      <c r="R83" s="11">
        <f t="shared" si="1"/>
        <v>29.785014819928392</v>
      </c>
    </row>
    <row r="84" spans="1:18" x14ac:dyDescent="0.35">
      <c r="A84" s="7" t="s">
        <v>102</v>
      </c>
      <c r="B84" s="2" t="s">
        <v>48</v>
      </c>
      <c r="C84" s="2" t="s">
        <v>49</v>
      </c>
      <c r="D84" s="2" t="s">
        <v>71</v>
      </c>
      <c r="E84" s="2" t="s">
        <v>103</v>
      </c>
      <c r="F84" s="2" t="s">
        <v>104</v>
      </c>
      <c r="G84" s="2" t="s">
        <v>105</v>
      </c>
      <c r="H84" s="3">
        <v>39533</v>
      </c>
      <c r="I84" s="2"/>
      <c r="J84" s="2">
        <v>20.399999999999999</v>
      </c>
      <c r="K84" s="2">
        <v>-4.4000000000000004</v>
      </c>
      <c r="L84" s="2"/>
      <c r="M84" s="2" t="s">
        <v>53</v>
      </c>
      <c r="N84" s="2">
        <v>25.9</v>
      </c>
      <c r="O84" s="2"/>
      <c r="P84" s="2" t="s">
        <v>53</v>
      </c>
      <c r="Q84" s="2">
        <v>30</v>
      </c>
      <c r="R84" s="11">
        <f t="shared" si="1"/>
        <v>29.979984600230168</v>
      </c>
    </row>
    <row r="85" spans="1:18" x14ac:dyDescent="0.35">
      <c r="A85" s="7" t="s">
        <v>102</v>
      </c>
      <c r="B85" s="2" t="s">
        <v>48</v>
      </c>
      <c r="C85" s="2" t="s">
        <v>49</v>
      </c>
      <c r="D85" s="2" t="s">
        <v>71</v>
      </c>
      <c r="E85" s="2" t="s">
        <v>103</v>
      </c>
      <c r="F85" s="2" t="s">
        <v>104</v>
      </c>
      <c r="G85" s="2" t="s">
        <v>105</v>
      </c>
      <c r="H85" s="3">
        <v>36792</v>
      </c>
      <c r="I85" s="2"/>
      <c r="J85" s="2">
        <v>20.5</v>
      </c>
      <c r="K85" s="2">
        <v>-4.5</v>
      </c>
      <c r="L85" s="2"/>
      <c r="M85" s="2" t="s">
        <v>53</v>
      </c>
      <c r="N85" s="2">
        <v>25.9</v>
      </c>
      <c r="O85" s="2"/>
      <c r="P85" s="2" t="s">
        <v>53</v>
      </c>
      <c r="Q85" s="2">
        <v>30</v>
      </c>
      <c r="R85" s="11">
        <f t="shared" si="1"/>
        <v>30.080431589416111</v>
      </c>
    </row>
    <row r="86" spans="1:18" x14ac:dyDescent="0.35">
      <c r="A86" s="7" t="s">
        <v>102</v>
      </c>
      <c r="B86" s="2" t="s">
        <v>48</v>
      </c>
      <c r="C86" s="2" t="s">
        <v>49</v>
      </c>
      <c r="D86" s="2" t="s">
        <v>71</v>
      </c>
      <c r="E86" s="2" t="s">
        <v>103</v>
      </c>
      <c r="F86" s="2" t="s">
        <v>104</v>
      </c>
      <c r="G86" s="2" t="s">
        <v>105</v>
      </c>
      <c r="H86" s="3">
        <v>37373</v>
      </c>
      <c r="I86" s="2"/>
      <c r="J86" s="2">
        <v>20.5</v>
      </c>
      <c r="K86" s="2">
        <v>-4.4000000000000004</v>
      </c>
      <c r="L86" s="2"/>
      <c r="M86" s="2" t="s">
        <v>53</v>
      </c>
      <c r="N86" s="2">
        <v>25.4</v>
      </c>
      <c r="O86" s="2"/>
      <c r="P86" s="2" t="s">
        <v>53</v>
      </c>
      <c r="Q86" s="2">
        <v>29.4</v>
      </c>
      <c r="R86" s="11">
        <f t="shared" si="1"/>
        <v>29.492488856163291</v>
      </c>
    </row>
    <row r="87" spans="1:18" x14ac:dyDescent="0.35">
      <c r="A87" s="7" t="s">
        <v>102</v>
      </c>
      <c r="B87" s="2" t="s">
        <v>48</v>
      </c>
      <c r="C87" s="2" t="s">
        <v>49</v>
      </c>
      <c r="D87" s="2" t="s">
        <v>71</v>
      </c>
      <c r="E87" s="2" t="s">
        <v>103</v>
      </c>
      <c r="F87" s="2" t="s">
        <v>104</v>
      </c>
      <c r="G87" s="2" t="s">
        <v>105</v>
      </c>
      <c r="H87" s="3">
        <v>39563</v>
      </c>
      <c r="I87" s="2"/>
      <c r="J87" s="2">
        <v>20.5</v>
      </c>
      <c r="K87" s="2">
        <v>-4.4000000000000004</v>
      </c>
      <c r="L87" s="2"/>
      <c r="M87" s="2" t="s">
        <v>53</v>
      </c>
      <c r="N87" s="2">
        <v>25.9</v>
      </c>
      <c r="O87" s="2"/>
      <c r="P87" s="2" t="s">
        <v>53</v>
      </c>
      <c r="Q87" s="2">
        <v>30</v>
      </c>
      <c r="R87" s="11">
        <f t="shared" si="1"/>
        <v>29.979984600230168</v>
      </c>
    </row>
    <row r="88" spans="1:18" x14ac:dyDescent="0.35">
      <c r="A88" s="7" t="s">
        <v>102</v>
      </c>
      <c r="B88" s="2" t="s">
        <v>48</v>
      </c>
      <c r="C88" s="2" t="s">
        <v>49</v>
      </c>
      <c r="D88" s="2" t="s">
        <v>71</v>
      </c>
      <c r="E88" s="2" t="s">
        <v>103</v>
      </c>
      <c r="F88" s="2" t="s">
        <v>106</v>
      </c>
      <c r="G88" s="2" t="s">
        <v>108</v>
      </c>
      <c r="H88" s="3">
        <v>38372</v>
      </c>
      <c r="I88" s="2"/>
      <c r="J88" s="2">
        <v>20.5</v>
      </c>
      <c r="K88" s="2">
        <v>-4.3</v>
      </c>
      <c r="L88" s="2"/>
      <c r="M88" s="2" t="s">
        <v>53</v>
      </c>
      <c r="N88" s="2">
        <v>25.2</v>
      </c>
      <c r="O88" s="2"/>
      <c r="P88" s="2" t="s">
        <v>53</v>
      </c>
      <c r="Q88" s="2">
        <v>29.2</v>
      </c>
      <c r="R88" s="11">
        <f t="shared" si="1"/>
        <v>29.19698709587734</v>
      </c>
    </row>
    <row r="89" spans="1:18" x14ac:dyDescent="0.35">
      <c r="A89" s="7" t="s">
        <v>102</v>
      </c>
      <c r="B89" s="2" t="s">
        <v>48</v>
      </c>
      <c r="C89" s="2" t="s">
        <v>49</v>
      </c>
      <c r="D89" s="2" t="s">
        <v>71</v>
      </c>
      <c r="E89" s="2" t="s">
        <v>103</v>
      </c>
      <c r="F89" s="2" t="s">
        <v>106</v>
      </c>
      <c r="G89" s="2" t="s">
        <v>107</v>
      </c>
      <c r="H89" s="3">
        <v>38054</v>
      </c>
      <c r="I89" s="2"/>
      <c r="J89" s="2">
        <v>20.6</v>
      </c>
      <c r="K89" s="2">
        <v>-4.2</v>
      </c>
      <c r="L89" s="2"/>
      <c r="M89" s="2" t="s">
        <v>53</v>
      </c>
      <c r="N89" s="2">
        <v>25.3</v>
      </c>
      <c r="O89" s="2"/>
      <c r="P89" s="2" t="s">
        <v>53</v>
      </c>
      <c r="Q89" s="2">
        <v>29.2</v>
      </c>
      <c r="R89" s="11">
        <f t="shared" si="1"/>
        <v>29.194097467963108</v>
      </c>
    </row>
    <row r="90" spans="1:18" x14ac:dyDescent="0.35">
      <c r="A90" s="7" t="s">
        <v>102</v>
      </c>
      <c r="B90" s="2" t="s">
        <v>48</v>
      </c>
      <c r="C90" s="2" t="s">
        <v>49</v>
      </c>
      <c r="D90" s="2" t="s">
        <v>71</v>
      </c>
      <c r="E90" s="2" t="s">
        <v>103</v>
      </c>
      <c r="F90" s="2" t="s">
        <v>104</v>
      </c>
      <c r="G90" s="2" t="s">
        <v>105</v>
      </c>
      <c r="H90" s="3">
        <v>36820</v>
      </c>
      <c r="I90" s="2"/>
      <c r="J90" s="2">
        <v>20.7</v>
      </c>
      <c r="K90" s="2">
        <v>-4.5</v>
      </c>
      <c r="L90" s="2"/>
      <c r="M90" s="2" t="s">
        <v>53</v>
      </c>
      <c r="N90" s="2">
        <v>25.9</v>
      </c>
      <c r="O90" s="2"/>
      <c r="P90" s="2" t="s">
        <v>53</v>
      </c>
      <c r="Q90" s="2">
        <v>30</v>
      </c>
      <c r="R90" s="11">
        <f t="shared" si="1"/>
        <v>30.080431589416111</v>
      </c>
    </row>
    <row r="91" spans="1:18" x14ac:dyDescent="0.35">
      <c r="A91" s="7" t="s">
        <v>102</v>
      </c>
      <c r="B91" s="2" t="s">
        <v>48</v>
      </c>
      <c r="C91" s="2" t="s">
        <v>49</v>
      </c>
      <c r="D91" s="2" t="s">
        <v>71</v>
      </c>
      <c r="E91" s="2" t="s">
        <v>103</v>
      </c>
      <c r="F91" s="2" t="s">
        <v>104</v>
      </c>
      <c r="G91" s="2" t="s">
        <v>105</v>
      </c>
      <c r="H91" s="3">
        <v>36892</v>
      </c>
      <c r="I91" s="2"/>
      <c r="J91" s="2">
        <v>20.7</v>
      </c>
      <c r="K91" s="2">
        <v>-4.4000000000000004</v>
      </c>
      <c r="L91" s="2"/>
      <c r="M91" s="2" t="s">
        <v>53</v>
      </c>
      <c r="N91" s="2">
        <v>25.4</v>
      </c>
      <c r="O91" s="2"/>
      <c r="P91" s="2" t="s">
        <v>53</v>
      </c>
      <c r="Q91" s="2">
        <v>29.5</v>
      </c>
      <c r="R91" s="11">
        <f t="shared" si="1"/>
        <v>29.492488856163291</v>
      </c>
    </row>
    <row r="92" spans="1:18" x14ac:dyDescent="0.35">
      <c r="A92" s="7" t="s">
        <v>102</v>
      </c>
      <c r="B92" s="2" t="s">
        <v>48</v>
      </c>
      <c r="C92" s="2" t="s">
        <v>49</v>
      </c>
      <c r="D92" s="2" t="s">
        <v>71</v>
      </c>
      <c r="E92" s="2" t="s">
        <v>103</v>
      </c>
      <c r="F92" s="2" t="s">
        <v>104</v>
      </c>
      <c r="G92" s="2" t="s">
        <v>105</v>
      </c>
      <c r="H92" s="3">
        <v>37256</v>
      </c>
      <c r="I92" s="2"/>
      <c r="J92" s="2">
        <v>20.7</v>
      </c>
      <c r="K92" s="2">
        <v>-4.4000000000000004</v>
      </c>
      <c r="L92" s="2"/>
      <c r="M92" s="2" t="s">
        <v>53</v>
      </c>
      <c r="N92" s="2">
        <v>25.7</v>
      </c>
      <c r="O92" s="2"/>
      <c r="P92" s="2" t="s">
        <v>53</v>
      </c>
      <c r="Q92" s="2">
        <v>29.8</v>
      </c>
      <c r="R92" s="11">
        <f t="shared" si="1"/>
        <v>29.785014819928392</v>
      </c>
    </row>
    <row r="93" spans="1:18" x14ac:dyDescent="0.35">
      <c r="A93" s="7" t="s">
        <v>102</v>
      </c>
      <c r="B93" s="2" t="s">
        <v>48</v>
      </c>
      <c r="C93" s="2" t="s">
        <v>49</v>
      </c>
      <c r="D93" s="2" t="s">
        <v>71</v>
      </c>
      <c r="E93" s="2" t="s">
        <v>103</v>
      </c>
      <c r="F93" s="2" t="s">
        <v>104</v>
      </c>
      <c r="G93" s="2" t="s">
        <v>109</v>
      </c>
      <c r="H93" s="3">
        <v>37676</v>
      </c>
      <c r="I93" s="2"/>
      <c r="J93" s="2">
        <v>20.7</v>
      </c>
      <c r="K93" s="2">
        <v>-4.4000000000000004</v>
      </c>
      <c r="L93" s="2"/>
      <c r="M93" s="2" t="s">
        <v>53</v>
      </c>
      <c r="N93" s="2">
        <v>25.6</v>
      </c>
      <c r="O93" s="2"/>
      <c r="P93" s="2" t="s">
        <v>53</v>
      </c>
      <c r="Q93" s="2">
        <v>29.7</v>
      </c>
      <c r="R93" s="11">
        <f t="shared" si="1"/>
        <v>29.68751567296847</v>
      </c>
    </row>
    <row r="94" spans="1:18" x14ac:dyDescent="0.35">
      <c r="A94" s="7" t="s">
        <v>102</v>
      </c>
      <c r="B94" s="2" t="s">
        <v>48</v>
      </c>
      <c r="C94" s="2" t="s">
        <v>49</v>
      </c>
      <c r="D94" s="2" t="s">
        <v>71</v>
      </c>
      <c r="E94" s="2" t="s">
        <v>103</v>
      </c>
      <c r="F94" s="2" t="s">
        <v>104</v>
      </c>
      <c r="G94" s="2" t="s">
        <v>109</v>
      </c>
      <c r="H94" s="3">
        <v>37697</v>
      </c>
      <c r="I94" s="2"/>
      <c r="J94" s="2">
        <v>20.7</v>
      </c>
      <c r="K94" s="2">
        <v>-4.4000000000000004</v>
      </c>
      <c r="L94" s="2"/>
      <c r="M94" s="2" t="s">
        <v>53</v>
      </c>
      <c r="N94" s="2">
        <v>25.5</v>
      </c>
      <c r="O94" s="2"/>
      <c r="P94" s="2" t="s">
        <v>53</v>
      </c>
      <c r="Q94" s="2">
        <v>29.6</v>
      </c>
      <c r="R94" s="11">
        <f t="shared" si="1"/>
        <v>29.590007018998392</v>
      </c>
    </row>
    <row r="95" spans="1:18" x14ac:dyDescent="0.35">
      <c r="A95" s="7" t="s">
        <v>102</v>
      </c>
      <c r="B95" s="2" t="s">
        <v>48</v>
      </c>
      <c r="C95" s="2" t="s">
        <v>49</v>
      </c>
      <c r="D95" s="2" t="s">
        <v>71</v>
      </c>
      <c r="E95" s="2" t="s">
        <v>103</v>
      </c>
      <c r="F95" s="2" t="s">
        <v>104</v>
      </c>
      <c r="G95" s="2" t="s">
        <v>109</v>
      </c>
      <c r="H95" s="3">
        <v>37737</v>
      </c>
      <c r="I95" s="2"/>
      <c r="J95" s="2">
        <v>20.7</v>
      </c>
      <c r="K95" s="2">
        <v>-4.3</v>
      </c>
      <c r="L95" s="2"/>
      <c r="M95" s="2" t="s">
        <v>53</v>
      </c>
      <c r="N95" s="2">
        <v>25.5</v>
      </c>
      <c r="O95" s="2"/>
      <c r="P95" s="2" t="s">
        <v>53</v>
      </c>
      <c r="Q95" s="2">
        <v>29.5</v>
      </c>
      <c r="R95" s="11">
        <f t="shared" si="1"/>
        <v>29.489570118396642</v>
      </c>
    </row>
    <row r="96" spans="1:18" x14ac:dyDescent="0.35">
      <c r="A96" s="7" t="s">
        <v>102</v>
      </c>
      <c r="B96" s="2" t="s">
        <v>48</v>
      </c>
      <c r="C96" s="2" t="s">
        <v>49</v>
      </c>
      <c r="D96" s="2" t="s">
        <v>71</v>
      </c>
      <c r="E96" s="2" t="s">
        <v>103</v>
      </c>
      <c r="F96" s="2" t="s">
        <v>104</v>
      </c>
      <c r="G96" s="2" t="s">
        <v>105</v>
      </c>
      <c r="H96" s="3">
        <v>37186</v>
      </c>
      <c r="I96" s="2"/>
      <c r="J96" s="2">
        <v>20.8</v>
      </c>
      <c r="K96" s="2">
        <v>-4.5</v>
      </c>
      <c r="L96" s="2"/>
      <c r="M96" s="2" t="s">
        <v>53</v>
      </c>
      <c r="N96" s="2">
        <v>25.7</v>
      </c>
      <c r="O96" s="2"/>
      <c r="P96" s="2" t="s">
        <v>53</v>
      </c>
      <c r="Q96" s="2">
        <v>29.9</v>
      </c>
      <c r="R96" s="11">
        <f t="shared" si="1"/>
        <v>29.885461809114418</v>
      </c>
    </row>
    <row r="97" spans="1:18" x14ac:dyDescent="0.35">
      <c r="A97" s="7" t="s">
        <v>102</v>
      </c>
      <c r="B97" s="2" t="s">
        <v>48</v>
      </c>
      <c r="C97" s="2" t="s">
        <v>49</v>
      </c>
      <c r="D97" s="2" t="s">
        <v>71</v>
      </c>
      <c r="E97" s="2" t="s">
        <v>103</v>
      </c>
      <c r="F97" s="2" t="s">
        <v>104</v>
      </c>
      <c r="G97" s="2" t="s">
        <v>105</v>
      </c>
      <c r="H97" s="3">
        <v>39441</v>
      </c>
      <c r="I97" s="2"/>
      <c r="J97" s="2">
        <v>20.8</v>
      </c>
      <c r="K97" s="2">
        <v>-4.4000000000000004</v>
      </c>
      <c r="L97" s="2"/>
      <c r="M97" s="2" t="s">
        <v>53</v>
      </c>
      <c r="N97" s="2">
        <v>25.9</v>
      </c>
      <c r="O97" s="2"/>
      <c r="P97" s="2" t="s">
        <v>53</v>
      </c>
      <c r="Q97" s="2">
        <v>30</v>
      </c>
      <c r="R97" s="11">
        <f t="shared" si="1"/>
        <v>29.979984600230168</v>
      </c>
    </row>
    <row r="98" spans="1:18" x14ac:dyDescent="0.35">
      <c r="A98" s="7" t="s">
        <v>102</v>
      </c>
      <c r="B98" s="2" t="s">
        <v>48</v>
      </c>
      <c r="C98" s="2" t="s">
        <v>49</v>
      </c>
      <c r="D98" s="2" t="s">
        <v>71</v>
      </c>
      <c r="E98" s="2" t="s">
        <v>103</v>
      </c>
      <c r="F98" s="2" t="s">
        <v>104</v>
      </c>
      <c r="G98" s="2" t="s">
        <v>109</v>
      </c>
      <c r="H98" s="3">
        <v>37762</v>
      </c>
      <c r="I98" s="2"/>
      <c r="J98" s="2">
        <v>20.8</v>
      </c>
      <c r="K98" s="2">
        <v>-4.5</v>
      </c>
      <c r="L98" s="2"/>
      <c r="M98" s="2" t="s">
        <v>53</v>
      </c>
      <c r="N98" s="2">
        <v>25.3</v>
      </c>
      <c r="O98" s="2"/>
      <c r="P98" s="2" t="s">
        <v>53</v>
      </c>
      <c r="Q98" s="2">
        <v>29.5</v>
      </c>
      <c r="R98" s="11">
        <f t="shared" si="1"/>
        <v>29.495408171794612</v>
      </c>
    </row>
    <row r="99" spans="1:18" x14ac:dyDescent="0.35">
      <c r="A99" s="7" t="s">
        <v>102</v>
      </c>
      <c r="B99" s="2" t="s">
        <v>48</v>
      </c>
      <c r="C99" s="2" t="s">
        <v>49</v>
      </c>
      <c r="D99" s="2" t="s">
        <v>71</v>
      </c>
      <c r="E99" s="2" t="s">
        <v>103</v>
      </c>
      <c r="F99" s="2" t="s">
        <v>106</v>
      </c>
      <c r="G99" s="2" t="s">
        <v>108</v>
      </c>
      <c r="H99" s="3">
        <v>38419</v>
      </c>
      <c r="I99" s="2"/>
      <c r="J99" s="2">
        <v>20.8</v>
      </c>
      <c r="K99" s="2">
        <v>-4.4000000000000004</v>
      </c>
      <c r="L99" s="2"/>
      <c r="M99" s="2" t="s">
        <v>53</v>
      </c>
      <c r="N99" s="2">
        <v>25.3</v>
      </c>
      <c r="O99" s="2"/>
      <c r="P99" s="2" t="s">
        <v>53</v>
      </c>
      <c r="Q99" s="2">
        <v>29.4</v>
      </c>
      <c r="R99" s="11">
        <f t="shared" si="1"/>
        <v>29.394961182608633</v>
      </c>
    </row>
    <row r="100" spans="1:18" x14ac:dyDescent="0.35">
      <c r="A100" s="7" t="s">
        <v>102</v>
      </c>
      <c r="B100" s="2" t="s">
        <v>48</v>
      </c>
      <c r="C100" s="2" t="s">
        <v>49</v>
      </c>
      <c r="D100" s="2" t="s">
        <v>71</v>
      </c>
      <c r="E100" s="2" t="s">
        <v>103</v>
      </c>
      <c r="F100" s="2" t="s">
        <v>104</v>
      </c>
      <c r="G100" s="2" t="s">
        <v>105</v>
      </c>
      <c r="H100" s="3">
        <v>37558</v>
      </c>
      <c r="I100" s="2"/>
      <c r="J100" s="2">
        <v>20.9</v>
      </c>
      <c r="K100" s="2">
        <v>-4.4000000000000004</v>
      </c>
      <c r="L100" s="2"/>
      <c r="M100" s="2" t="s">
        <v>53</v>
      </c>
      <c r="N100" s="2">
        <v>25.7</v>
      </c>
      <c r="O100" s="2"/>
      <c r="P100" s="2" t="s">
        <v>53</v>
      </c>
      <c r="Q100" s="2">
        <v>29.7</v>
      </c>
      <c r="R100" s="11">
        <f t="shared" si="1"/>
        <v>29.785014819928392</v>
      </c>
    </row>
    <row r="101" spans="1:18" x14ac:dyDescent="0.35">
      <c r="A101" s="7" t="s">
        <v>102</v>
      </c>
      <c r="B101" s="2" t="s">
        <v>48</v>
      </c>
      <c r="C101" s="2" t="s">
        <v>49</v>
      </c>
      <c r="D101" s="2" t="s">
        <v>71</v>
      </c>
      <c r="E101" s="2" t="s">
        <v>103</v>
      </c>
      <c r="F101" s="2" t="s">
        <v>104</v>
      </c>
      <c r="G101" s="2" t="s">
        <v>109</v>
      </c>
      <c r="H101" s="3">
        <v>37793</v>
      </c>
      <c r="I101" s="2"/>
      <c r="J101" s="2">
        <v>20.9</v>
      </c>
      <c r="K101" s="2">
        <v>-4.4000000000000004</v>
      </c>
      <c r="L101" s="2"/>
      <c r="M101" s="2" t="s">
        <v>53</v>
      </c>
      <c r="N101" s="2">
        <v>25.3</v>
      </c>
      <c r="O101" s="2"/>
      <c r="P101" s="2" t="s">
        <v>53</v>
      </c>
      <c r="Q101" s="2">
        <v>29.4</v>
      </c>
      <c r="R101" s="11">
        <f t="shared" si="1"/>
        <v>29.394961182608633</v>
      </c>
    </row>
    <row r="102" spans="1:18" x14ac:dyDescent="0.35">
      <c r="A102" s="7" t="s">
        <v>102</v>
      </c>
      <c r="B102" s="2" t="s">
        <v>48</v>
      </c>
      <c r="C102" s="2" t="s">
        <v>49</v>
      </c>
      <c r="D102" s="2" t="s">
        <v>71</v>
      </c>
      <c r="E102" s="2" t="s">
        <v>103</v>
      </c>
      <c r="F102" s="2" t="s">
        <v>104</v>
      </c>
      <c r="G102" s="2" t="s">
        <v>109</v>
      </c>
      <c r="H102" s="3">
        <v>39509</v>
      </c>
      <c r="I102" s="2"/>
      <c r="J102" s="2">
        <v>20.9</v>
      </c>
      <c r="K102" s="2">
        <v>-4.4000000000000004</v>
      </c>
      <c r="L102" s="2"/>
      <c r="M102" s="2" t="s">
        <v>53</v>
      </c>
      <c r="N102" s="2">
        <v>25.7</v>
      </c>
      <c r="O102" s="2"/>
      <c r="P102" s="2" t="s">
        <v>53</v>
      </c>
      <c r="Q102" s="2">
        <v>29.8</v>
      </c>
      <c r="R102" s="11">
        <f t="shared" si="1"/>
        <v>29.785014819928392</v>
      </c>
    </row>
    <row r="103" spans="1:18" x14ac:dyDescent="0.35">
      <c r="A103" s="7" t="s">
        <v>102</v>
      </c>
      <c r="B103" s="2" t="s">
        <v>48</v>
      </c>
      <c r="C103" s="2" t="s">
        <v>49</v>
      </c>
      <c r="D103" s="2" t="s">
        <v>71</v>
      </c>
      <c r="E103" s="2" t="s">
        <v>103</v>
      </c>
      <c r="F103" s="2" t="s">
        <v>104</v>
      </c>
      <c r="G103" s="2" t="s">
        <v>105</v>
      </c>
      <c r="H103" s="3">
        <v>37399</v>
      </c>
      <c r="I103" s="2"/>
      <c r="J103" s="2">
        <v>21</v>
      </c>
      <c r="K103" s="2">
        <v>-4.4000000000000004</v>
      </c>
      <c r="L103" s="2"/>
      <c r="M103" s="2" t="s">
        <v>53</v>
      </c>
      <c r="N103" s="2">
        <v>25.3</v>
      </c>
      <c r="O103" s="2"/>
      <c r="P103" s="2" t="s">
        <v>53</v>
      </c>
      <c r="Q103" s="2">
        <v>29.4</v>
      </c>
      <c r="R103" s="11">
        <f t="shared" si="1"/>
        <v>29.394961182608633</v>
      </c>
    </row>
    <row r="104" spans="1:18" x14ac:dyDescent="0.35">
      <c r="A104" s="7" t="s">
        <v>102</v>
      </c>
      <c r="B104" s="2" t="s">
        <v>48</v>
      </c>
      <c r="C104" s="2" t="s">
        <v>49</v>
      </c>
      <c r="D104" s="2" t="s">
        <v>71</v>
      </c>
      <c r="E104" s="2" t="s">
        <v>103</v>
      </c>
      <c r="F104" s="2" t="s">
        <v>104</v>
      </c>
      <c r="G104" s="2" t="s">
        <v>105</v>
      </c>
      <c r="H104" s="3">
        <v>37430</v>
      </c>
      <c r="I104" s="2"/>
      <c r="J104" s="2">
        <v>21</v>
      </c>
      <c r="K104" s="2">
        <v>-4.3</v>
      </c>
      <c r="L104" s="2"/>
      <c r="M104" s="2" t="s">
        <v>53</v>
      </c>
      <c r="N104" s="2">
        <v>25.7</v>
      </c>
      <c r="O104" s="2"/>
      <c r="P104" s="2" t="s">
        <v>53</v>
      </c>
      <c r="Q104" s="2">
        <v>29.7</v>
      </c>
      <c r="R104" s="11">
        <f t="shared" si="1"/>
        <v>29.684577919326664</v>
      </c>
    </row>
    <row r="105" spans="1:18" x14ac:dyDescent="0.35">
      <c r="A105" s="7" t="s">
        <v>102</v>
      </c>
      <c r="B105" s="2" t="s">
        <v>48</v>
      </c>
      <c r="C105" s="2" t="s">
        <v>49</v>
      </c>
      <c r="D105" s="2" t="s">
        <v>71</v>
      </c>
      <c r="E105" s="2" t="s">
        <v>103</v>
      </c>
      <c r="F105" s="2" t="s">
        <v>104</v>
      </c>
      <c r="G105" s="2" t="s">
        <v>105</v>
      </c>
      <c r="H105" s="3">
        <v>39593</v>
      </c>
      <c r="I105" s="2"/>
      <c r="J105" s="2">
        <v>21</v>
      </c>
      <c r="K105" s="2">
        <v>-4.4000000000000004</v>
      </c>
      <c r="L105" s="2"/>
      <c r="M105" s="2" t="s">
        <v>53</v>
      </c>
      <c r="N105" s="2">
        <v>25.9</v>
      </c>
      <c r="O105" s="2"/>
      <c r="P105" s="2" t="s">
        <v>53</v>
      </c>
      <c r="Q105" s="2">
        <v>30</v>
      </c>
      <c r="R105" s="11">
        <f t="shared" si="1"/>
        <v>29.979984600230168</v>
      </c>
    </row>
    <row r="106" spans="1:18" x14ac:dyDescent="0.35">
      <c r="A106" s="7" t="s">
        <v>102</v>
      </c>
      <c r="B106" s="2" t="s">
        <v>48</v>
      </c>
      <c r="C106" s="2" t="s">
        <v>49</v>
      </c>
      <c r="D106" s="2" t="s">
        <v>71</v>
      </c>
      <c r="E106" s="2" t="s">
        <v>103</v>
      </c>
      <c r="F106" s="2" t="s">
        <v>104</v>
      </c>
      <c r="G106" s="2" t="s">
        <v>109</v>
      </c>
      <c r="H106" s="3">
        <v>39390</v>
      </c>
      <c r="I106" s="2"/>
      <c r="J106" s="2">
        <v>21</v>
      </c>
      <c r="K106" s="2">
        <v>-4.4000000000000004</v>
      </c>
      <c r="L106" s="2"/>
      <c r="M106" s="2" t="s">
        <v>53</v>
      </c>
      <c r="N106" s="2">
        <v>25.6</v>
      </c>
      <c r="O106" s="2"/>
      <c r="P106" s="2" t="s">
        <v>53</v>
      </c>
      <c r="Q106" s="2">
        <v>29.7</v>
      </c>
      <c r="R106" s="11">
        <f t="shared" si="1"/>
        <v>29.68751567296847</v>
      </c>
    </row>
    <row r="107" spans="1:18" x14ac:dyDescent="0.35">
      <c r="A107" s="7" t="s">
        <v>102</v>
      </c>
      <c r="B107" s="2" t="s">
        <v>48</v>
      </c>
      <c r="C107" s="2" t="s">
        <v>49</v>
      </c>
      <c r="D107" s="2" t="s">
        <v>71</v>
      </c>
      <c r="E107" s="2" t="s">
        <v>103</v>
      </c>
      <c r="F107" s="2" t="s">
        <v>104</v>
      </c>
      <c r="G107" s="2" t="s">
        <v>105</v>
      </c>
      <c r="H107" s="3">
        <v>36932</v>
      </c>
      <c r="I107" s="2"/>
      <c r="J107" s="2">
        <v>21.1</v>
      </c>
      <c r="K107" s="2">
        <v>-4.4000000000000004</v>
      </c>
      <c r="L107" s="2"/>
      <c r="M107" s="2" t="s">
        <v>53</v>
      </c>
      <c r="N107" s="2">
        <v>25.6</v>
      </c>
      <c r="O107" s="2"/>
      <c r="P107" s="2" t="s">
        <v>53</v>
      </c>
      <c r="Q107" s="2">
        <v>29.7</v>
      </c>
      <c r="R107" s="11">
        <f t="shared" si="1"/>
        <v>29.68751567296847</v>
      </c>
    </row>
    <row r="108" spans="1:18" x14ac:dyDescent="0.35">
      <c r="A108" s="7" t="s">
        <v>102</v>
      </c>
      <c r="B108" s="2" t="s">
        <v>48</v>
      </c>
      <c r="C108" s="2" t="s">
        <v>49</v>
      </c>
      <c r="D108" s="2" t="s">
        <v>71</v>
      </c>
      <c r="E108" s="2" t="s">
        <v>103</v>
      </c>
      <c r="F108" s="2" t="s">
        <v>104</v>
      </c>
      <c r="G108" s="2" t="s">
        <v>105</v>
      </c>
      <c r="H108" s="3">
        <v>38529</v>
      </c>
      <c r="I108" s="2"/>
      <c r="J108" s="2">
        <v>21.1</v>
      </c>
      <c r="K108" s="2">
        <v>-4.4000000000000004</v>
      </c>
      <c r="L108" s="2"/>
      <c r="M108" s="2" t="s">
        <v>53</v>
      </c>
      <c r="N108" s="2">
        <v>25</v>
      </c>
      <c r="O108" s="2"/>
      <c r="P108" s="2" t="s">
        <v>53</v>
      </c>
      <c r="Q108" s="2">
        <v>29.1</v>
      </c>
      <c r="R108" s="11">
        <f t="shared" si="1"/>
        <v>29.102321079071618</v>
      </c>
    </row>
    <row r="109" spans="1:18" x14ac:dyDescent="0.35">
      <c r="A109" s="7" t="s">
        <v>102</v>
      </c>
      <c r="B109" s="2" t="s">
        <v>48</v>
      </c>
      <c r="C109" s="2" t="s">
        <v>49</v>
      </c>
      <c r="D109" s="2" t="s">
        <v>71</v>
      </c>
      <c r="E109" s="2" t="s">
        <v>103</v>
      </c>
      <c r="F109" s="2" t="s">
        <v>104</v>
      </c>
      <c r="G109" s="2" t="s">
        <v>105</v>
      </c>
      <c r="H109" s="3">
        <v>38836</v>
      </c>
      <c r="I109" s="2"/>
      <c r="J109" s="2">
        <v>21.1</v>
      </c>
      <c r="K109" s="2">
        <v>-4.4000000000000004</v>
      </c>
      <c r="L109" s="2"/>
      <c r="M109" s="2" t="s">
        <v>53</v>
      </c>
      <c r="N109" s="2">
        <v>25.9</v>
      </c>
      <c r="O109" s="2"/>
      <c r="P109" s="2" t="s">
        <v>53</v>
      </c>
      <c r="Q109" s="2">
        <v>30</v>
      </c>
      <c r="R109" s="11">
        <f t="shared" si="1"/>
        <v>29.979984600230168</v>
      </c>
    </row>
    <row r="110" spans="1:18" x14ac:dyDescent="0.35">
      <c r="A110" s="7" t="s">
        <v>102</v>
      </c>
      <c r="B110" s="2" t="s">
        <v>48</v>
      </c>
      <c r="C110" s="2" t="s">
        <v>49</v>
      </c>
      <c r="D110" s="2" t="s">
        <v>71</v>
      </c>
      <c r="E110" s="2" t="s">
        <v>103</v>
      </c>
      <c r="F110" s="2" t="s">
        <v>104</v>
      </c>
      <c r="G110" s="2" t="s">
        <v>105</v>
      </c>
      <c r="H110" s="3">
        <v>39390</v>
      </c>
      <c r="I110" s="2"/>
      <c r="J110" s="2">
        <v>21.1</v>
      </c>
      <c r="K110" s="2">
        <v>-4.4000000000000004</v>
      </c>
      <c r="L110" s="2"/>
      <c r="M110" s="2" t="s">
        <v>53</v>
      </c>
      <c r="N110" s="2">
        <v>25.8</v>
      </c>
      <c r="O110" s="2"/>
      <c r="P110" s="2" t="s">
        <v>53</v>
      </c>
      <c r="Q110" s="2">
        <v>29.9</v>
      </c>
      <c r="R110" s="11">
        <f t="shared" si="1"/>
        <v>29.882504461731173</v>
      </c>
    </row>
    <row r="111" spans="1:18" x14ac:dyDescent="0.35">
      <c r="A111" s="7" t="s">
        <v>102</v>
      </c>
      <c r="B111" s="2" t="s">
        <v>48</v>
      </c>
      <c r="C111" s="2" t="s">
        <v>49</v>
      </c>
      <c r="D111" s="2" t="s">
        <v>71</v>
      </c>
      <c r="E111" s="2" t="s">
        <v>103</v>
      </c>
      <c r="F111" s="2" t="s">
        <v>104</v>
      </c>
      <c r="G111" s="2" t="s">
        <v>109</v>
      </c>
      <c r="H111" s="3">
        <v>37586</v>
      </c>
      <c r="I111" s="2"/>
      <c r="J111" s="2">
        <v>21.1</v>
      </c>
      <c r="K111" s="2">
        <v>-4.4000000000000004</v>
      </c>
      <c r="L111" s="2"/>
      <c r="M111" s="2" t="s">
        <v>53</v>
      </c>
      <c r="N111" s="2">
        <v>25.5</v>
      </c>
      <c r="O111" s="2"/>
      <c r="P111" s="2" t="s">
        <v>53</v>
      </c>
      <c r="Q111" s="2">
        <v>29.6</v>
      </c>
      <c r="R111" s="11">
        <f t="shared" si="1"/>
        <v>29.590007018998392</v>
      </c>
    </row>
    <row r="112" spans="1:18" x14ac:dyDescent="0.35">
      <c r="A112" s="7" t="s">
        <v>102</v>
      </c>
      <c r="B112" s="2" t="s">
        <v>48</v>
      </c>
      <c r="C112" s="2" t="s">
        <v>49</v>
      </c>
      <c r="D112" s="2" t="s">
        <v>71</v>
      </c>
      <c r="E112" s="2" t="s">
        <v>103</v>
      </c>
      <c r="F112" s="2" t="s">
        <v>104</v>
      </c>
      <c r="G112" s="2" t="s">
        <v>105</v>
      </c>
      <c r="H112" s="3">
        <v>37066</v>
      </c>
      <c r="I112" s="2"/>
      <c r="J112" s="2">
        <v>21.2</v>
      </c>
      <c r="K112" s="2">
        <v>-4.5</v>
      </c>
      <c r="L112" s="2"/>
      <c r="M112" s="2" t="s">
        <v>53</v>
      </c>
      <c r="N112" s="2">
        <v>25.4</v>
      </c>
      <c r="O112" s="2"/>
      <c r="P112" s="2" t="s">
        <v>53</v>
      </c>
      <c r="Q112" s="2">
        <v>29.6</v>
      </c>
      <c r="R112" s="11">
        <f t="shared" si="1"/>
        <v>29.592935845349224</v>
      </c>
    </row>
    <row r="113" spans="1:18" x14ac:dyDescent="0.35">
      <c r="A113" s="7" t="s">
        <v>102</v>
      </c>
      <c r="B113" s="2" t="s">
        <v>48</v>
      </c>
      <c r="C113" s="2" t="s">
        <v>49</v>
      </c>
      <c r="D113" s="2" t="s">
        <v>71</v>
      </c>
      <c r="E113" s="2" t="s">
        <v>103</v>
      </c>
      <c r="F113" s="2" t="s">
        <v>104</v>
      </c>
      <c r="G113" s="2" t="s">
        <v>105</v>
      </c>
      <c r="H113" s="3">
        <v>37158</v>
      </c>
      <c r="I113" s="2"/>
      <c r="J113" s="2">
        <v>21.2</v>
      </c>
      <c r="K113" s="2">
        <v>-4.5</v>
      </c>
      <c r="L113" s="2"/>
      <c r="M113" s="2" t="s">
        <v>53</v>
      </c>
      <c r="N113" s="2">
        <v>25.7</v>
      </c>
      <c r="O113" s="2"/>
      <c r="P113" s="2" t="s">
        <v>53</v>
      </c>
      <c r="Q113" s="2">
        <v>29.9</v>
      </c>
      <c r="R113" s="11">
        <f t="shared" si="1"/>
        <v>29.885461809114418</v>
      </c>
    </row>
    <row r="114" spans="1:18" x14ac:dyDescent="0.35">
      <c r="A114" s="7" t="s">
        <v>102</v>
      </c>
      <c r="B114" s="2" t="s">
        <v>48</v>
      </c>
      <c r="C114" s="2" t="s">
        <v>49</v>
      </c>
      <c r="D114" s="2" t="s">
        <v>71</v>
      </c>
      <c r="E114" s="2" t="s">
        <v>103</v>
      </c>
      <c r="F114" s="2" t="s">
        <v>104</v>
      </c>
      <c r="G114" s="2" t="s">
        <v>105</v>
      </c>
      <c r="H114" s="3">
        <v>37526</v>
      </c>
      <c r="I114" s="2"/>
      <c r="J114" s="2">
        <v>21.2</v>
      </c>
      <c r="K114" s="2">
        <v>-4.4000000000000004</v>
      </c>
      <c r="L114" s="2"/>
      <c r="M114" s="2" t="s">
        <v>53</v>
      </c>
      <c r="N114" s="2">
        <v>25.6</v>
      </c>
      <c r="O114" s="2"/>
      <c r="P114" s="2" t="s">
        <v>53</v>
      </c>
      <c r="Q114" s="2">
        <v>29.7</v>
      </c>
      <c r="R114" s="11">
        <f t="shared" si="1"/>
        <v>29.68751567296847</v>
      </c>
    </row>
    <row r="115" spans="1:18" x14ac:dyDescent="0.35">
      <c r="A115" s="7" t="s">
        <v>102</v>
      </c>
      <c r="B115" s="2" t="s">
        <v>48</v>
      </c>
      <c r="C115" s="2" t="s">
        <v>49</v>
      </c>
      <c r="D115" s="2" t="s">
        <v>71</v>
      </c>
      <c r="E115" s="2" t="s">
        <v>103</v>
      </c>
      <c r="F115" s="2" t="s">
        <v>104</v>
      </c>
      <c r="G115" s="2" t="s">
        <v>109</v>
      </c>
      <c r="H115" s="3">
        <v>37617</v>
      </c>
      <c r="I115" s="2"/>
      <c r="J115" s="2">
        <v>21.2</v>
      </c>
      <c r="K115" s="2">
        <v>-4.5</v>
      </c>
      <c r="L115" s="2"/>
      <c r="M115" s="2" t="s">
        <v>53</v>
      </c>
      <c r="N115" s="2">
        <v>25.7</v>
      </c>
      <c r="O115" s="2"/>
      <c r="P115" s="2" t="s">
        <v>53</v>
      </c>
      <c r="Q115" s="2">
        <v>29.9</v>
      </c>
      <c r="R115" s="11">
        <f t="shared" si="1"/>
        <v>29.885461809114418</v>
      </c>
    </row>
    <row r="116" spans="1:18" x14ac:dyDescent="0.35">
      <c r="A116" s="7" t="s">
        <v>102</v>
      </c>
      <c r="B116" s="2" t="s">
        <v>48</v>
      </c>
      <c r="C116" s="2" t="s">
        <v>49</v>
      </c>
      <c r="D116" s="2" t="s">
        <v>71</v>
      </c>
      <c r="E116" s="2" t="s">
        <v>103</v>
      </c>
      <c r="F116" s="2" t="s">
        <v>104</v>
      </c>
      <c r="G116" s="2" t="s">
        <v>109</v>
      </c>
      <c r="H116" s="3">
        <v>39475</v>
      </c>
      <c r="I116" s="2"/>
      <c r="J116" s="2">
        <v>21.2</v>
      </c>
      <c r="K116" s="2">
        <v>-4.4000000000000004</v>
      </c>
      <c r="L116" s="2"/>
      <c r="M116" s="2" t="s">
        <v>53</v>
      </c>
      <c r="N116" s="2">
        <v>26</v>
      </c>
      <c r="O116" s="2"/>
      <c r="P116" s="2" t="s">
        <v>53</v>
      </c>
      <c r="Q116" s="2">
        <v>30.1</v>
      </c>
      <c r="R116" s="11">
        <f t="shared" si="1"/>
        <v>30.077455237277952</v>
      </c>
    </row>
    <row r="117" spans="1:18" x14ac:dyDescent="0.35">
      <c r="A117" s="7" t="s">
        <v>102</v>
      </c>
      <c r="B117" s="2" t="s">
        <v>48</v>
      </c>
      <c r="C117" s="2" t="s">
        <v>49</v>
      </c>
      <c r="D117" s="2" t="s">
        <v>71</v>
      </c>
      <c r="E117" s="2" t="s">
        <v>103</v>
      </c>
      <c r="F117" s="2" t="s">
        <v>106</v>
      </c>
      <c r="G117" s="2" t="s">
        <v>107</v>
      </c>
      <c r="H117" s="3">
        <v>38115</v>
      </c>
      <c r="I117" s="2"/>
      <c r="J117" s="2">
        <v>21.2</v>
      </c>
      <c r="K117" s="2">
        <v>-4.2</v>
      </c>
      <c r="L117" s="2"/>
      <c r="M117" s="2" t="s">
        <v>53</v>
      </c>
      <c r="N117" s="2">
        <v>25.4</v>
      </c>
      <c r="O117" s="2"/>
      <c r="P117" s="2" t="s">
        <v>53</v>
      </c>
      <c r="Q117" s="2">
        <v>29.3</v>
      </c>
      <c r="R117" s="11">
        <f t="shared" si="1"/>
        <v>29.291625141517915</v>
      </c>
    </row>
    <row r="118" spans="1:18" x14ac:dyDescent="0.35">
      <c r="A118" s="7" t="s">
        <v>102</v>
      </c>
      <c r="B118" s="2" t="s">
        <v>48</v>
      </c>
      <c r="C118" s="2" t="s">
        <v>49</v>
      </c>
      <c r="D118" s="2" t="s">
        <v>71</v>
      </c>
      <c r="E118" s="2" t="s">
        <v>103</v>
      </c>
      <c r="F118" s="2" t="s">
        <v>104</v>
      </c>
      <c r="G118" s="2" t="s">
        <v>105</v>
      </c>
      <c r="H118" s="3">
        <v>37221</v>
      </c>
      <c r="I118" s="2"/>
      <c r="J118" s="2">
        <v>21.3</v>
      </c>
      <c r="K118" s="2">
        <v>-4.4000000000000004</v>
      </c>
      <c r="L118" s="2"/>
      <c r="M118" s="2" t="s">
        <v>53</v>
      </c>
      <c r="N118" s="2">
        <v>25.6</v>
      </c>
      <c r="O118" s="2"/>
      <c r="P118" s="2" t="s">
        <v>53</v>
      </c>
      <c r="Q118" s="2">
        <v>29.7</v>
      </c>
      <c r="R118" s="11">
        <f t="shared" si="1"/>
        <v>29.68751567296847</v>
      </c>
    </row>
    <row r="119" spans="1:18" x14ac:dyDescent="0.35">
      <c r="A119" s="7" t="s">
        <v>102</v>
      </c>
      <c r="B119" s="2" t="s">
        <v>48</v>
      </c>
      <c r="C119" s="2" t="s">
        <v>49</v>
      </c>
      <c r="D119" s="2" t="s">
        <v>71</v>
      </c>
      <c r="E119" s="2" t="s">
        <v>103</v>
      </c>
      <c r="F119" s="2" t="s">
        <v>104</v>
      </c>
      <c r="G119" s="2" t="s">
        <v>105</v>
      </c>
      <c r="H119" s="3">
        <v>39246</v>
      </c>
      <c r="I119" s="2"/>
      <c r="J119" s="2">
        <v>21.3</v>
      </c>
      <c r="K119" s="2">
        <v>-4.4000000000000004</v>
      </c>
      <c r="L119" s="2"/>
      <c r="M119" s="2" t="s">
        <v>53</v>
      </c>
      <c r="N119" s="2">
        <v>25.9</v>
      </c>
      <c r="O119" s="2"/>
      <c r="P119" s="2" t="s">
        <v>53</v>
      </c>
      <c r="Q119" s="2">
        <v>29.9</v>
      </c>
      <c r="R119" s="11">
        <f t="shared" si="1"/>
        <v>29.979984600230168</v>
      </c>
    </row>
    <row r="120" spans="1:18" x14ac:dyDescent="0.35">
      <c r="A120" s="7" t="s">
        <v>102</v>
      </c>
      <c r="B120" s="2" t="s">
        <v>48</v>
      </c>
      <c r="C120" s="2" t="s">
        <v>49</v>
      </c>
      <c r="D120" s="2" t="s">
        <v>71</v>
      </c>
      <c r="E120" s="2" t="s">
        <v>103</v>
      </c>
      <c r="F120" s="2" t="s">
        <v>104</v>
      </c>
      <c r="G120" s="2" t="s">
        <v>105</v>
      </c>
      <c r="H120" s="3">
        <v>39643</v>
      </c>
      <c r="I120" s="2"/>
      <c r="J120" s="2">
        <v>21.3</v>
      </c>
      <c r="K120" s="2">
        <v>-4.4000000000000004</v>
      </c>
      <c r="L120" s="2"/>
      <c r="M120" s="2" t="s">
        <v>53</v>
      </c>
      <c r="N120" s="2">
        <v>25.4</v>
      </c>
      <c r="O120" s="2"/>
      <c r="P120" s="2" t="s">
        <v>53</v>
      </c>
      <c r="Q120" s="2">
        <v>29.5</v>
      </c>
      <c r="R120" s="11">
        <f t="shared" si="1"/>
        <v>29.492488856163291</v>
      </c>
    </row>
    <row r="121" spans="1:18" x14ac:dyDescent="0.35">
      <c r="A121" s="7" t="s">
        <v>102</v>
      </c>
      <c r="B121" s="2" t="s">
        <v>48</v>
      </c>
      <c r="C121" s="2" t="s">
        <v>49</v>
      </c>
      <c r="D121" s="2" t="s">
        <v>71</v>
      </c>
      <c r="E121" s="2" t="s">
        <v>103</v>
      </c>
      <c r="F121" s="2" t="s">
        <v>104</v>
      </c>
      <c r="G121" s="2" t="s">
        <v>109</v>
      </c>
      <c r="H121" s="3">
        <v>37344</v>
      </c>
      <c r="I121" s="2"/>
      <c r="J121" s="2">
        <v>21.3</v>
      </c>
      <c r="K121" s="2">
        <v>-4.4000000000000004</v>
      </c>
      <c r="L121" s="2"/>
      <c r="M121" s="2" t="s">
        <v>53</v>
      </c>
      <c r="N121" s="2">
        <v>25.7</v>
      </c>
      <c r="O121" s="2"/>
      <c r="P121" s="2" t="s">
        <v>53</v>
      </c>
      <c r="Q121" s="2">
        <v>29.8</v>
      </c>
      <c r="R121" s="11">
        <f t="shared" si="1"/>
        <v>29.785014819928392</v>
      </c>
    </row>
    <row r="122" spans="1:18" x14ac:dyDescent="0.35">
      <c r="A122" s="7" t="s">
        <v>102</v>
      </c>
      <c r="B122" s="2" t="s">
        <v>48</v>
      </c>
      <c r="C122" s="2" t="s">
        <v>49</v>
      </c>
      <c r="D122" s="2" t="s">
        <v>71</v>
      </c>
      <c r="E122" s="2" t="s">
        <v>103</v>
      </c>
      <c r="F122" s="2" t="s">
        <v>104</v>
      </c>
      <c r="G122" s="2" t="s">
        <v>105</v>
      </c>
      <c r="H122" s="3">
        <v>37034</v>
      </c>
      <c r="I122" s="2"/>
      <c r="J122" s="2">
        <v>21.4</v>
      </c>
      <c r="K122" s="2">
        <v>-4.4000000000000004</v>
      </c>
      <c r="L122" s="2"/>
      <c r="M122" s="2" t="s">
        <v>53</v>
      </c>
      <c r="N122" s="2">
        <v>25.5</v>
      </c>
      <c r="O122" s="2"/>
      <c r="P122" s="2" t="s">
        <v>53</v>
      </c>
      <c r="Q122" s="2">
        <v>29.6</v>
      </c>
      <c r="R122" s="11">
        <f t="shared" si="1"/>
        <v>29.590007018998392</v>
      </c>
    </row>
    <row r="123" spans="1:18" x14ac:dyDescent="0.35">
      <c r="A123" s="7" t="s">
        <v>102</v>
      </c>
      <c r="B123" s="2" t="s">
        <v>48</v>
      </c>
      <c r="C123" s="2" t="s">
        <v>49</v>
      </c>
      <c r="D123" s="2" t="s">
        <v>71</v>
      </c>
      <c r="E123" s="2" t="s">
        <v>103</v>
      </c>
      <c r="F123" s="2" t="s">
        <v>104</v>
      </c>
      <c r="G123" s="2" t="s">
        <v>105</v>
      </c>
      <c r="H123" s="3">
        <v>39415</v>
      </c>
      <c r="I123" s="2"/>
      <c r="J123" s="2">
        <v>21.4</v>
      </c>
      <c r="K123" s="2">
        <v>-4.4000000000000004</v>
      </c>
      <c r="L123" s="2"/>
      <c r="M123" s="2" t="s">
        <v>53</v>
      </c>
      <c r="N123" s="2">
        <v>25.9</v>
      </c>
      <c r="O123" s="2"/>
      <c r="P123" s="2" t="s">
        <v>53</v>
      </c>
      <c r="Q123" s="2">
        <v>30</v>
      </c>
      <c r="R123" s="11">
        <f t="shared" si="1"/>
        <v>29.979984600230168</v>
      </c>
    </row>
    <row r="124" spans="1:18" x14ac:dyDescent="0.35">
      <c r="A124" s="7" t="s">
        <v>102</v>
      </c>
      <c r="B124" s="2" t="s">
        <v>48</v>
      </c>
      <c r="C124" s="2" t="s">
        <v>49</v>
      </c>
      <c r="D124" s="2" t="s">
        <v>71</v>
      </c>
      <c r="E124" s="2" t="s">
        <v>103</v>
      </c>
      <c r="F124" s="2" t="s">
        <v>104</v>
      </c>
      <c r="G124" s="2" t="s">
        <v>105</v>
      </c>
      <c r="H124" s="3">
        <v>39618</v>
      </c>
      <c r="I124" s="2"/>
      <c r="J124" s="2">
        <v>21.4</v>
      </c>
      <c r="K124" s="2">
        <v>-4.4000000000000004</v>
      </c>
      <c r="L124" s="2"/>
      <c r="M124" s="2" t="s">
        <v>53</v>
      </c>
      <c r="N124" s="2">
        <v>25.7</v>
      </c>
      <c r="O124" s="2"/>
      <c r="P124" s="2" t="s">
        <v>53</v>
      </c>
      <c r="Q124" s="2">
        <v>29.8</v>
      </c>
      <c r="R124" s="11">
        <f t="shared" si="1"/>
        <v>29.785014819928392</v>
      </c>
    </row>
    <row r="125" spans="1:18" x14ac:dyDescent="0.35">
      <c r="A125" s="7" t="s">
        <v>102</v>
      </c>
      <c r="B125" s="2" t="s">
        <v>48</v>
      </c>
      <c r="C125" s="2" t="s">
        <v>49</v>
      </c>
      <c r="D125" s="2" t="s">
        <v>71</v>
      </c>
      <c r="E125" s="2" t="s">
        <v>103</v>
      </c>
      <c r="F125" s="2" t="s">
        <v>104</v>
      </c>
      <c r="G125" s="2" t="s">
        <v>109</v>
      </c>
      <c r="H125" s="3">
        <v>37285</v>
      </c>
      <c r="I125" s="2"/>
      <c r="J125" s="2">
        <v>21.4</v>
      </c>
      <c r="K125" s="2">
        <v>-4.4000000000000004</v>
      </c>
      <c r="L125" s="2"/>
      <c r="M125" s="2" t="s">
        <v>53</v>
      </c>
      <c r="N125" s="2">
        <v>25.8</v>
      </c>
      <c r="O125" s="2"/>
      <c r="P125" s="2" t="s">
        <v>53</v>
      </c>
      <c r="Q125" s="2">
        <v>29.8</v>
      </c>
      <c r="R125" s="11">
        <f t="shared" si="1"/>
        <v>29.882504461731173</v>
      </c>
    </row>
    <row r="126" spans="1:18" x14ac:dyDescent="0.35">
      <c r="A126" s="7" t="s">
        <v>102</v>
      </c>
      <c r="B126" s="2" t="s">
        <v>48</v>
      </c>
      <c r="C126" s="2" t="s">
        <v>49</v>
      </c>
      <c r="D126" s="2" t="s">
        <v>71</v>
      </c>
      <c r="E126" s="2" t="s">
        <v>103</v>
      </c>
      <c r="F126" s="2" t="s">
        <v>106</v>
      </c>
      <c r="G126" s="2" t="s">
        <v>108</v>
      </c>
      <c r="H126" s="3">
        <v>38316</v>
      </c>
      <c r="I126" s="2"/>
      <c r="J126" s="2">
        <v>21.4</v>
      </c>
      <c r="K126" s="2">
        <v>-4.2</v>
      </c>
      <c r="L126" s="2"/>
      <c r="M126" s="2" t="s">
        <v>53</v>
      </c>
      <c r="N126" s="2">
        <v>25.3</v>
      </c>
      <c r="O126" s="2"/>
      <c r="P126" s="2" t="s">
        <v>53</v>
      </c>
      <c r="Q126" s="2">
        <v>29.2</v>
      </c>
      <c r="R126" s="11">
        <f t="shared" si="1"/>
        <v>29.194097467963108</v>
      </c>
    </row>
    <row r="127" spans="1:18" x14ac:dyDescent="0.35">
      <c r="A127" s="7" t="s">
        <v>102</v>
      </c>
      <c r="B127" s="2" t="s">
        <v>48</v>
      </c>
      <c r="C127" s="2" t="s">
        <v>49</v>
      </c>
      <c r="D127" s="2" t="s">
        <v>71</v>
      </c>
      <c r="E127" s="2" t="s">
        <v>103</v>
      </c>
      <c r="F127" s="2" t="s">
        <v>104</v>
      </c>
      <c r="G127" s="2" t="s">
        <v>105</v>
      </c>
      <c r="H127" s="3">
        <v>38872</v>
      </c>
      <c r="I127" s="2"/>
      <c r="J127" s="2">
        <v>21.6</v>
      </c>
      <c r="K127" s="2">
        <v>-4.4000000000000004</v>
      </c>
      <c r="L127" s="2"/>
      <c r="M127" s="2" t="s">
        <v>53</v>
      </c>
      <c r="N127" s="2">
        <v>25.9</v>
      </c>
      <c r="O127" s="2"/>
      <c r="P127" s="2" t="s">
        <v>53</v>
      </c>
      <c r="Q127" s="2">
        <v>29.9</v>
      </c>
      <c r="R127" s="11">
        <f t="shared" si="1"/>
        <v>29.979984600230168</v>
      </c>
    </row>
    <row r="128" spans="1:18" x14ac:dyDescent="0.35">
      <c r="A128" s="7" t="s">
        <v>102</v>
      </c>
      <c r="B128" s="2" t="s">
        <v>48</v>
      </c>
      <c r="C128" s="2" t="s">
        <v>49</v>
      </c>
      <c r="D128" s="2" t="s">
        <v>71</v>
      </c>
      <c r="E128" s="2" t="s">
        <v>103</v>
      </c>
      <c r="F128" s="2" t="s">
        <v>104</v>
      </c>
      <c r="G128" s="2" t="s">
        <v>109</v>
      </c>
      <c r="H128" s="3">
        <v>37373</v>
      </c>
      <c r="I128" s="2"/>
      <c r="J128" s="2">
        <v>21.6</v>
      </c>
      <c r="K128" s="2">
        <v>-4.4000000000000004</v>
      </c>
      <c r="L128" s="2"/>
      <c r="M128" s="2" t="s">
        <v>53</v>
      </c>
      <c r="N128" s="2">
        <v>25.8</v>
      </c>
      <c r="O128" s="2"/>
      <c r="P128" s="2" t="s">
        <v>53</v>
      </c>
      <c r="Q128" s="2">
        <v>29.8</v>
      </c>
      <c r="R128" s="11">
        <f t="shared" si="1"/>
        <v>29.882504461731173</v>
      </c>
    </row>
    <row r="129" spans="1:18" x14ac:dyDescent="0.35">
      <c r="A129" s="7" t="s">
        <v>102</v>
      </c>
      <c r="B129" s="2" t="s">
        <v>48</v>
      </c>
      <c r="C129" s="2" t="s">
        <v>49</v>
      </c>
      <c r="D129" s="2" t="s">
        <v>71</v>
      </c>
      <c r="E129" s="2" t="s">
        <v>103</v>
      </c>
      <c r="F129" s="2" t="s">
        <v>104</v>
      </c>
      <c r="G129" s="2" t="s">
        <v>109</v>
      </c>
      <c r="H129" s="3">
        <v>37654</v>
      </c>
      <c r="I129" s="2"/>
      <c r="J129" s="2">
        <v>21.8</v>
      </c>
      <c r="K129" s="2">
        <v>-4.4000000000000004</v>
      </c>
      <c r="L129" s="2"/>
      <c r="M129" s="2" t="s">
        <v>53</v>
      </c>
      <c r="N129" s="2">
        <v>25.5</v>
      </c>
      <c r="O129" s="2"/>
      <c r="P129" s="2" t="s">
        <v>53</v>
      </c>
      <c r="Q129" s="2">
        <v>29.6</v>
      </c>
      <c r="R129" s="11">
        <f t="shared" si="1"/>
        <v>29.590007018998392</v>
      </c>
    </row>
    <row r="130" spans="1:18" x14ac:dyDescent="0.35">
      <c r="A130" s="7" t="s">
        <v>102</v>
      </c>
      <c r="B130" s="2" t="s">
        <v>48</v>
      </c>
      <c r="C130" s="2" t="s">
        <v>49</v>
      </c>
      <c r="D130" s="2" t="s">
        <v>71</v>
      </c>
      <c r="E130" s="2" t="s">
        <v>103</v>
      </c>
      <c r="F130" s="2" t="s">
        <v>104</v>
      </c>
      <c r="G130" s="2" t="s">
        <v>109</v>
      </c>
      <c r="H130" s="3">
        <v>37399</v>
      </c>
      <c r="I130" s="2"/>
      <c r="J130" s="2">
        <v>21.9</v>
      </c>
      <c r="K130" s="2">
        <v>-4.4000000000000004</v>
      </c>
      <c r="L130" s="2"/>
      <c r="M130" s="2" t="s">
        <v>53</v>
      </c>
      <c r="N130" s="2">
        <v>25.5</v>
      </c>
      <c r="O130" s="2"/>
      <c r="P130" s="2" t="s">
        <v>53</v>
      </c>
      <c r="Q130" s="2">
        <v>29.6</v>
      </c>
      <c r="R130" s="11">
        <f t="shared" si="1"/>
        <v>29.590007018998392</v>
      </c>
    </row>
    <row r="131" spans="1:18" x14ac:dyDescent="0.35">
      <c r="A131" s="7" t="s">
        <v>102</v>
      </c>
      <c r="B131" s="2" t="s">
        <v>48</v>
      </c>
      <c r="C131" s="2" t="s">
        <v>49</v>
      </c>
      <c r="D131" s="2" t="s">
        <v>71</v>
      </c>
      <c r="E131" s="2" t="s">
        <v>103</v>
      </c>
      <c r="F131" s="2" t="s">
        <v>104</v>
      </c>
      <c r="G131" s="2" t="s">
        <v>109</v>
      </c>
      <c r="H131" s="3">
        <v>37430</v>
      </c>
      <c r="I131" s="2"/>
      <c r="J131" s="2">
        <v>22</v>
      </c>
      <c r="K131" s="2">
        <v>-4.4000000000000004</v>
      </c>
      <c r="L131" s="2"/>
      <c r="M131" s="2" t="s">
        <v>53</v>
      </c>
      <c r="N131" s="2">
        <v>25.5</v>
      </c>
      <c r="O131" s="2"/>
      <c r="P131" s="2" t="s">
        <v>53</v>
      </c>
      <c r="Q131" s="2">
        <v>29.6</v>
      </c>
      <c r="R131" s="11">
        <f t="shared" si="1"/>
        <v>29.590007018998392</v>
      </c>
    </row>
    <row r="132" spans="1:18" x14ac:dyDescent="0.35">
      <c r="A132" s="7" t="s">
        <v>102</v>
      </c>
      <c r="B132" s="2" t="s">
        <v>48</v>
      </c>
      <c r="C132" s="2" t="s">
        <v>49</v>
      </c>
      <c r="D132" s="2" t="s">
        <v>71</v>
      </c>
      <c r="E132" s="2" t="s">
        <v>103</v>
      </c>
      <c r="F132" s="2" t="s">
        <v>106</v>
      </c>
      <c r="G132" s="2" t="s">
        <v>108</v>
      </c>
      <c r="H132" s="3">
        <v>38484</v>
      </c>
      <c r="I132" s="2"/>
      <c r="J132" s="2">
        <v>22.1</v>
      </c>
      <c r="K132" s="2">
        <v>-4.3</v>
      </c>
      <c r="L132" s="2"/>
      <c r="M132" s="2" t="s">
        <v>53</v>
      </c>
      <c r="N132" s="2">
        <v>25</v>
      </c>
      <c r="O132" s="2"/>
      <c r="P132" s="2" t="s">
        <v>53</v>
      </c>
      <c r="Q132" s="2">
        <v>29</v>
      </c>
      <c r="R132" s="11">
        <f t="shared" ref="R132:R137" si="2">1000*LN((1000+N132)/(1000+K132))</f>
        <v>29.001884178469822</v>
      </c>
    </row>
    <row r="133" spans="1:18" x14ac:dyDescent="0.35">
      <c r="A133" s="7" t="s">
        <v>102</v>
      </c>
      <c r="B133" s="2" t="s">
        <v>48</v>
      </c>
      <c r="C133" s="2" t="s">
        <v>49</v>
      </c>
      <c r="D133" s="2" t="s">
        <v>71</v>
      </c>
      <c r="E133" s="2" t="s">
        <v>103</v>
      </c>
      <c r="F133" s="2" t="s">
        <v>104</v>
      </c>
      <c r="G133" s="2" t="s">
        <v>109</v>
      </c>
      <c r="H133" s="3">
        <v>38703</v>
      </c>
      <c r="I133" s="2"/>
      <c r="J133" s="2">
        <v>22.2</v>
      </c>
      <c r="K133" s="2">
        <v>-4.4000000000000004</v>
      </c>
      <c r="L133" s="2"/>
      <c r="M133" s="2" t="s">
        <v>53</v>
      </c>
      <c r="N133" s="2">
        <v>25.7</v>
      </c>
      <c r="O133" s="2"/>
      <c r="P133" s="2" t="s">
        <v>53</v>
      </c>
      <c r="Q133" s="2">
        <v>29.8</v>
      </c>
      <c r="R133" s="11">
        <f t="shared" si="2"/>
        <v>29.785014819928392</v>
      </c>
    </row>
    <row r="134" spans="1:18" x14ac:dyDescent="0.35">
      <c r="A134" s="7" t="s">
        <v>102</v>
      </c>
      <c r="B134" s="2" t="s">
        <v>48</v>
      </c>
      <c r="C134" s="2" t="s">
        <v>49</v>
      </c>
      <c r="D134" s="2" t="s">
        <v>71</v>
      </c>
      <c r="E134" s="2" t="s">
        <v>103</v>
      </c>
      <c r="F134" s="2" t="s">
        <v>106</v>
      </c>
      <c r="G134" s="2" t="s">
        <v>108</v>
      </c>
      <c r="H134" s="3">
        <v>38184</v>
      </c>
      <c r="I134" s="2"/>
      <c r="J134" s="2">
        <v>22.3</v>
      </c>
      <c r="K134" s="2">
        <v>-4.3</v>
      </c>
      <c r="L134" s="2"/>
      <c r="M134" s="2" t="s">
        <v>53</v>
      </c>
      <c r="N134" s="2">
        <v>25.3</v>
      </c>
      <c r="O134" s="2"/>
      <c r="P134" s="2" t="s">
        <v>53</v>
      </c>
      <c r="Q134" s="2">
        <v>29.3</v>
      </c>
      <c r="R134" s="11">
        <f t="shared" si="2"/>
        <v>29.294524282006865</v>
      </c>
    </row>
    <row r="135" spans="1:18" x14ac:dyDescent="0.35">
      <c r="A135" s="7" t="s">
        <v>102</v>
      </c>
      <c r="B135" s="2" t="s">
        <v>48</v>
      </c>
      <c r="C135" s="2" t="s">
        <v>49</v>
      </c>
      <c r="D135" s="2" t="s">
        <v>71</v>
      </c>
      <c r="E135" s="2" t="s">
        <v>103</v>
      </c>
      <c r="F135" s="2" t="s">
        <v>106</v>
      </c>
      <c r="G135" s="2" t="s">
        <v>108</v>
      </c>
      <c r="H135" s="3">
        <v>38252</v>
      </c>
      <c r="I135" s="2"/>
      <c r="J135" s="2">
        <v>22.3</v>
      </c>
      <c r="K135" s="2">
        <v>-4.2</v>
      </c>
      <c r="L135" s="2"/>
      <c r="M135" s="2" t="s">
        <v>53</v>
      </c>
      <c r="N135" s="2">
        <v>24.8</v>
      </c>
      <c r="O135" s="2"/>
      <c r="P135" s="2" t="s">
        <v>53</v>
      </c>
      <c r="Q135" s="2">
        <v>28.7</v>
      </c>
      <c r="R135" s="11">
        <f t="shared" si="2"/>
        <v>28.706316374442139</v>
      </c>
    </row>
    <row r="136" spans="1:18" x14ac:dyDescent="0.35">
      <c r="A136" s="7" t="s">
        <v>102</v>
      </c>
      <c r="B136" s="2" t="s">
        <v>48</v>
      </c>
      <c r="C136" s="2" t="s">
        <v>49</v>
      </c>
      <c r="D136" s="2" t="s">
        <v>71</v>
      </c>
      <c r="E136" s="2" t="s">
        <v>103</v>
      </c>
      <c r="F136" s="2" t="s">
        <v>104</v>
      </c>
      <c r="G136" s="2" t="s">
        <v>109</v>
      </c>
      <c r="H136" s="3">
        <v>38738</v>
      </c>
      <c r="I136" s="2"/>
      <c r="J136" s="2">
        <v>22.4</v>
      </c>
      <c r="K136" s="2">
        <v>-4.4000000000000004</v>
      </c>
      <c r="L136" s="2"/>
      <c r="M136" s="2" t="s">
        <v>53</v>
      </c>
      <c r="N136" s="2">
        <v>25.7</v>
      </c>
      <c r="O136" s="2"/>
      <c r="P136" s="2" t="s">
        <v>53</v>
      </c>
      <c r="Q136" s="2">
        <v>29.8</v>
      </c>
      <c r="R136" s="11">
        <f t="shared" si="2"/>
        <v>29.785014819928392</v>
      </c>
    </row>
    <row r="137" spans="1:18" x14ac:dyDescent="0.35">
      <c r="A137" s="7" t="s">
        <v>102</v>
      </c>
      <c r="B137" s="2" t="s">
        <v>48</v>
      </c>
      <c r="C137" s="2" t="s">
        <v>49</v>
      </c>
      <c r="D137" s="2" t="s">
        <v>71</v>
      </c>
      <c r="E137" s="2" t="s">
        <v>103</v>
      </c>
      <c r="F137" s="2" t="s">
        <v>106</v>
      </c>
      <c r="G137" s="2" t="s">
        <v>107</v>
      </c>
      <c r="H137" s="3">
        <v>37734</v>
      </c>
      <c r="I137" s="2"/>
      <c r="J137" s="2">
        <v>22.6</v>
      </c>
      <c r="K137" s="2">
        <v>-4.5</v>
      </c>
      <c r="L137" s="2"/>
      <c r="M137" s="2" t="s">
        <v>53</v>
      </c>
      <c r="N137" s="2">
        <v>25.3</v>
      </c>
      <c r="O137" s="2"/>
      <c r="P137" s="2" t="s">
        <v>53</v>
      </c>
      <c r="Q137" s="2">
        <v>29.5</v>
      </c>
      <c r="R137" s="11">
        <f t="shared" si="2"/>
        <v>29.495408171794612</v>
      </c>
    </row>
    <row r="138" spans="1:18" x14ac:dyDescent="0.35">
      <c r="A138" s="7" t="s">
        <v>102</v>
      </c>
      <c r="B138" s="2" t="s">
        <v>48</v>
      </c>
      <c r="C138" s="2" t="s">
        <v>49</v>
      </c>
      <c r="D138" s="2" t="s">
        <v>71</v>
      </c>
      <c r="E138" s="2" t="s">
        <v>103</v>
      </c>
      <c r="F138" s="2" t="s">
        <v>104</v>
      </c>
      <c r="G138" s="2" t="s">
        <v>105</v>
      </c>
      <c r="H138" s="3">
        <v>36139</v>
      </c>
      <c r="I138" s="2"/>
      <c r="J138" s="2"/>
      <c r="K138" s="2"/>
      <c r="L138" s="2"/>
      <c r="M138" s="2" t="s">
        <v>53</v>
      </c>
      <c r="N138" s="2">
        <v>25.4</v>
      </c>
      <c r="O138" s="2"/>
      <c r="P138" s="2" t="s">
        <v>53</v>
      </c>
      <c r="Q138" s="2"/>
      <c r="R138" s="11"/>
    </row>
    <row r="139" spans="1:18" x14ac:dyDescent="0.35">
      <c r="A139" s="7" t="s">
        <v>102</v>
      </c>
      <c r="B139" s="2" t="s">
        <v>48</v>
      </c>
      <c r="C139" s="2" t="s">
        <v>49</v>
      </c>
      <c r="D139" s="2" t="s">
        <v>71</v>
      </c>
      <c r="E139" s="2" t="s">
        <v>103</v>
      </c>
      <c r="F139" s="2" t="s">
        <v>104</v>
      </c>
      <c r="G139" s="2" t="s">
        <v>105</v>
      </c>
      <c r="H139" s="3">
        <v>36171</v>
      </c>
      <c r="I139" s="2"/>
      <c r="J139" s="2"/>
      <c r="K139" s="2"/>
      <c r="L139" s="2"/>
      <c r="M139" s="2" t="s">
        <v>53</v>
      </c>
      <c r="N139" s="2">
        <v>25.6</v>
      </c>
      <c r="O139" s="2"/>
      <c r="P139" s="2" t="s">
        <v>53</v>
      </c>
      <c r="Q139" s="2"/>
      <c r="R139" s="11"/>
    </row>
    <row r="140" spans="1:18" x14ac:dyDescent="0.35">
      <c r="A140" s="7" t="s">
        <v>102</v>
      </c>
      <c r="B140" s="2" t="s">
        <v>48</v>
      </c>
      <c r="C140" s="2" t="s">
        <v>49</v>
      </c>
      <c r="D140" s="2" t="s">
        <v>71</v>
      </c>
      <c r="E140" s="2" t="s">
        <v>103</v>
      </c>
      <c r="F140" s="2" t="s">
        <v>104</v>
      </c>
      <c r="G140" s="2" t="s">
        <v>105</v>
      </c>
      <c r="H140" s="3">
        <v>36203</v>
      </c>
      <c r="I140" s="2"/>
      <c r="J140" s="2"/>
      <c r="K140" s="2"/>
      <c r="L140" s="2"/>
      <c r="M140" s="2" t="s">
        <v>53</v>
      </c>
      <c r="N140" s="2">
        <v>25.7</v>
      </c>
      <c r="O140" s="2"/>
      <c r="P140" s="2" t="s">
        <v>53</v>
      </c>
      <c r="Q140" s="2"/>
      <c r="R140" s="11"/>
    </row>
    <row r="141" spans="1:18" x14ac:dyDescent="0.35">
      <c r="A141" s="7" t="s">
        <v>102</v>
      </c>
      <c r="B141" s="2" t="s">
        <v>48</v>
      </c>
      <c r="C141" s="2" t="s">
        <v>49</v>
      </c>
      <c r="D141" s="2" t="s">
        <v>71</v>
      </c>
      <c r="E141" s="2" t="s">
        <v>103</v>
      </c>
      <c r="F141" s="2" t="s">
        <v>104</v>
      </c>
      <c r="G141" s="2" t="s">
        <v>105</v>
      </c>
      <c r="H141" s="3">
        <v>36240</v>
      </c>
      <c r="I141" s="2"/>
      <c r="J141" s="2"/>
      <c r="K141" s="2"/>
      <c r="L141" s="2"/>
      <c r="M141" s="2" t="s">
        <v>53</v>
      </c>
      <c r="N141" s="2">
        <v>25.2</v>
      </c>
      <c r="O141" s="2"/>
      <c r="P141" s="2" t="s">
        <v>53</v>
      </c>
      <c r="Q141" s="2"/>
      <c r="R141" s="11"/>
    </row>
    <row r="142" spans="1:18" x14ac:dyDescent="0.35">
      <c r="A142" s="7" t="s">
        <v>102</v>
      </c>
      <c r="B142" s="2" t="s">
        <v>48</v>
      </c>
      <c r="C142" s="2" t="s">
        <v>49</v>
      </c>
      <c r="D142" s="2" t="s">
        <v>71</v>
      </c>
      <c r="E142" s="2" t="s">
        <v>103</v>
      </c>
      <c r="F142" s="2" t="s">
        <v>104</v>
      </c>
      <c r="G142" s="2" t="s">
        <v>105</v>
      </c>
      <c r="H142" s="3">
        <v>36279</v>
      </c>
      <c r="I142" s="2"/>
      <c r="J142" s="2"/>
      <c r="K142" s="2"/>
      <c r="L142" s="2"/>
      <c r="M142" s="2" t="s">
        <v>53</v>
      </c>
      <c r="N142" s="2">
        <v>25.2</v>
      </c>
      <c r="O142" s="2"/>
      <c r="P142" s="2" t="s">
        <v>53</v>
      </c>
      <c r="Q142" s="2"/>
      <c r="R142" s="11"/>
    </row>
    <row r="143" spans="1:18" x14ac:dyDescent="0.35">
      <c r="A143" s="7" t="s">
        <v>102</v>
      </c>
      <c r="B143" s="2" t="s">
        <v>48</v>
      </c>
      <c r="C143" s="2" t="s">
        <v>49</v>
      </c>
      <c r="D143" s="2" t="s">
        <v>71</v>
      </c>
      <c r="E143" s="2" t="s">
        <v>103</v>
      </c>
      <c r="F143" s="2" t="s">
        <v>104</v>
      </c>
      <c r="G143" s="2" t="s">
        <v>105</v>
      </c>
      <c r="H143" s="3">
        <v>36323</v>
      </c>
      <c r="I143" s="2"/>
      <c r="J143" s="2"/>
      <c r="K143" s="2"/>
      <c r="L143" s="2"/>
      <c r="M143" s="2" t="s">
        <v>53</v>
      </c>
      <c r="N143" s="2">
        <v>25.2</v>
      </c>
      <c r="O143" s="2"/>
      <c r="P143" s="2" t="s">
        <v>53</v>
      </c>
      <c r="Q143" s="2"/>
      <c r="R143" s="11"/>
    </row>
    <row r="144" spans="1:18" x14ac:dyDescent="0.35">
      <c r="A144" s="7" t="s">
        <v>102</v>
      </c>
      <c r="B144" s="2" t="s">
        <v>48</v>
      </c>
      <c r="C144" s="2" t="s">
        <v>49</v>
      </c>
      <c r="D144" s="2" t="s">
        <v>71</v>
      </c>
      <c r="E144" s="2" t="s">
        <v>103</v>
      </c>
      <c r="F144" s="2" t="s">
        <v>104</v>
      </c>
      <c r="G144" s="2" t="s">
        <v>105</v>
      </c>
      <c r="H144" s="3">
        <v>36369</v>
      </c>
      <c r="I144" s="2"/>
      <c r="J144" s="2"/>
      <c r="K144" s="2">
        <v>-4.5</v>
      </c>
      <c r="L144" s="2"/>
      <c r="M144" s="2" t="s">
        <v>53</v>
      </c>
      <c r="N144" s="2">
        <v>24.9</v>
      </c>
      <c r="O144" s="2"/>
      <c r="P144" s="2" t="s">
        <v>53</v>
      </c>
      <c r="Q144" s="2">
        <v>29.1</v>
      </c>
      <c r="R144" s="11">
        <f t="shared" ref="R144:R207" si="3">1000*LN((1000+N144)/(1000+K144))</f>
        <v>29.105202333266465</v>
      </c>
    </row>
    <row r="145" spans="1:18" x14ac:dyDescent="0.35">
      <c r="A145" s="7" t="s">
        <v>102</v>
      </c>
      <c r="B145" s="2" t="s">
        <v>48</v>
      </c>
      <c r="C145" s="2" t="s">
        <v>49</v>
      </c>
      <c r="D145" s="2" t="s">
        <v>71</v>
      </c>
      <c r="E145" s="2" t="s">
        <v>103</v>
      </c>
      <c r="F145" s="2" t="s">
        <v>104</v>
      </c>
      <c r="G145" s="2" t="s">
        <v>105</v>
      </c>
      <c r="H145" s="3">
        <v>36416</v>
      </c>
      <c r="I145" s="2"/>
      <c r="J145" s="2"/>
      <c r="K145" s="2">
        <v>-4.5</v>
      </c>
      <c r="L145" s="2"/>
      <c r="M145" s="2" t="s">
        <v>53</v>
      </c>
      <c r="N145" s="2">
        <v>26.1</v>
      </c>
      <c r="O145" s="2"/>
      <c r="P145" s="2" t="s">
        <v>53</v>
      </c>
      <c r="Q145" s="2">
        <v>30.3</v>
      </c>
      <c r="R145" s="11">
        <f t="shared" si="3"/>
        <v>30.275363363912437</v>
      </c>
    </row>
    <row r="146" spans="1:18" x14ac:dyDescent="0.35">
      <c r="A146" s="7" t="s">
        <v>102</v>
      </c>
      <c r="B146" s="2" t="s">
        <v>48</v>
      </c>
      <c r="C146" s="2" t="s">
        <v>49</v>
      </c>
      <c r="D146" s="2" t="s">
        <v>71</v>
      </c>
      <c r="E146" s="2" t="s">
        <v>103</v>
      </c>
      <c r="F146" s="2" t="s">
        <v>104</v>
      </c>
      <c r="G146" s="2" t="s">
        <v>105</v>
      </c>
      <c r="H146" s="3">
        <v>36466</v>
      </c>
      <c r="I146" s="2"/>
      <c r="J146" s="2"/>
      <c r="K146" s="2">
        <v>-4.4000000000000004</v>
      </c>
      <c r="L146" s="2"/>
      <c r="M146" s="2" t="s">
        <v>53</v>
      </c>
      <c r="N146" s="2">
        <v>26.3</v>
      </c>
      <c r="O146" s="2"/>
      <c r="P146" s="2" t="s">
        <v>53</v>
      </c>
      <c r="Q146" s="2">
        <v>30.3</v>
      </c>
      <c r="R146" s="11">
        <f t="shared" si="3"/>
        <v>30.369810158231594</v>
      </c>
    </row>
    <row r="147" spans="1:18" x14ac:dyDescent="0.35">
      <c r="A147" s="7" t="s">
        <v>102</v>
      </c>
      <c r="B147" s="2" t="s">
        <v>48</v>
      </c>
      <c r="C147" s="2" t="s">
        <v>49</v>
      </c>
      <c r="D147" s="2" t="s">
        <v>71</v>
      </c>
      <c r="E147" s="2" t="s">
        <v>103</v>
      </c>
      <c r="F147" s="2" t="s">
        <v>104</v>
      </c>
      <c r="G147" s="2" t="s">
        <v>105</v>
      </c>
      <c r="H147" s="3">
        <v>36525</v>
      </c>
      <c r="I147" s="2"/>
      <c r="J147" s="2"/>
      <c r="K147" s="2">
        <v>-4.4000000000000004</v>
      </c>
      <c r="L147" s="2"/>
      <c r="M147" s="2" t="s">
        <v>53</v>
      </c>
      <c r="N147" s="2">
        <v>26.7</v>
      </c>
      <c r="O147" s="2"/>
      <c r="P147" s="2" t="s">
        <v>53</v>
      </c>
      <c r="Q147" s="2">
        <v>30.7</v>
      </c>
      <c r="R147" s="11">
        <f t="shared" si="3"/>
        <v>30.759483811482212</v>
      </c>
    </row>
    <row r="148" spans="1:18" x14ac:dyDescent="0.35">
      <c r="A148" s="7" t="s">
        <v>102</v>
      </c>
      <c r="B148" s="2" t="s">
        <v>48</v>
      </c>
      <c r="C148" s="2" t="s">
        <v>49</v>
      </c>
      <c r="D148" s="2" t="s">
        <v>71</v>
      </c>
      <c r="E148" s="2" t="s">
        <v>103</v>
      </c>
      <c r="F148" s="2" t="s">
        <v>104</v>
      </c>
      <c r="G148" s="2" t="s">
        <v>105</v>
      </c>
      <c r="H148" s="3">
        <v>36573</v>
      </c>
      <c r="I148" s="2"/>
      <c r="J148" s="2"/>
      <c r="K148" s="2">
        <v>-4.4000000000000004</v>
      </c>
      <c r="L148" s="2"/>
      <c r="M148" s="2" t="s">
        <v>53</v>
      </c>
      <c r="N148" s="2">
        <v>25.2</v>
      </c>
      <c r="O148" s="2"/>
      <c r="P148" s="2" t="s">
        <v>53</v>
      </c>
      <c r="Q148" s="2">
        <v>29.3</v>
      </c>
      <c r="R148" s="11">
        <f t="shared" si="3"/>
        <v>29.297423996479122</v>
      </c>
    </row>
    <row r="149" spans="1:18" x14ac:dyDescent="0.35">
      <c r="A149" s="7" t="s">
        <v>102</v>
      </c>
      <c r="B149" s="2" t="s">
        <v>48</v>
      </c>
      <c r="C149" s="2" t="s">
        <v>49</v>
      </c>
      <c r="D149" s="2" t="s">
        <v>71</v>
      </c>
      <c r="E149" s="2" t="s">
        <v>103</v>
      </c>
      <c r="F149" s="2" t="s">
        <v>104</v>
      </c>
      <c r="G149" s="2" t="s">
        <v>105</v>
      </c>
      <c r="H149" s="3">
        <v>36605</v>
      </c>
      <c r="I149" s="2"/>
      <c r="J149" s="2"/>
      <c r="K149" s="2">
        <v>-4.3</v>
      </c>
      <c r="L149" s="2"/>
      <c r="M149" s="2" t="s">
        <v>53</v>
      </c>
      <c r="N149" s="2">
        <v>25.1</v>
      </c>
      <c r="O149" s="2"/>
      <c r="P149" s="2" t="s">
        <v>53</v>
      </c>
      <c r="Q149" s="2">
        <v>29.1</v>
      </c>
      <c r="R149" s="11">
        <f t="shared" si="3"/>
        <v>29.099440395317121</v>
      </c>
    </row>
    <row r="150" spans="1:18" x14ac:dyDescent="0.35">
      <c r="A150" s="7" t="s">
        <v>102</v>
      </c>
      <c r="B150" s="2" t="s">
        <v>48</v>
      </c>
      <c r="C150" s="2" t="s">
        <v>49</v>
      </c>
      <c r="D150" s="2" t="s">
        <v>71</v>
      </c>
      <c r="E150" s="2" t="s">
        <v>103</v>
      </c>
      <c r="F150" s="2" t="s">
        <v>104</v>
      </c>
      <c r="G150" s="2" t="s">
        <v>105</v>
      </c>
      <c r="H150" s="3">
        <v>36636</v>
      </c>
      <c r="I150" s="2"/>
      <c r="J150" s="2"/>
      <c r="K150" s="2">
        <v>-3.9</v>
      </c>
      <c r="L150" s="2"/>
      <c r="M150" s="2" t="s">
        <v>53</v>
      </c>
      <c r="N150" s="2">
        <v>25.7</v>
      </c>
      <c r="O150" s="2"/>
      <c r="P150" s="2" t="s">
        <v>53</v>
      </c>
      <c r="Q150" s="2">
        <v>29.2</v>
      </c>
      <c r="R150" s="11">
        <f t="shared" si="3"/>
        <v>29.282931162245355</v>
      </c>
    </row>
    <row r="151" spans="1:18" x14ac:dyDescent="0.35">
      <c r="A151" s="7" t="s">
        <v>102</v>
      </c>
      <c r="B151" s="2" t="s">
        <v>48</v>
      </c>
      <c r="C151" s="2" t="s">
        <v>49</v>
      </c>
      <c r="D151" s="2" t="s">
        <v>71</v>
      </c>
      <c r="E151" s="2" t="s">
        <v>103</v>
      </c>
      <c r="F151" s="2" t="s">
        <v>104</v>
      </c>
      <c r="G151" s="2" t="s">
        <v>105</v>
      </c>
      <c r="H151" s="3">
        <v>36664</v>
      </c>
      <c r="I151" s="2"/>
      <c r="J151" s="2"/>
      <c r="K151" s="2">
        <v>-3.9</v>
      </c>
      <c r="L151" s="2"/>
      <c r="M151" s="2" t="s">
        <v>53</v>
      </c>
      <c r="N151" s="2">
        <v>25.8</v>
      </c>
      <c r="O151" s="2"/>
      <c r="P151" s="2" t="s">
        <v>53</v>
      </c>
      <c r="Q151" s="2">
        <v>29.3</v>
      </c>
      <c r="R151" s="11">
        <f t="shared" si="3"/>
        <v>29.380420804048079</v>
      </c>
    </row>
    <row r="152" spans="1:18" x14ac:dyDescent="0.35">
      <c r="A152" s="7" t="s">
        <v>102</v>
      </c>
      <c r="B152" s="2" t="s">
        <v>48</v>
      </c>
      <c r="C152" s="2" t="s">
        <v>49</v>
      </c>
      <c r="D152" s="2" t="s">
        <v>71</v>
      </c>
      <c r="E152" s="2" t="s">
        <v>103</v>
      </c>
      <c r="F152" s="2" t="s">
        <v>104</v>
      </c>
      <c r="G152" s="2" t="s">
        <v>105</v>
      </c>
      <c r="H152" s="3">
        <v>36692</v>
      </c>
      <c r="I152" s="2"/>
      <c r="J152" s="2"/>
      <c r="K152" s="2">
        <v>-4.3</v>
      </c>
      <c r="L152" s="2"/>
      <c r="M152" s="2" t="s">
        <v>53</v>
      </c>
      <c r="N152" s="2">
        <v>25.7</v>
      </c>
      <c r="O152" s="2"/>
      <c r="P152" s="2" t="s">
        <v>53</v>
      </c>
      <c r="Q152" s="2">
        <v>29.6</v>
      </c>
      <c r="R152" s="11">
        <f t="shared" si="3"/>
        <v>29.684577919326664</v>
      </c>
    </row>
    <row r="153" spans="1:18" x14ac:dyDescent="0.35">
      <c r="A153" s="7" t="s">
        <v>102</v>
      </c>
      <c r="B153" s="2" t="s">
        <v>48</v>
      </c>
      <c r="C153" s="2" t="s">
        <v>49</v>
      </c>
      <c r="D153" s="2" t="s">
        <v>71</v>
      </c>
      <c r="E153" s="2" t="s">
        <v>103</v>
      </c>
      <c r="F153" s="2" t="s">
        <v>104</v>
      </c>
      <c r="G153" s="2" t="s">
        <v>109</v>
      </c>
      <c r="H153" s="3">
        <v>37968</v>
      </c>
      <c r="I153" s="2"/>
      <c r="J153" s="2"/>
      <c r="K153" s="2">
        <v>-4.3</v>
      </c>
      <c r="L153" s="2"/>
      <c r="M153" s="2" t="s">
        <v>53</v>
      </c>
      <c r="N153" s="2">
        <v>25.6</v>
      </c>
      <c r="O153" s="2"/>
      <c r="P153" s="2" t="s">
        <v>53</v>
      </c>
      <c r="Q153" s="2">
        <v>29.6</v>
      </c>
      <c r="R153" s="11">
        <f t="shared" si="3"/>
        <v>29.587078772366734</v>
      </c>
    </row>
    <row r="154" spans="1:18" x14ac:dyDescent="0.35">
      <c r="A154" s="7" t="s">
        <v>102</v>
      </c>
      <c r="B154" s="2" t="s">
        <v>48</v>
      </c>
      <c r="C154" s="2" t="s">
        <v>49</v>
      </c>
      <c r="D154" s="2" t="s">
        <v>71</v>
      </c>
      <c r="E154" s="2" t="s">
        <v>103</v>
      </c>
      <c r="F154" s="2" t="s">
        <v>104</v>
      </c>
      <c r="G154" s="2" t="s">
        <v>109</v>
      </c>
      <c r="H154" s="3">
        <v>38029</v>
      </c>
      <c r="I154" s="2"/>
      <c r="J154" s="2"/>
      <c r="K154" s="2">
        <v>-4.3</v>
      </c>
      <c r="L154" s="2"/>
      <c r="M154" s="2" t="s">
        <v>53</v>
      </c>
      <c r="N154" s="2">
        <v>25.6</v>
      </c>
      <c r="O154" s="2"/>
      <c r="P154" s="2" t="s">
        <v>53</v>
      </c>
      <c r="Q154" s="2">
        <v>29.5</v>
      </c>
      <c r="R154" s="11">
        <f t="shared" si="3"/>
        <v>29.587078772366734</v>
      </c>
    </row>
    <row r="155" spans="1:18" x14ac:dyDescent="0.35">
      <c r="A155" s="7" t="s">
        <v>102</v>
      </c>
      <c r="B155" s="2" t="s">
        <v>48</v>
      </c>
      <c r="C155" s="2" t="s">
        <v>49</v>
      </c>
      <c r="D155" s="2" t="s">
        <v>71</v>
      </c>
      <c r="E155" s="2" t="s">
        <v>103</v>
      </c>
      <c r="F155" s="2" t="s">
        <v>104</v>
      </c>
      <c r="G155" s="2" t="s">
        <v>109</v>
      </c>
      <c r="H155" s="3">
        <v>38087</v>
      </c>
      <c r="I155" s="2"/>
      <c r="J155" s="2"/>
      <c r="K155" s="2">
        <v>-4.4000000000000004</v>
      </c>
      <c r="L155" s="2"/>
      <c r="M155" s="2" t="s">
        <v>53</v>
      </c>
      <c r="N155" s="2">
        <v>25.5</v>
      </c>
      <c r="O155" s="2"/>
      <c r="P155" s="2" t="s">
        <v>53</v>
      </c>
      <c r="Q155" s="2">
        <v>29.6</v>
      </c>
      <c r="R155" s="11">
        <f t="shared" si="3"/>
        <v>29.590007018998392</v>
      </c>
    </row>
    <row r="156" spans="1:18" x14ac:dyDescent="0.35">
      <c r="A156" s="7" t="s">
        <v>102</v>
      </c>
      <c r="B156" s="2" t="s">
        <v>48</v>
      </c>
      <c r="C156" s="2" t="s">
        <v>49</v>
      </c>
      <c r="D156" s="2" t="s">
        <v>71</v>
      </c>
      <c r="E156" s="2" t="s">
        <v>103</v>
      </c>
      <c r="F156" s="2" t="s">
        <v>104</v>
      </c>
      <c r="G156" s="2" t="s">
        <v>109</v>
      </c>
      <c r="H156" s="3">
        <v>38151</v>
      </c>
      <c r="I156" s="2"/>
      <c r="J156" s="2"/>
      <c r="K156" s="2">
        <v>-4.4000000000000004</v>
      </c>
      <c r="L156" s="2"/>
      <c r="M156" s="2" t="s">
        <v>53</v>
      </c>
      <c r="N156" s="2">
        <v>25.5</v>
      </c>
      <c r="O156" s="2"/>
      <c r="P156" s="2" t="s">
        <v>53</v>
      </c>
      <c r="Q156" s="2">
        <v>29.6</v>
      </c>
      <c r="R156" s="11">
        <f t="shared" si="3"/>
        <v>29.590007018998392</v>
      </c>
    </row>
    <row r="157" spans="1:18" x14ac:dyDescent="0.35">
      <c r="A157" s="7" t="s">
        <v>102</v>
      </c>
      <c r="B157" s="2" t="s">
        <v>48</v>
      </c>
      <c r="C157" s="2" t="s">
        <v>49</v>
      </c>
      <c r="D157" s="2" t="s">
        <v>71</v>
      </c>
      <c r="E157" s="2" t="s">
        <v>103</v>
      </c>
      <c r="F157" s="2" t="s">
        <v>104</v>
      </c>
      <c r="G157" s="2" t="s">
        <v>109</v>
      </c>
      <c r="H157" s="3">
        <v>38267</v>
      </c>
      <c r="I157" s="2"/>
      <c r="J157" s="2"/>
      <c r="K157" s="2">
        <v>-4.4000000000000004</v>
      </c>
      <c r="L157" s="2"/>
      <c r="M157" s="2" t="s">
        <v>53</v>
      </c>
      <c r="N157" s="2">
        <v>25.6</v>
      </c>
      <c r="O157" s="2"/>
      <c r="P157" s="2" t="s">
        <v>53</v>
      </c>
      <c r="Q157" s="2">
        <v>29.7</v>
      </c>
      <c r="R157" s="11">
        <f t="shared" si="3"/>
        <v>29.68751567296847</v>
      </c>
    </row>
    <row r="158" spans="1:18" x14ac:dyDescent="0.35">
      <c r="A158" s="7" t="s">
        <v>102</v>
      </c>
      <c r="B158" s="2" t="s">
        <v>48</v>
      </c>
      <c r="C158" s="2" t="s">
        <v>49</v>
      </c>
      <c r="D158" s="2" t="s">
        <v>71</v>
      </c>
      <c r="E158" s="2" t="s">
        <v>103</v>
      </c>
      <c r="F158" s="2" t="s">
        <v>104</v>
      </c>
      <c r="G158" s="2" t="s">
        <v>109</v>
      </c>
      <c r="H158" s="3">
        <v>38310</v>
      </c>
      <c r="I158" s="2"/>
      <c r="J158" s="2"/>
      <c r="K158" s="2">
        <v>-4.3</v>
      </c>
      <c r="L158" s="2"/>
      <c r="M158" s="2" t="s">
        <v>53</v>
      </c>
      <c r="N158" s="2">
        <v>25.4</v>
      </c>
      <c r="O158" s="2"/>
      <c r="P158" s="2" t="s">
        <v>53</v>
      </c>
      <c r="Q158" s="2">
        <v>29.4</v>
      </c>
      <c r="R158" s="11">
        <f t="shared" si="3"/>
        <v>29.392051955561531</v>
      </c>
    </row>
    <row r="159" spans="1:18" x14ac:dyDescent="0.35">
      <c r="A159" s="7" t="s">
        <v>102</v>
      </c>
      <c r="B159" s="2" t="s">
        <v>48</v>
      </c>
      <c r="C159" s="2" t="s">
        <v>49</v>
      </c>
      <c r="D159" s="2" t="s">
        <v>71</v>
      </c>
      <c r="E159" s="2" t="s">
        <v>103</v>
      </c>
      <c r="F159" s="2" t="s">
        <v>104</v>
      </c>
      <c r="G159" s="2" t="s">
        <v>109</v>
      </c>
      <c r="H159" s="3">
        <v>38339</v>
      </c>
      <c r="I159" s="2"/>
      <c r="J159" s="2"/>
      <c r="K159" s="2">
        <v>-4.4000000000000004</v>
      </c>
      <c r="L159" s="2"/>
      <c r="M159" s="2" t="s">
        <v>53</v>
      </c>
      <c r="N159" s="2">
        <v>25.4</v>
      </c>
      <c r="O159" s="2"/>
      <c r="P159" s="2" t="s">
        <v>53</v>
      </c>
      <c r="Q159" s="2">
        <v>29.5</v>
      </c>
      <c r="R159" s="11">
        <f t="shared" si="3"/>
        <v>29.492488856163291</v>
      </c>
    </row>
    <row r="160" spans="1:18" x14ac:dyDescent="0.35">
      <c r="A160" s="7" t="s">
        <v>102</v>
      </c>
      <c r="B160" s="2" t="s">
        <v>48</v>
      </c>
      <c r="C160" s="2" t="s">
        <v>49</v>
      </c>
      <c r="D160" s="2" t="s">
        <v>71</v>
      </c>
      <c r="E160" s="2" t="s">
        <v>103</v>
      </c>
      <c r="F160" s="2" t="s">
        <v>104</v>
      </c>
      <c r="G160" s="2" t="s">
        <v>109</v>
      </c>
      <c r="H160" s="3">
        <v>38387</v>
      </c>
      <c r="I160" s="2"/>
      <c r="J160" s="2"/>
      <c r="K160" s="2">
        <v>-4.5</v>
      </c>
      <c r="L160" s="2"/>
      <c r="M160" s="2" t="s">
        <v>53</v>
      </c>
      <c r="N160" s="2">
        <v>25.5</v>
      </c>
      <c r="O160" s="2"/>
      <c r="P160" s="2" t="s">
        <v>53</v>
      </c>
      <c r="Q160" s="2">
        <v>29.7</v>
      </c>
      <c r="R160" s="11">
        <f t="shared" si="3"/>
        <v>29.690454008184286</v>
      </c>
    </row>
    <row r="161" spans="1:18" x14ac:dyDescent="0.35">
      <c r="A161" s="7" t="s">
        <v>102</v>
      </c>
      <c r="B161" s="2" t="s">
        <v>48</v>
      </c>
      <c r="C161" s="2" t="s">
        <v>49</v>
      </c>
      <c r="D161" s="2" t="s">
        <v>71</v>
      </c>
      <c r="E161" s="2" t="s">
        <v>103</v>
      </c>
      <c r="F161" s="2" t="s">
        <v>104</v>
      </c>
      <c r="G161" s="2" t="s">
        <v>109</v>
      </c>
      <c r="H161" s="3">
        <v>38435</v>
      </c>
      <c r="I161" s="2"/>
      <c r="J161" s="2"/>
      <c r="K161" s="2">
        <v>-4.4000000000000004</v>
      </c>
      <c r="L161" s="2"/>
      <c r="M161" s="2" t="s">
        <v>53</v>
      </c>
      <c r="N161" s="2">
        <v>25.5</v>
      </c>
      <c r="O161" s="2"/>
      <c r="P161" s="2" t="s">
        <v>53</v>
      </c>
      <c r="Q161" s="2">
        <v>29.6</v>
      </c>
      <c r="R161" s="11">
        <f t="shared" si="3"/>
        <v>29.590007018998392</v>
      </c>
    </row>
    <row r="162" spans="1:18" x14ac:dyDescent="0.35">
      <c r="A162" s="7" t="s">
        <v>102</v>
      </c>
      <c r="B162" s="2" t="s">
        <v>48</v>
      </c>
      <c r="C162" s="2" t="s">
        <v>49</v>
      </c>
      <c r="D162" s="2" t="s">
        <v>71</v>
      </c>
      <c r="E162" s="2" t="s">
        <v>103</v>
      </c>
      <c r="F162" s="2" t="s">
        <v>104</v>
      </c>
      <c r="G162" s="2" t="s">
        <v>109</v>
      </c>
      <c r="H162" s="3">
        <v>38467</v>
      </c>
      <c r="I162" s="2"/>
      <c r="J162" s="2"/>
      <c r="K162" s="2">
        <v>-4.4000000000000004</v>
      </c>
      <c r="L162" s="2"/>
      <c r="M162" s="2" t="s">
        <v>53</v>
      </c>
      <c r="N162" s="2">
        <v>25.5</v>
      </c>
      <c r="O162" s="2"/>
      <c r="P162" s="2" t="s">
        <v>53</v>
      </c>
      <c r="Q162" s="2">
        <v>29.6</v>
      </c>
      <c r="R162" s="11">
        <f t="shared" si="3"/>
        <v>29.590007018998392</v>
      </c>
    </row>
    <row r="163" spans="1:18" x14ac:dyDescent="0.35">
      <c r="A163" s="7" t="s">
        <v>102</v>
      </c>
      <c r="B163" s="2" t="s">
        <v>48</v>
      </c>
      <c r="C163" s="2" t="s">
        <v>49</v>
      </c>
      <c r="D163" s="2" t="s">
        <v>71</v>
      </c>
      <c r="E163" s="2" t="s">
        <v>103</v>
      </c>
      <c r="F163" s="2" t="s">
        <v>104</v>
      </c>
      <c r="G163" s="2" t="s">
        <v>109</v>
      </c>
      <c r="H163" s="3">
        <v>38498</v>
      </c>
      <c r="I163" s="2"/>
      <c r="J163" s="2"/>
      <c r="K163" s="2">
        <v>-4.4000000000000004</v>
      </c>
      <c r="L163" s="2"/>
      <c r="M163" s="2" t="s">
        <v>53</v>
      </c>
      <c r="N163" s="2">
        <v>25.4</v>
      </c>
      <c r="O163" s="2"/>
      <c r="P163" s="2" t="s">
        <v>53</v>
      </c>
      <c r="Q163" s="2">
        <v>29.5</v>
      </c>
      <c r="R163" s="11">
        <f t="shared" si="3"/>
        <v>29.492488856163291</v>
      </c>
    </row>
    <row r="164" spans="1:18" x14ac:dyDescent="0.35">
      <c r="A164" s="7" t="s">
        <v>102</v>
      </c>
      <c r="B164" s="2" t="s">
        <v>48</v>
      </c>
      <c r="C164" s="2" t="s">
        <v>49</v>
      </c>
      <c r="D164" s="2" t="s">
        <v>71</v>
      </c>
      <c r="E164" s="2" t="s">
        <v>103</v>
      </c>
      <c r="F164" s="2" t="s">
        <v>104</v>
      </c>
      <c r="G164" s="2" t="s">
        <v>109</v>
      </c>
      <c r="H164" s="3">
        <v>38529</v>
      </c>
      <c r="I164" s="2"/>
      <c r="J164" s="2"/>
      <c r="K164" s="2">
        <v>-4.4000000000000004</v>
      </c>
      <c r="L164" s="2"/>
      <c r="M164" s="2" t="s">
        <v>53</v>
      </c>
      <c r="N164" s="2">
        <v>25.5</v>
      </c>
      <c r="O164" s="2"/>
      <c r="P164" s="2" t="s">
        <v>53</v>
      </c>
      <c r="Q164" s="2">
        <v>29.6</v>
      </c>
      <c r="R164" s="11">
        <f t="shared" si="3"/>
        <v>29.590007018998392</v>
      </c>
    </row>
    <row r="165" spans="1:18" x14ac:dyDescent="0.35">
      <c r="A165" s="7" t="s">
        <v>102</v>
      </c>
      <c r="B165" s="2" t="s">
        <v>48</v>
      </c>
      <c r="C165" s="2" t="s">
        <v>49</v>
      </c>
      <c r="D165" s="2" t="s">
        <v>71</v>
      </c>
      <c r="E165" s="2" t="s">
        <v>103</v>
      </c>
      <c r="F165" s="2" t="s">
        <v>104</v>
      </c>
      <c r="G165" s="2" t="s">
        <v>109</v>
      </c>
      <c r="H165" s="3">
        <v>38772</v>
      </c>
      <c r="I165" s="2"/>
      <c r="J165" s="2"/>
      <c r="K165" s="2">
        <v>-4.4000000000000004</v>
      </c>
      <c r="L165" s="2"/>
      <c r="M165" s="2" t="s">
        <v>53</v>
      </c>
      <c r="N165" s="2">
        <v>25.6</v>
      </c>
      <c r="O165" s="2"/>
      <c r="P165" s="2" t="s">
        <v>53</v>
      </c>
      <c r="Q165" s="2">
        <v>29.7</v>
      </c>
      <c r="R165" s="11">
        <f t="shared" si="3"/>
        <v>29.68751567296847</v>
      </c>
    </row>
    <row r="166" spans="1:18" x14ac:dyDescent="0.35">
      <c r="A166" s="7" t="s">
        <v>102</v>
      </c>
      <c r="B166" s="2" t="s">
        <v>48</v>
      </c>
      <c r="C166" s="2" t="s">
        <v>49</v>
      </c>
      <c r="D166" s="2" t="s">
        <v>71</v>
      </c>
      <c r="E166" s="2" t="s">
        <v>103</v>
      </c>
      <c r="F166" s="2" t="s">
        <v>104</v>
      </c>
      <c r="G166" s="2" t="s">
        <v>109</v>
      </c>
      <c r="H166" s="3">
        <v>38806</v>
      </c>
      <c r="I166" s="2"/>
      <c r="J166" s="2"/>
      <c r="K166" s="2">
        <v>-4.4000000000000004</v>
      </c>
      <c r="L166" s="2"/>
      <c r="M166" s="2" t="s">
        <v>53</v>
      </c>
      <c r="N166" s="2">
        <v>25.5</v>
      </c>
      <c r="O166" s="2"/>
      <c r="P166" s="2" t="s">
        <v>53</v>
      </c>
      <c r="Q166" s="2">
        <v>29.6</v>
      </c>
      <c r="R166" s="11">
        <f t="shared" si="3"/>
        <v>29.590007018998392</v>
      </c>
    </row>
    <row r="167" spans="1:18" x14ac:dyDescent="0.35">
      <c r="A167" s="7" t="s">
        <v>102</v>
      </c>
      <c r="B167" s="2" t="s">
        <v>48</v>
      </c>
      <c r="C167" s="2" t="s">
        <v>49</v>
      </c>
      <c r="D167" s="2" t="s">
        <v>71</v>
      </c>
      <c r="E167" s="2" t="s">
        <v>103</v>
      </c>
      <c r="F167" s="2" t="s">
        <v>104</v>
      </c>
      <c r="G167" s="2" t="s">
        <v>109</v>
      </c>
      <c r="H167" s="3">
        <v>38831</v>
      </c>
      <c r="I167" s="2"/>
      <c r="J167" s="2"/>
      <c r="K167" s="2">
        <v>-4.4000000000000004</v>
      </c>
      <c r="L167" s="2"/>
      <c r="M167" s="2" t="s">
        <v>53</v>
      </c>
      <c r="N167" s="2">
        <v>25.4</v>
      </c>
      <c r="O167" s="2"/>
      <c r="P167" s="2" t="s">
        <v>53</v>
      </c>
      <c r="Q167" s="2">
        <v>29.5</v>
      </c>
      <c r="R167" s="11">
        <f t="shared" si="3"/>
        <v>29.492488856163291</v>
      </c>
    </row>
    <row r="168" spans="1:18" x14ac:dyDescent="0.35">
      <c r="A168" s="7" t="s">
        <v>102</v>
      </c>
      <c r="B168" s="2" t="s">
        <v>48</v>
      </c>
      <c r="C168" s="2" t="s">
        <v>49</v>
      </c>
      <c r="D168" s="2" t="s">
        <v>71</v>
      </c>
      <c r="E168" s="2" t="s">
        <v>103</v>
      </c>
      <c r="F168" s="2" t="s">
        <v>104</v>
      </c>
      <c r="G168" s="2" t="s">
        <v>109</v>
      </c>
      <c r="H168" s="3">
        <v>38867</v>
      </c>
      <c r="I168" s="2"/>
      <c r="J168" s="2"/>
      <c r="K168" s="2">
        <v>-4.4000000000000004</v>
      </c>
      <c r="L168" s="2"/>
      <c r="M168" s="2" t="s">
        <v>53</v>
      </c>
      <c r="N168" s="2">
        <v>25.5</v>
      </c>
      <c r="O168" s="2"/>
      <c r="P168" s="2" t="s">
        <v>53</v>
      </c>
      <c r="Q168" s="2">
        <v>29.6</v>
      </c>
      <c r="R168" s="11">
        <f t="shared" si="3"/>
        <v>29.590007018998392</v>
      </c>
    </row>
    <row r="169" spans="1:18" x14ac:dyDescent="0.35">
      <c r="A169" s="7" t="s">
        <v>102</v>
      </c>
      <c r="B169" s="2" t="s">
        <v>48</v>
      </c>
      <c r="C169" s="2" t="s">
        <v>49</v>
      </c>
      <c r="D169" s="2" t="s">
        <v>71</v>
      </c>
      <c r="E169" s="2" t="s">
        <v>103</v>
      </c>
      <c r="F169" s="2" t="s">
        <v>104</v>
      </c>
      <c r="G169" s="2" t="s">
        <v>109</v>
      </c>
      <c r="H169" s="3">
        <v>38917</v>
      </c>
      <c r="I169" s="2"/>
      <c r="J169" s="2"/>
      <c r="K169" s="2">
        <v>-4.4000000000000004</v>
      </c>
      <c r="L169" s="2"/>
      <c r="M169" s="2" t="s">
        <v>53</v>
      </c>
      <c r="N169" s="2">
        <v>25.5</v>
      </c>
      <c r="O169" s="2"/>
      <c r="P169" s="2" t="s">
        <v>53</v>
      </c>
      <c r="Q169" s="2">
        <v>29.6</v>
      </c>
      <c r="R169" s="11">
        <f t="shared" si="3"/>
        <v>29.590007018998392</v>
      </c>
    </row>
    <row r="170" spans="1:18" x14ac:dyDescent="0.35">
      <c r="A170" s="7" t="s">
        <v>102</v>
      </c>
      <c r="B170" s="2" t="s">
        <v>48</v>
      </c>
      <c r="C170" s="2" t="s">
        <v>49</v>
      </c>
      <c r="D170" s="2" t="s">
        <v>71</v>
      </c>
      <c r="E170" s="2" t="s">
        <v>103</v>
      </c>
      <c r="F170" s="2" t="s">
        <v>104</v>
      </c>
      <c r="G170" s="2" t="s">
        <v>109</v>
      </c>
      <c r="H170" s="3">
        <v>39046</v>
      </c>
      <c r="I170" s="2"/>
      <c r="J170" s="2"/>
      <c r="K170" s="2">
        <v>-4.4000000000000004</v>
      </c>
      <c r="L170" s="2"/>
      <c r="M170" s="2" t="s">
        <v>53</v>
      </c>
      <c r="N170" s="2">
        <v>25.5</v>
      </c>
      <c r="O170" s="2"/>
      <c r="P170" s="2" t="s">
        <v>53</v>
      </c>
      <c r="Q170" s="2">
        <v>29.6</v>
      </c>
      <c r="R170" s="11">
        <f t="shared" si="3"/>
        <v>29.590007018998392</v>
      </c>
    </row>
    <row r="171" spans="1:18" x14ac:dyDescent="0.35">
      <c r="A171" s="7" t="s">
        <v>102</v>
      </c>
      <c r="B171" s="2" t="s">
        <v>48</v>
      </c>
      <c r="C171" s="2" t="s">
        <v>49</v>
      </c>
      <c r="D171" s="2" t="s">
        <v>71</v>
      </c>
      <c r="E171" s="2" t="s">
        <v>103</v>
      </c>
      <c r="F171" s="2" t="s">
        <v>104</v>
      </c>
      <c r="G171" s="2" t="s">
        <v>109</v>
      </c>
      <c r="H171" s="3">
        <v>39085</v>
      </c>
      <c r="I171" s="2"/>
      <c r="J171" s="2"/>
      <c r="K171" s="2">
        <v>-4.4000000000000004</v>
      </c>
      <c r="L171" s="2"/>
      <c r="M171" s="2" t="s">
        <v>53</v>
      </c>
      <c r="N171" s="2">
        <v>25.6</v>
      </c>
      <c r="O171" s="2"/>
      <c r="P171" s="2" t="s">
        <v>53</v>
      </c>
      <c r="Q171" s="2">
        <v>29.7</v>
      </c>
      <c r="R171" s="11">
        <f t="shared" si="3"/>
        <v>29.68751567296847</v>
      </c>
    </row>
    <row r="172" spans="1:18" x14ac:dyDescent="0.35">
      <c r="A172" s="7" t="s">
        <v>102</v>
      </c>
      <c r="B172" s="2" t="s">
        <v>48</v>
      </c>
      <c r="C172" s="2" t="s">
        <v>49</v>
      </c>
      <c r="D172" s="2" t="s">
        <v>71</v>
      </c>
      <c r="E172" s="2" t="s">
        <v>103</v>
      </c>
      <c r="F172" s="2" t="s">
        <v>104</v>
      </c>
      <c r="G172" s="2" t="s">
        <v>109</v>
      </c>
      <c r="H172" s="3">
        <v>39121</v>
      </c>
      <c r="I172" s="2"/>
      <c r="J172" s="2"/>
      <c r="K172" s="2">
        <v>-4.4000000000000004</v>
      </c>
      <c r="L172" s="2"/>
      <c r="M172" s="2" t="s">
        <v>53</v>
      </c>
      <c r="N172" s="2">
        <v>25.4</v>
      </c>
      <c r="O172" s="2"/>
      <c r="P172" s="2" t="s">
        <v>53</v>
      </c>
      <c r="Q172" s="2">
        <v>29.5</v>
      </c>
      <c r="R172" s="11">
        <f t="shared" si="3"/>
        <v>29.492488856163291</v>
      </c>
    </row>
    <row r="173" spans="1:18" x14ac:dyDescent="0.35">
      <c r="A173" s="7" t="s">
        <v>102</v>
      </c>
      <c r="B173" s="2" t="s">
        <v>48</v>
      </c>
      <c r="C173" s="2" t="s">
        <v>49</v>
      </c>
      <c r="D173" s="2" t="s">
        <v>71</v>
      </c>
      <c r="E173" s="2" t="s">
        <v>103</v>
      </c>
      <c r="F173" s="2" t="s">
        <v>104</v>
      </c>
      <c r="G173" s="2" t="s">
        <v>109</v>
      </c>
      <c r="H173" s="3">
        <v>39152</v>
      </c>
      <c r="I173" s="2"/>
      <c r="J173" s="2"/>
      <c r="K173" s="2">
        <v>-4.4000000000000004</v>
      </c>
      <c r="L173" s="2"/>
      <c r="M173" s="2" t="s">
        <v>53</v>
      </c>
      <c r="N173" s="2">
        <v>25.4</v>
      </c>
      <c r="O173" s="2"/>
      <c r="P173" s="2" t="s">
        <v>53</v>
      </c>
      <c r="Q173" s="2">
        <v>29.5</v>
      </c>
      <c r="R173" s="11">
        <f t="shared" si="3"/>
        <v>29.492488856163291</v>
      </c>
    </row>
    <row r="174" spans="1:18" x14ac:dyDescent="0.35">
      <c r="A174" s="7" t="s">
        <v>102</v>
      </c>
      <c r="B174" s="2" t="s">
        <v>48</v>
      </c>
      <c r="C174" s="2" t="s">
        <v>49</v>
      </c>
      <c r="D174" s="2" t="s">
        <v>71</v>
      </c>
      <c r="E174" s="2" t="s">
        <v>103</v>
      </c>
      <c r="F174" s="2" t="s">
        <v>104</v>
      </c>
      <c r="G174" s="2" t="s">
        <v>109</v>
      </c>
      <c r="H174" s="3">
        <v>39185</v>
      </c>
      <c r="I174" s="2"/>
      <c r="J174" s="2"/>
      <c r="K174" s="2">
        <v>-4.4000000000000004</v>
      </c>
      <c r="L174" s="2"/>
      <c r="M174" s="2" t="s">
        <v>53</v>
      </c>
      <c r="N174" s="2">
        <v>25.5</v>
      </c>
      <c r="O174" s="2"/>
      <c r="P174" s="2" t="s">
        <v>53</v>
      </c>
      <c r="Q174" s="2">
        <v>29.6</v>
      </c>
      <c r="R174" s="11">
        <f t="shared" si="3"/>
        <v>29.590007018998392</v>
      </c>
    </row>
    <row r="175" spans="1:18" x14ac:dyDescent="0.35">
      <c r="A175" s="7" t="s">
        <v>102</v>
      </c>
      <c r="B175" s="2" t="s">
        <v>48</v>
      </c>
      <c r="C175" s="2" t="s">
        <v>49</v>
      </c>
      <c r="D175" s="2" t="s">
        <v>71</v>
      </c>
      <c r="E175" s="2" t="s">
        <v>103</v>
      </c>
      <c r="F175" s="2" t="s">
        <v>104</v>
      </c>
      <c r="G175" s="2" t="s">
        <v>109</v>
      </c>
      <c r="H175" s="3">
        <v>39415</v>
      </c>
      <c r="I175" s="2"/>
      <c r="J175" s="2"/>
      <c r="K175" s="2">
        <v>-4.4000000000000004</v>
      </c>
      <c r="L175" s="2"/>
      <c r="M175" s="2" t="s">
        <v>53</v>
      </c>
      <c r="N175" s="2">
        <v>25.7</v>
      </c>
      <c r="O175" s="2"/>
      <c r="P175" s="2" t="s">
        <v>53</v>
      </c>
      <c r="Q175" s="2">
        <v>29.7</v>
      </c>
      <c r="R175" s="11">
        <f t="shared" si="3"/>
        <v>29.785014819928392</v>
      </c>
    </row>
    <row r="176" spans="1:18" x14ac:dyDescent="0.35">
      <c r="A176" s="7" t="s">
        <v>102</v>
      </c>
      <c r="B176" s="2" t="s">
        <v>48</v>
      </c>
      <c r="C176" s="2" t="s">
        <v>49</v>
      </c>
      <c r="D176" s="2" t="s">
        <v>71</v>
      </c>
      <c r="E176" s="2" t="s">
        <v>103</v>
      </c>
      <c r="F176" s="2" t="s">
        <v>104</v>
      </c>
      <c r="G176" s="2" t="s">
        <v>109</v>
      </c>
      <c r="H176" s="3">
        <v>39441</v>
      </c>
      <c r="I176" s="2"/>
      <c r="J176" s="2"/>
      <c r="K176" s="2">
        <v>-4.4000000000000004</v>
      </c>
      <c r="L176" s="2"/>
      <c r="M176" s="2" t="s">
        <v>53</v>
      </c>
      <c r="N176" s="2">
        <v>25.8</v>
      </c>
      <c r="O176" s="2"/>
      <c r="P176" s="2" t="s">
        <v>53</v>
      </c>
      <c r="Q176" s="2">
        <v>29.9</v>
      </c>
      <c r="R176" s="11">
        <f t="shared" si="3"/>
        <v>29.882504461731173</v>
      </c>
    </row>
    <row r="177" spans="1:18" x14ac:dyDescent="0.35">
      <c r="A177" s="7" t="s">
        <v>102</v>
      </c>
      <c r="B177" s="2" t="s">
        <v>48</v>
      </c>
      <c r="C177" s="2" t="s">
        <v>49</v>
      </c>
      <c r="D177" s="2" t="s">
        <v>71</v>
      </c>
      <c r="E177" s="2" t="s">
        <v>103</v>
      </c>
      <c r="F177" s="2" t="s">
        <v>104</v>
      </c>
      <c r="G177" s="2" t="s">
        <v>109</v>
      </c>
      <c r="H177" s="3">
        <v>39533</v>
      </c>
      <c r="I177" s="2"/>
      <c r="J177" s="2"/>
      <c r="K177" s="2">
        <v>-4.4000000000000004</v>
      </c>
      <c r="L177" s="2"/>
      <c r="M177" s="2" t="s">
        <v>53</v>
      </c>
      <c r="N177" s="2">
        <v>25.8</v>
      </c>
      <c r="O177" s="2"/>
      <c r="P177" s="2" t="s">
        <v>53</v>
      </c>
      <c r="Q177" s="2">
        <v>29.9</v>
      </c>
      <c r="R177" s="11">
        <f t="shared" si="3"/>
        <v>29.882504461731173</v>
      </c>
    </row>
    <row r="178" spans="1:18" x14ac:dyDescent="0.35">
      <c r="A178" s="7" t="s">
        <v>102</v>
      </c>
      <c r="B178" s="2" t="s">
        <v>48</v>
      </c>
      <c r="C178" s="2" t="s">
        <v>49</v>
      </c>
      <c r="D178" s="2" t="s">
        <v>71</v>
      </c>
      <c r="E178" s="2" t="s">
        <v>103</v>
      </c>
      <c r="F178" s="2" t="s">
        <v>104</v>
      </c>
      <c r="G178" s="2" t="s">
        <v>109</v>
      </c>
      <c r="H178" s="3">
        <v>39563</v>
      </c>
      <c r="I178" s="2"/>
      <c r="J178" s="2"/>
      <c r="K178" s="2">
        <v>-4.4000000000000004</v>
      </c>
      <c r="L178" s="2"/>
      <c r="M178" s="2" t="s">
        <v>53</v>
      </c>
      <c r="N178" s="2">
        <v>25.7</v>
      </c>
      <c r="O178" s="2"/>
      <c r="P178" s="2" t="s">
        <v>53</v>
      </c>
      <c r="Q178" s="2">
        <v>29.8</v>
      </c>
      <c r="R178" s="11">
        <f t="shared" si="3"/>
        <v>29.785014819928392</v>
      </c>
    </row>
    <row r="179" spans="1:18" x14ac:dyDescent="0.35">
      <c r="A179" s="7" t="s">
        <v>102</v>
      </c>
      <c r="B179" s="2" t="s">
        <v>48</v>
      </c>
      <c r="C179" s="2" t="s">
        <v>49</v>
      </c>
      <c r="D179" s="2" t="s">
        <v>71</v>
      </c>
      <c r="E179" s="2" t="s">
        <v>103</v>
      </c>
      <c r="F179" s="2" t="s">
        <v>104</v>
      </c>
      <c r="G179" s="2" t="s">
        <v>109</v>
      </c>
      <c r="H179" s="3">
        <v>39629</v>
      </c>
      <c r="I179" s="2"/>
      <c r="J179" s="2"/>
      <c r="K179" s="2">
        <v>-4.4000000000000004</v>
      </c>
      <c r="L179" s="2"/>
      <c r="M179" s="2" t="s">
        <v>53</v>
      </c>
      <c r="N179" s="2">
        <v>25.6</v>
      </c>
      <c r="O179" s="2"/>
      <c r="P179" s="2" t="s">
        <v>53</v>
      </c>
      <c r="Q179" s="2">
        <v>29.7</v>
      </c>
      <c r="R179" s="11">
        <f t="shared" si="3"/>
        <v>29.68751567296847</v>
      </c>
    </row>
    <row r="180" spans="1:18" x14ac:dyDescent="0.35">
      <c r="A180" s="7" t="s">
        <v>102</v>
      </c>
      <c r="B180" s="2" t="s">
        <v>48</v>
      </c>
      <c r="C180" s="2" t="s">
        <v>49</v>
      </c>
      <c r="D180" s="2" t="s">
        <v>71</v>
      </c>
      <c r="E180" s="2" t="s">
        <v>103</v>
      </c>
      <c r="F180" s="2" t="s">
        <v>104</v>
      </c>
      <c r="G180" s="2" t="s">
        <v>109</v>
      </c>
      <c r="H180" s="3">
        <v>39675</v>
      </c>
      <c r="I180" s="2"/>
      <c r="J180" s="2"/>
      <c r="K180" s="2">
        <v>-4.4000000000000004</v>
      </c>
      <c r="L180" s="2"/>
      <c r="M180" s="2" t="s">
        <v>53</v>
      </c>
      <c r="N180" s="2">
        <v>25.7</v>
      </c>
      <c r="O180" s="2"/>
      <c r="P180" s="2" t="s">
        <v>53</v>
      </c>
      <c r="Q180" s="2">
        <v>29.8</v>
      </c>
      <c r="R180" s="11">
        <f t="shared" si="3"/>
        <v>29.785014819928392</v>
      </c>
    </row>
    <row r="181" spans="1:18" x14ac:dyDescent="0.35">
      <c r="A181" s="7" t="s">
        <v>110</v>
      </c>
      <c r="B181" s="2" t="s">
        <v>48</v>
      </c>
      <c r="C181" s="2" t="s">
        <v>49</v>
      </c>
      <c r="D181" s="2"/>
      <c r="E181" s="2" t="s">
        <v>84</v>
      </c>
      <c r="F181" s="2" t="s">
        <v>85</v>
      </c>
      <c r="G181" s="2" t="s">
        <v>111</v>
      </c>
      <c r="H181" s="2"/>
      <c r="I181" s="2"/>
      <c r="J181" s="2">
        <v>11.3</v>
      </c>
      <c r="K181" s="2">
        <v>-6.4</v>
      </c>
      <c r="L181" s="2"/>
      <c r="M181" s="2" t="s">
        <v>53</v>
      </c>
      <c r="N181" s="2">
        <v>25.9</v>
      </c>
      <c r="O181" s="2"/>
      <c r="P181" s="2" t="s">
        <v>53</v>
      </c>
      <c r="Q181" s="2">
        <v>31.98</v>
      </c>
      <c r="R181" s="11">
        <f t="shared" si="3"/>
        <v>31.990843914452721</v>
      </c>
    </row>
    <row r="182" spans="1:18" x14ac:dyDescent="0.35">
      <c r="A182" s="7" t="s">
        <v>110</v>
      </c>
      <c r="B182" s="2" t="s">
        <v>48</v>
      </c>
      <c r="C182" s="2" t="s">
        <v>49</v>
      </c>
      <c r="D182" s="2"/>
      <c r="E182" s="2" t="s">
        <v>84</v>
      </c>
      <c r="F182" s="2" t="s">
        <v>85</v>
      </c>
      <c r="G182" s="2" t="s">
        <v>112</v>
      </c>
      <c r="H182" s="2"/>
      <c r="I182" s="2"/>
      <c r="J182" s="2">
        <v>11.3</v>
      </c>
      <c r="K182" s="2">
        <v>-6.4</v>
      </c>
      <c r="L182" s="2"/>
      <c r="M182" s="2" t="s">
        <v>53</v>
      </c>
      <c r="N182" s="2">
        <v>26.1</v>
      </c>
      <c r="O182" s="2"/>
      <c r="P182" s="2" t="s">
        <v>53</v>
      </c>
      <c r="Q182" s="2">
        <v>32.19</v>
      </c>
      <c r="R182" s="11">
        <f t="shared" si="3"/>
        <v>32.185775688949015</v>
      </c>
    </row>
    <row r="183" spans="1:18" x14ac:dyDescent="0.35">
      <c r="A183" s="7" t="s">
        <v>110</v>
      </c>
      <c r="B183" s="2" t="s">
        <v>48</v>
      </c>
      <c r="C183" s="2" t="s">
        <v>49</v>
      </c>
      <c r="D183" s="2"/>
      <c r="E183" s="2" t="s">
        <v>84</v>
      </c>
      <c r="F183" s="2" t="s">
        <v>85</v>
      </c>
      <c r="G183" s="2" t="s">
        <v>113</v>
      </c>
      <c r="H183" s="2"/>
      <c r="I183" s="2"/>
      <c r="J183" s="2">
        <v>11.4</v>
      </c>
      <c r="K183" s="2">
        <v>-6.3</v>
      </c>
      <c r="L183" s="2"/>
      <c r="M183" s="2" t="s">
        <v>53</v>
      </c>
      <c r="N183" s="2">
        <v>26.1</v>
      </c>
      <c r="O183" s="2"/>
      <c r="P183" s="2" t="s">
        <v>53</v>
      </c>
      <c r="Q183" s="2">
        <v>32.06</v>
      </c>
      <c r="R183" s="11">
        <f t="shared" si="3"/>
        <v>32.085136630845653</v>
      </c>
    </row>
    <row r="184" spans="1:18" x14ac:dyDescent="0.35">
      <c r="A184" s="7" t="s">
        <v>110</v>
      </c>
      <c r="B184" s="2" t="s">
        <v>48</v>
      </c>
      <c r="C184" s="2" t="s">
        <v>49</v>
      </c>
      <c r="D184" s="2"/>
      <c r="E184" s="2" t="s">
        <v>84</v>
      </c>
      <c r="F184" s="2" t="s">
        <v>85</v>
      </c>
      <c r="G184" s="2" t="s">
        <v>114</v>
      </c>
      <c r="H184" s="2"/>
      <c r="I184" s="2"/>
      <c r="J184" s="2">
        <v>11.4</v>
      </c>
      <c r="K184" s="2">
        <v>-6.3</v>
      </c>
      <c r="L184" s="2"/>
      <c r="M184" s="2" t="s">
        <v>53</v>
      </c>
      <c r="N184" s="2">
        <v>26.7</v>
      </c>
      <c r="O184" s="2"/>
      <c r="P184" s="2" t="s">
        <v>53</v>
      </c>
      <c r="Q184" s="2">
        <v>32.630000000000003</v>
      </c>
      <c r="R184" s="11">
        <f t="shared" si="3"/>
        <v>32.669704067601494</v>
      </c>
    </row>
    <row r="185" spans="1:18" x14ac:dyDescent="0.35">
      <c r="A185" s="7" t="s">
        <v>110</v>
      </c>
      <c r="B185" s="2" t="s">
        <v>48</v>
      </c>
      <c r="C185" s="2" t="s">
        <v>49</v>
      </c>
      <c r="D185" s="2"/>
      <c r="E185" s="2" t="s">
        <v>84</v>
      </c>
      <c r="F185" s="2" t="s">
        <v>85</v>
      </c>
      <c r="G185" s="2" t="s">
        <v>115</v>
      </c>
      <c r="H185" s="2"/>
      <c r="I185" s="2"/>
      <c r="J185" s="2">
        <v>11.5</v>
      </c>
      <c r="K185" s="2">
        <v>-6.4</v>
      </c>
      <c r="L185" s="2"/>
      <c r="M185" s="2" t="s">
        <v>53</v>
      </c>
      <c r="N185" s="2">
        <v>26</v>
      </c>
      <c r="O185" s="2"/>
      <c r="P185" s="2" t="s">
        <v>53</v>
      </c>
      <c r="Q185" s="2">
        <v>32.130000000000003</v>
      </c>
      <c r="R185" s="11">
        <f t="shared" si="3"/>
        <v>32.088314551500446</v>
      </c>
    </row>
    <row r="186" spans="1:18" x14ac:dyDescent="0.35">
      <c r="A186" s="7" t="s">
        <v>110</v>
      </c>
      <c r="B186" s="2" t="s">
        <v>48</v>
      </c>
      <c r="C186" s="2" t="s">
        <v>49</v>
      </c>
      <c r="D186" s="2"/>
      <c r="E186" s="2" t="s">
        <v>84</v>
      </c>
      <c r="F186" s="2" t="s">
        <v>85</v>
      </c>
      <c r="G186" s="2" t="s">
        <v>116</v>
      </c>
      <c r="H186" s="2"/>
      <c r="I186" s="2"/>
      <c r="J186" s="2">
        <v>11.5</v>
      </c>
      <c r="K186" s="2">
        <v>-6.4</v>
      </c>
      <c r="L186" s="2"/>
      <c r="M186" s="2" t="s">
        <v>53</v>
      </c>
      <c r="N186" s="2">
        <v>25.7</v>
      </c>
      <c r="O186" s="2"/>
      <c r="P186" s="2" t="s">
        <v>53</v>
      </c>
      <c r="Q186" s="2">
        <v>31.77</v>
      </c>
      <c r="R186" s="11">
        <f t="shared" si="3"/>
        <v>31.79587413415106</v>
      </c>
    </row>
    <row r="187" spans="1:18" x14ac:dyDescent="0.35">
      <c r="A187" s="7" t="s">
        <v>110</v>
      </c>
      <c r="B187" s="2" t="s">
        <v>48</v>
      </c>
      <c r="C187" s="2" t="s">
        <v>49</v>
      </c>
      <c r="D187" s="2"/>
      <c r="E187" s="2" t="s">
        <v>84</v>
      </c>
      <c r="F187" s="2" t="s">
        <v>85</v>
      </c>
      <c r="G187" s="2" t="s">
        <v>117</v>
      </c>
      <c r="H187" s="2"/>
      <c r="I187" s="2"/>
      <c r="J187" s="2">
        <v>11.5</v>
      </c>
      <c r="K187" s="2">
        <v>-6.4</v>
      </c>
      <c r="L187" s="2"/>
      <c r="M187" s="2" t="s">
        <v>53</v>
      </c>
      <c r="N187" s="2">
        <v>25.8</v>
      </c>
      <c r="O187" s="2"/>
      <c r="P187" s="2" t="s">
        <v>53</v>
      </c>
      <c r="Q187" s="2">
        <v>31.95</v>
      </c>
      <c r="R187" s="11">
        <f t="shared" si="3"/>
        <v>31.893363775953787</v>
      </c>
    </row>
    <row r="188" spans="1:18" x14ac:dyDescent="0.35">
      <c r="A188" s="7" t="s">
        <v>110</v>
      </c>
      <c r="B188" s="2" t="s">
        <v>48</v>
      </c>
      <c r="C188" s="2" t="s">
        <v>49</v>
      </c>
      <c r="D188" s="2"/>
      <c r="E188" s="2" t="s">
        <v>84</v>
      </c>
      <c r="F188" s="2" t="s">
        <v>85</v>
      </c>
      <c r="G188" s="2" t="s">
        <v>118</v>
      </c>
      <c r="H188" s="2"/>
      <c r="I188" s="2"/>
      <c r="J188" s="2">
        <v>11.5</v>
      </c>
      <c r="K188" s="2">
        <v>-6.4</v>
      </c>
      <c r="L188" s="2"/>
      <c r="M188" s="2" t="s">
        <v>53</v>
      </c>
      <c r="N188" s="2">
        <v>25.8</v>
      </c>
      <c r="O188" s="2"/>
      <c r="P188" s="2" t="s">
        <v>53</v>
      </c>
      <c r="Q188" s="2">
        <v>31.92</v>
      </c>
      <c r="R188" s="11">
        <f t="shared" si="3"/>
        <v>31.893363775953787</v>
      </c>
    </row>
    <row r="189" spans="1:18" x14ac:dyDescent="0.35">
      <c r="A189" s="7" t="s">
        <v>110</v>
      </c>
      <c r="B189" s="2" t="s">
        <v>48</v>
      </c>
      <c r="C189" s="2" t="s">
        <v>49</v>
      </c>
      <c r="D189" s="2"/>
      <c r="E189" s="2" t="s">
        <v>84</v>
      </c>
      <c r="F189" s="2" t="s">
        <v>85</v>
      </c>
      <c r="G189" s="2" t="s">
        <v>119</v>
      </c>
      <c r="H189" s="2"/>
      <c r="I189" s="2"/>
      <c r="J189" s="2">
        <v>11.5</v>
      </c>
      <c r="K189" s="2">
        <v>-6.4</v>
      </c>
      <c r="L189" s="2"/>
      <c r="M189" s="2" t="s">
        <v>53</v>
      </c>
      <c r="N189" s="2">
        <v>25.7</v>
      </c>
      <c r="O189" s="2"/>
      <c r="P189" s="2" t="s">
        <v>53</v>
      </c>
      <c r="Q189" s="2">
        <v>31.81</v>
      </c>
      <c r="R189" s="11">
        <f t="shared" si="3"/>
        <v>31.79587413415106</v>
      </c>
    </row>
    <row r="190" spans="1:18" x14ac:dyDescent="0.35">
      <c r="A190" s="7" t="s">
        <v>110</v>
      </c>
      <c r="B190" s="2" t="s">
        <v>48</v>
      </c>
      <c r="C190" s="2" t="s">
        <v>49</v>
      </c>
      <c r="D190" s="2"/>
      <c r="E190" s="2" t="s">
        <v>84</v>
      </c>
      <c r="F190" s="2" t="s">
        <v>85</v>
      </c>
      <c r="G190" s="2" t="s">
        <v>120</v>
      </c>
      <c r="H190" s="2"/>
      <c r="I190" s="2"/>
      <c r="J190" s="2">
        <v>11.5</v>
      </c>
      <c r="K190" s="2">
        <v>-6.4</v>
      </c>
      <c r="L190" s="2"/>
      <c r="M190" s="2" t="s">
        <v>53</v>
      </c>
      <c r="N190" s="2">
        <v>25.8</v>
      </c>
      <c r="O190" s="2"/>
      <c r="P190" s="2" t="s">
        <v>53</v>
      </c>
      <c r="Q190" s="2">
        <v>31.88</v>
      </c>
      <c r="R190" s="11">
        <f t="shared" si="3"/>
        <v>31.893363775953787</v>
      </c>
    </row>
    <row r="191" spans="1:18" x14ac:dyDescent="0.35">
      <c r="A191" s="7" t="s">
        <v>110</v>
      </c>
      <c r="B191" s="2" t="s">
        <v>48</v>
      </c>
      <c r="C191" s="2" t="s">
        <v>49</v>
      </c>
      <c r="D191" s="2"/>
      <c r="E191" s="2" t="s">
        <v>84</v>
      </c>
      <c r="F191" s="2" t="s">
        <v>85</v>
      </c>
      <c r="G191" s="2" t="s">
        <v>121</v>
      </c>
      <c r="H191" s="2"/>
      <c r="I191" s="2"/>
      <c r="J191" s="2">
        <v>11.5</v>
      </c>
      <c r="K191" s="2">
        <v>-6.4</v>
      </c>
      <c r="L191" s="2"/>
      <c r="M191" s="2" t="s">
        <v>53</v>
      </c>
      <c r="N191" s="2">
        <v>25.7</v>
      </c>
      <c r="O191" s="2"/>
      <c r="P191" s="2" t="s">
        <v>53</v>
      </c>
      <c r="Q191" s="2">
        <v>31.85</v>
      </c>
      <c r="R191" s="11">
        <f t="shared" si="3"/>
        <v>31.79587413415106</v>
      </c>
    </row>
    <row r="192" spans="1:18" x14ac:dyDescent="0.35">
      <c r="A192" s="7" t="s">
        <v>110</v>
      </c>
      <c r="B192" s="2" t="s">
        <v>48</v>
      </c>
      <c r="C192" s="2" t="s">
        <v>49</v>
      </c>
      <c r="D192" s="2"/>
      <c r="E192" s="2" t="s">
        <v>84</v>
      </c>
      <c r="F192" s="2" t="s">
        <v>85</v>
      </c>
      <c r="G192" s="2" t="s">
        <v>122</v>
      </c>
      <c r="H192" s="2"/>
      <c r="I192" s="2"/>
      <c r="J192" s="2">
        <v>11.5</v>
      </c>
      <c r="K192" s="2">
        <v>-6.4</v>
      </c>
      <c r="L192" s="2"/>
      <c r="M192" s="2" t="s">
        <v>53</v>
      </c>
      <c r="N192" s="2">
        <v>25.9</v>
      </c>
      <c r="O192" s="2"/>
      <c r="P192" s="2" t="s">
        <v>53</v>
      </c>
      <c r="Q192" s="2">
        <v>32.020000000000003</v>
      </c>
      <c r="R192" s="11">
        <f t="shared" si="3"/>
        <v>31.990843914452721</v>
      </c>
    </row>
    <row r="193" spans="1:18" x14ac:dyDescent="0.35">
      <c r="A193" s="7" t="s">
        <v>110</v>
      </c>
      <c r="B193" s="2" t="s">
        <v>48</v>
      </c>
      <c r="C193" s="2" t="s">
        <v>49</v>
      </c>
      <c r="D193" s="2"/>
      <c r="E193" s="2" t="s">
        <v>84</v>
      </c>
      <c r="F193" s="2" t="s">
        <v>85</v>
      </c>
      <c r="G193" s="2" t="s">
        <v>123</v>
      </c>
      <c r="H193" s="2"/>
      <c r="I193" s="2"/>
      <c r="J193" s="2">
        <v>11.6</v>
      </c>
      <c r="K193" s="2">
        <v>-6.4</v>
      </c>
      <c r="L193" s="2"/>
      <c r="M193" s="2" t="s">
        <v>53</v>
      </c>
      <c r="N193" s="2">
        <v>26.1</v>
      </c>
      <c r="O193" s="2"/>
      <c r="P193" s="2" t="s">
        <v>53</v>
      </c>
      <c r="Q193" s="2">
        <v>32.14</v>
      </c>
      <c r="R193" s="11">
        <f t="shared" si="3"/>
        <v>32.185775688949015</v>
      </c>
    </row>
    <row r="194" spans="1:18" x14ac:dyDescent="0.35">
      <c r="A194" s="7" t="s">
        <v>110</v>
      </c>
      <c r="B194" s="2" t="s">
        <v>48</v>
      </c>
      <c r="C194" s="2" t="s">
        <v>49</v>
      </c>
      <c r="D194" s="2"/>
      <c r="E194" s="2" t="s">
        <v>84</v>
      </c>
      <c r="F194" s="2" t="s">
        <v>85</v>
      </c>
      <c r="G194" s="2" t="s">
        <v>124</v>
      </c>
      <c r="H194" s="2"/>
      <c r="I194" s="2"/>
      <c r="J194" s="2">
        <v>12.4</v>
      </c>
      <c r="K194" s="2">
        <v>-6.2</v>
      </c>
      <c r="L194" s="2"/>
      <c r="M194" s="2" t="s">
        <v>53</v>
      </c>
      <c r="N194" s="2">
        <v>26.3</v>
      </c>
      <c r="O194" s="2"/>
      <c r="P194" s="2" t="s">
        <v>53</v>
      </c>
      <c r="Q194" s="2">
        <v>32.21</v>
      </c>
      <c r="R194" s="11">
        <f t="shared" si="3"/>
        <v>32.179401483448416</v>
      </c>
    </row>
    <row r="195" spans="1:18" x14ac:dyDescent="0.35">
      <c r="A195" s="7" t="s">
        <v>125</v>
      </c>
      <c r="B195" s="2" t="s">
        <v>48</v>
      </c>
      <c r="C195" s="2" t="s">
        <v>49</v>
      </c>
      <c r="D195" s="2"/>
      <c r="E195" s="2" t="s">
        <v>126</v>
      </c>
      <c r="F195" s="2" t="s">
        <v>127</v>
      </c>
      <c r="G195" s="2" t="s">
        <v>128</v>
      </c>
      <c r="H195" s="2"/>
      <c r="I195" s="2"/>
      <c r="J195" s="2">
        <v>26.6</v>
      </c>
      <c r="K195" s="2">
        <v>-3.3</v>
      </c>
      <c r="L195" s="2"/>
      <c r="M195" s="2" t="s">
        <v>53</v>
      </c>
      <c r="N195" s="2">
        <v>26.6</v>
      </c>
      <c r="O195" s="2"/>
      <c r="P195" s="2" t="s">
        <v>53</v>
      </c>
      <c r="Q195" s="2">
        <v>29.54</v>
      </c>
      <c r="R195" s="11">
        <f t="shared" si="3"/>
        <v>29.557828152792222</v>
      </c>
    </row>
    <row r="196" spans="1:18" x14ac:dyDescent="0.35">
      <c r="A196" s="7" t="s">
        <v>125</v>
      </c>
      <c r="B196" s="2" t="s">
        <v>48</v>
      </c>
      <c r="C196" s="2" t="s">
        <v>49</v>
      </c>
      <c r="D196" s="2"/>
      <c r="E196" s="2" t="s">
        <v>126</v>
      </c>
      <c r="F196" s="2" t="s">
        <v>127</v>
      </c>
      <c r="G196" s="2" t="s">
        <v>128</v>
      </c>
      <c r="H196" s="2"/>
      <c r="I196" s="2"/>
      <c r="J196" s="2">
        <v>26.6</v>
      </c>
      <c r="K196" s="2">
        <v>-3.3</v>
      </c>
      <c r="L196" s="2"/>
      <c r="M196" s="2" t="s">
        <v>53</v>
      </c>
      <c r="N196" s="2">
        <v>27</v>
      </c>
      <c r="O196" s="2"/>
      <c r="P196" s="2" t="s">
        <v>53</v>
      </c>
      <c r="Q196" s="2">
        <v>29.94</v>
      </c>
      <c r="R196" s="11">
        <f t="shared" si="3"/>
        <v>29.947387955147658</v>
      </c>
    </row>
    <row r="197" spans="1:18" x14ac:dyDescent="0.35">
      <c r="A197" s="7" t="s">
        <v>125</v>
      </c>
      <c r="B197" s="2" t="s">
        <v>48</v>
      </c>
      <c r="C197" s="2" t="s">
        <v>49</v>
      </c>
      <c r="D197" s="2"/>
      <c r="E197" s="2" t="s">
        <v>126</v>
      </c>
      <c r="F197" s="2" t="s">
        <v>127</v>
      </c>
      <c r="G197" s="2" t="s">
        <v>128</v>
      </c>
      <c r="H197" s="2"/>
      <c r="I197" s="2"/>
      <c r="J197" s="2">
        <v>26.6</v>
      </c>
      <c r="K197" s="2">
        <v>-3.3</v>
      </c>
      <c r="L197" s="2"/>
      <c r="M197" s="2" t="s">
        <v>53</v>
      </c>
      <c r="N197" s="2">
        <v>26.8</v>
      </c>
      <c r="O197" s="2"/>
      <c r="P197" s="2" t="s">
        <v>53</v>
      </c>
      <c r="Q197" s="2">
        <v>29.74</v>
      </c>
      <c r="R197" s="11">
        <f t="shared" si="3"/>
        <v>29.752627023574664</v>
      </c>
    </row>
    <row r="198" spans="1:18" x14ac:dyDescent="0.35">
      <c r="A198" s="7" t="s">
        <v>125</v>
      </c>
      <c r="B198" s="2" t="s">
        <v>48</v>
      </c>
      <c r="C198" s="2" t="s">
        <v>49</v>
      </c>
      <c r="D198" s="2"/>
      <c r="E198" s="2" t="s">
        <v>126</v>
      </c>
      <c r="F198" s="2" t="s">
        <v>127</v>
      </c>
      <c r="G198" s="2" t="s">
        <v>128</v>
      </c>
      <c r="H198" s="2"/>
      <c r="I198" s="2"/>
      <c r="J198" s="2">
        <v>26.6</v>
      </c>
      <c r="K198" s="2">
        <v>-3.3</v>
      </c>
      <c r="L198" s="2"/>
      <c r="M198" s="2" t="s">
        <v>53</v>
      </c>
      <c r="N198" s="2">
        <v>26.4</v>
      </c>
      <c r="O198" s="2"/>
      <c r="P198" s="2" t="s">
        <v>53</v>
      </c>
      <c r="Q198" s="2">
        <v>29.34</v>
      </c>
      <c r="R198" s="11">
        <f t="shared" si="3"/>
        <v>29.362991328016207</v>
      </c>
    </row>
    <row r="199" spans="1:18" x14ac:dyDescent="0.35">
      <c r="A199" s="7" t="s">
        <v>125</v>
      </c>
      <c r="B199" s="2" t="s">
        <v>48</v>
      </c>
      <c r="C199" s="2" t="s">
        <v>49</v>
      </c>
      <c r="D199" s="2"/>
      <c r="E199" s="2" t="s">
        <v>126</v>
      </c>
      <c r="F199" s="2" t="s">
        <v>127</v>
      </c>
      <c r="G199" s="2" t="s">
        <v>128</v>
      </c>
      <c r="H199" s="2"/>
      <c r="I199" s="2"/>
      <c r="J199" s="2">
        <v>26.6</v>
      </c>
      <c r="K199" s="2">
        <v>-3.3</v>
      </c>
      <c r="L199" s="2"/>
      <c r="M199" s="2" t="s">
        <v>53</v>
      </c>
      <c r="N199" s="2">
        <v>26.2</v>
      </c>
      <c r="O199" s="2"/>
      <c r="P199" s="2" t="s">
        <v>53</v>
      </c>
      <c r="Q199" s="2">
        <v>29.14</v>
      </c>
      <c r="R199" s="11">
        <f t="shared" si="3"/>
        <v>29.168116534453848</v>
      </c>
    </row>
    <row r="200" spans="1:18" x14ac:dyDescent="0.35">
      <c r="A200" s="7" t="s">
        <v>125</v>
      </c>
      <c r="B200" s="2" t="s">
        <v>48</v>
      </c>
      <c r="C200" s="2" t="s">
        <v>49</v>
      </c>
      <c r="D200" s="2"/>
      <c r="E200" s="2" t="s">
        <v>126</v>
      </c>
      <c r="F200" s="2" t="s">
        <v>127</v>
      </c>
      <c r="G200" s="2" t="s">
        <v>128</v>
      </c>
      <c r="H200" s="2"/>
      <c r="I200" s="2"/>
      <c r="J200" s="2">
        <v>26.6</v>
      </c>
      <c r="K200" s="2">
        <v>-3.3</v>
      </c>
      <c r="L200" s="2"/>
      <c r="M200" s="2" t="s">
        <v>53</v>
      </c>
      <c r="N200" s="2">
        <v>25.5</v>
      </c>
      <c r="O200" s="2"/>
      <c r="P200" s="2" t="s">
        <v>53</v>
      </c>
      <c r="Q200" s="2">
        <v>28.43</v>
      </c>
      <c r="R200" s="11">
        <f t="shared" si="3"/>
        <v>28.48575553902467</v>
      </c>
    </row>
    <row r="201" spans="1:18" x14ac:dyDescent="0.35">
      <c r="A201" s="7" t="s">
        <v>125</v>
      </c>
      <c r="B201" s="2" t="s">
        <v>48</v>
      </c>
      <c r="C201" s="2" t="s">
        <v>49</v>
      </c>
      <c r="D201" s="2"/>
      <c r="E201" s="2" t="s">
        <v>126</v>
      </c>
      <c r="F201" s="2" t="s">
        <v>127</v>
      </c>
      <c r="G201" s="2" t="s">
        <v>129</v>
      </c>
      <c r="H201" s="2"/>
      <c r="I201" s="2"/>
      <c r="J201" s="2">
        <v>26.1</v>
      </c>
      <c r="K201" s="2">
        <v>-2.7</v>
      </c>
      <c r="L201" s="2"/>
      <c r="M201" s="2" t="s">
        <v>53</v>
      </c>
      <c r="N201" s="2">
        <v>27</v>
      </c>
      <c r="O201" s="2"/>
      <c r="P201" s="2" t="s">
        <v>53</v>
      </c>
      <c r="Q201" s="2">
        <v>29.34</v>
      </c>
      <c r="R201" s="11">
        <f t="shared" si="3"/>
        <v>29.345582520736059</v>
      </c>
    </row>
    <row r="202" spans="1:18" x14ac:dyDescent="0.35">
      <c r="A202" s="7" t="s">
        <v>125</v>
      </c>
      <c r="B202" s="2" t="s">
        <v>48</v>
      </c>
      <c r="C202" s="2" t="s">
        <v>49</v>
      </c>
      <c r="D202" s="2"/>
      <c r="E202" s="2" t="s">
        <v>126</v>
      </c>
      <c r="F202" s="2" t="s">
        <v>127</v>
      </c>
      <c r="G202" s="2" t="s">
        <v>130</v>
      </c>
      <c r="H202" s="2"/>
      <c r="I202" s="2"/>
      <c r="J202" s="2">
        <v>26.1</v>
      </c>
      <c r="K202" s="2">
        <v>-2.7</v>
      </c>
      <c r="L202" s="2"/>
      <c r="M202" s="2" t="s">
        <v>53</v>
      </c>
      <c r="N202" s="2">
        <v>27.5</v>
      </c>
      <c r="O202" s="2"/>
      <c r="P202" s="2" t="s">
        <v>53</v>
      </c>
      <c r="Q202" s="2">
        <v>29.84</v>
      </c>
      <c r="R202" s="11">
        <f t="shared" si="3"/>
        <v>29.832318962567498</v>
      </c>
    </row>
    <row r="203" spans="1:18" x14ac:dyDescent="0.35">
      <c r="A203" s="7" t="s">
        <v>125</v>
      </c>
      <c r="B203" s="2" t="s">
        <v>48</v>
      </c>
      <c r="C203" s="2" t="s">
        <v>49</v>
      </c>
      <c r="D203" s="2"/>
      <c r="E203" s="2" t="s">
        <v>126</v>
      </c>
      <c r="F203" s="2" t="s">
        <v>127</v>
      </c>
      <c r="G203" s="2" t="s">
        <v>131</v>
      </c>
      <c r="H203" s="2"/>
      <c r="I203" s="2"/>
      <c r="J203" s="2">
        <v>26.1</v>
      </c>
      <c r="K203" s="2">
        <v>-2.8</v>
      </c>
      <c r="L203" s="2"/>
      <c r="M203" s="2" t="s">
        <v>53</v>
      </c>
      <c r="N203" s="2">
        <v>26.9</v>
      </c>
      <c r="O203" s="2"/>
      <c r="P203" s="2" t="s">
        <v>53</v>
      </c>
      <c r="Q203" s="2">
        <v>29.34</v>
      </c>
      <c r="R203" s="11">
        <f t="shared" si="3"/>
        <v>29.348482554846502</v>
      </c>
    </row>
    <row r="204" spans="1:18" x14ac:dyDescent="0.35">
      <c r="A204" s="7" t="s">
        <v>132</v>
      </c>
      <c r="B204" s="2" t="s">
        <v>48</v>
      </c>
      <c r="C204" s="2" t="s">
        <v>49</v>
      </c>
      <c r="D204" s="2" t="s">
        <v>55</v>
      </c>
      <c r="E204" s="2" t="s">
        <v>133</v>
      </c>
      <c r="F204" s="2" t="s">
        <v>457</v>
      </c>
      <c r="G204" s="2" t="s">
        <v>134</v>
      </c>
      <c r="H204" s="2"/>
      <c r="I204" s="2"/>
      <c r="J204" s="2">
        <v>15.6</v>
      </c>
      <c r="K204" s="2">
        <v>-5.7</v>
      </c>
      <c r="L204" s="2"/>
      <c r="M204" s="2" t="s">
        <v>53</v>
      </c>
      <c r="N204" s="2">
        <v>25</v>
      </c>
      <c r="O204" s="2"/>
      <c r="P204" s="2" t="s">
        <v>53</v>
      </c>
      <c r="Q204" s="2">
        <v>30.42</v>
      </c>
      <c r="R204" s="11">
        <f t="shared" si="3"/>
        <v>30.408919586480707</v>
      </c>
    </row>
    <row r="205" spans="1:18" x14ac:dyDescent="0.35">
      <c r="A205" s="7" t="s">
        <v>132</v>
      </c>
      <c r="B205" s="2" t="s">
        <v>48</v>
      </c>
      <c r="C205" s="2" t="s">
        <v>49</v>
      </c>
      <c r="D205" s="2" t="s">
        <v>71</v>
      </c>
      <c r="E205" s="2" t="s">
        <v>133</v>
      </c>
      <c r="F205" s="2" t="s">
        <v>457</v>
      </c>
      <c r="G205" s="2" t="s">
        <v>135</v>
      </c>
      <c r="H205" s="2"/>
      <c r="I205" s="2"/>
      <c r="J205" s="2">
        <v>15.6</v>
      </c>
      <c r="K205" s="2">
        <v>-5.7</v>
      </c>
      <c r="L205" s="2"/>
      <c r="M205" s="2" t="s">
        <v>53</v>
      </c>
      <c r="N205" s="2">
        <v>25.2</v>
      </c>
      <c r="O205" s="2"/>
      <c r="P205" s="2" t="s">
        <v>53</v>
      </c>
      <c r="Q205" s="2">
        <v>30.6</v>
      </c>
      <c r="R205" s="11">
        <f t="shared" si="3"/>
        <v>30.604022503888206</v>
      </c>
    </row>
    <row r="206" spans="1:18" x14ac:dyDescent="0.35">
      <c r="A206" s="7" t="s">
        <v>132</v>
      </c>
      <c r="B206" s="2" t="s">
        <v>48</v>
      </c>
      <c r="C206" s="2" t="s">
        <v>49</v>
      </c>
      <c r="D206" s="2" t="s">
        <v>71</v>
      </c>
      <c r="E206" s="2" t="s">
        <v>133</v>
      </c>
      <c r="F206" s="2" t="s">
        <v>457</v>
      </c>
      <c r="G206" s="2" t="s">
        <v>136</v>
      </c>
      <c r="H206" s="2"/>
      <c r="I206" s="2"/>
      <c r="J206" s="2">
        <v>15.6</v>
      </c>
      <c r="K206" s="2">
        <v>-5.7</v>
      </c>
      <c r="L206" s="2"/>
      <c r="M206" s="2" t="s">
        <v>53</v>
      </c>
      <c r="N206" s="2">
        <v>25.4</v>
      </c>
      <c r="O206" s="2"/>
      <c r="P206" s="2" t="s">
        <v>53</v>
      </c>
      <c r="Q206" s="2">
        <v>30.83</v>
      </c>
      <c r="R206" s="11">
        <f t="shared" si="3"/>
        <v>30.799087363572379</v>
      </c>
    </row>
    <row r="207" spans="1:18" x14ac:dyDescent="0.35">
      <c r="A207" s="7" t="s">
        <v>137</v>
      </c>
      <c r="B207" s="2" t="s">
        <v>138</v>
      </c>
      <c r="C207" s="2" t="s">
        <v>49</v>
      </c>
      <c r="D207" s="2"/>
      <c r="E207" s="2" t="s">
        <v>139</v>
      </c>
      <c r="F207" s="2" t="s">
        <v>140</v>
      </c>
      <c r="G207" s="2" t="s">
        <v>141</v>
      </c>
      <c r="H207" s="2"/>
      <c r="I207" s="2"/>
      <c r="J207" s="2">
        <v>10.4</v>
      </c>
      <c r="K207" s="2">
        <v>-5.6</v>
      </c>
      <c r="L207" s="2"/>
      <c r="M207" s="2" t="s">
        <v>53</v>
      </c>
      <c r="N207" s="2">
        <v>27.3</v>
      </c>
      <c r="O207" s="2"/>
      <c r="P207" s="2" t="s">
        <v>53</v>
      </c>
      <c r="Q207" s="2">
        <v>32.51</v>
      </c>
      <c r="R207" s="11">
        <f t="shared" si="3"/>
        <v>32.549740025716552</v>
      </c>
    </row>
    <row r="208" spans="1:18" x14ac:dyDescent="0.35">
      <c r="A208" s="7" t="s">
        <v>142</v>
      </c>
      <c r="B208" s="2" t="s">
        <v>138</v>
      </c>
      <c r="C208" s="2" t="s">
        <v>49</v>
      </c>
      <c r="D208" s="2"/>
      <c r="E208" s="2" t="s">
        <v>143</v>
      </c>
      <c r="F208" s="2" t="s">
        <v>144</v>
      </c>
      <c r="G208" s="2" t="s">
        <v>145</v>
      </c>
      <c r="H208" s="2"/>
      <c r="I208" s="2"/>
      <c r="J208" s="2">
        <v>16</v>
      </c>
      <c r="K208" s="2">
        <v>-5.5</v>
      </c>
      <c r="L208" s="2"/>
      <c r="M208" s="2" t="s">
        <v>53</v>
      </c>
      <c r="N208" s="2">
        <v>25.5</v>
      </c>
      <c r="O208" s="2"/>
      <c r="P208" s="2" t="s">
        <v>53</v>
      </c>
      <c r="Q208" s="2">
        <v>30.7</v>
      </c>
      <c r="R208" s="11">
        <f t="shared" ref="R208:R250" si="4">1000*LN((1000+N208)/(1000+K208))</f>
        <v>30.695479218408302</v>
      </c>
    </row>
    <row r="209" spans="1:18" x14ac:dyDescent="0.35">
      <c r="A209" s="7" t="s">
        <v>142</v>
      </c>
      <c r="B209" s="2" t="s">
        <v>138</v>
      </c>
      <c r="C209" s="2" t="s">
        <v>49</v>
      </c>
      <c r="D209" s="2"/>
      <c r="E209" s="2" t="s">
        <v>143</v>
      </c>
      <c r="F209" s="2" t="s">
        <v>146</v>
      </c>
      <c r="G209" s="2" t="s">
        <v>147</v>
      </c>
      <c r="H209" s="2"/>
      <c r="I209" s="2"/>
      <c r="J209" s="2">
        <v>19</v>
      </c>
      <c r="K209" s="2">
        <v>-5</v>
      </c>
      <c r="L209" s="2"/>
      <c r="M209" s="2" t="s">
        <v>53</v>
      </c>
      <c r="N209" s="2">
        <v>25.3</v>
      </c>
      <c r="O209" s="2"/>
      <c r="P209" s="2" t="s">
        <v>53</v>
      </c>
      <c r="Q209" s="2">
        <v>29.99</v>
      </c>
      <c r="R209" s="11">
        <f t="shared" si="4"/>
        <v>29.997794517452679</v>
      </c>
    </row>
    <row r="210" spans="1:18" x14ac:dyDescent="0.35">
      <c r="A210" s="7" t="s">
        <v>148</v>
      </c>
      <c r="B210" s="2" t="s">
        <v>138</v>
      </c>
      <c r="C210" s="2" t="s">
        <v>49</v>
      </c>
      <c r="D210" s="2"/>
      <c r="E210" s="2" t="s">
        <v>149</v>
      </c>
      <c r="F210" s="2" t="s">
        <v>150</v>
      </c>
      <c r="G210" s="2" t="s">
        <v>151</v>
      </c>
      <c r="H210" s="2"/>
      <c r="I210" s="2"/>
      <c r="J210" s="2">
        <v>23</v>
      </c>
      <c r="K210" s="2">
        <v>-1</v>
      </c>
      <c r="L210" s="2"/>
      <c r="M210" s="2" t="s">
        <v>53</v>
      </c>
      <c r="N210" s="2">
        <v>28.9</v>
      </c>
      <c r="O210" s="2"/>
      <c r="P210" s="2" t="s">
        <v>53</v>
      </c>
      <c r="Q210" s="2">
        <v>29.49</v>
      </c>
      <c r="R210" s="11">
        <f t="shared" si="4"/>
        <v>29.490770733211139</v>
      </c>
    </row>
    <row r="211" spans="1:18" x14ac:dyDescent="0.35">
      <c r="A211" s="7" t="s">
        <v>152</v>
      </c>
      <c r="B211" s="2" t="s">
        <v>138</v>
      </c>
      <c r="C211" s="2" t="s">
        <v>49</v>
      </c>
      <c r="D211" s="2"/>
      <c r="E211" s="2" t="s">
        <v>153</v>
      </c>
      <c r="F211" s="2" t="s">
        <v>154</v>
      </c>
      <c r="G211" s="2" t="s">
        <v>155</v>
      </c>
      <c r="H211" s="2"/>
      <c r="I211" s="2"/>
      <c r="J211" s="2">
        <v>9.5</v>
      </c>
      <c r="K211" s="2">
        <v>-5.7</v>
      </c>
      <c r="L211" s="2"/>
      <c r="M211" s="2" t="s">
        <v>53</v>
      </c>
      <c r="N211" s="2">
        <v>26.9</v>
      </c>
      <c r="O211" s="2"/>
      <c r="P211" s="2" t="s">
        <v>53</v>
      </c>
      <c r="Q211" s="2">
        <v>32.28</v>
      </c>
      <c r="R211" s="11">
        <f t="shared" si="4"/>
        <v>32.260862218221476</v>
      </c>
    </row>
    <row r="212" spans="1:18" x14ac:dyDescent="0.35">
      <c r="A212" s="7" t="s">
        <v>156</v>
      </c>
      <c r="B212" s="2" t="s">
        <v>138</v>
      </c>
      <c r="C212" s="2" t="s">
        <v>49</v>
      </c>
      <c r="D212" s="2"/>
      <c r="E212" s="2" t="s">
        <v>157</v>
      </c>
      <c r="F212" s="2" t="s">
        <v>158</v>
      </c>
      <c r="G212" s="2" t="s">
        <v>159</v>
      </c>
      <c r="H212" s="2"/>
      <c r="I212" s="2"/>
      <c r="J212" s="2">
        <v>16.8</v>
      </c>
      <c r="K212" s="2">
        <v>-5</v>
      </c>
      <c r="L212" s="2"/>
      <c r="M212" s="2" t="s">
        <v>53</v>
      </c>
      <c r="N212" s="2">
        <v>25.9</v>
      </c>
      <c r="O212" s="2"/>
      <c r="P212" s="2" t="s">
        <v>53</v>
      </c>
      <c r="Q212" s="2">
        <v>30.57</v>
      </c>
      <c r="R212" s="11">
        <f t="shared" si="4"/>
        <v>30.582817935074377</v>
      </c>
    </row>
    <row r="213" spans="1:18" x14ac:dyDescent="0.35">
      <c r="A213" s="7" t="s">
        <v>160</v>
      </c>
      <c r="B213" s="2" t="s">
        <v>138</v>
      </c>
      <c r="C213" s="2" t="s">
        <v>49</v>
      </c>
      <c r="D213" s="2"/>
      <c r="E213" s="2" t="s">
        <v>153</v>
      </c>
      <c r="F213" s="2" t="s">
        <v>161</v>
      </c>
      <c r="G213" s="2" t="s">
        <v>162</v>
      </c>
      <c r="H213" s="2"/>
      <c r="I213" s="2"/>
      <c r="J213" s="2">
        <v>8.3000000000000007</v>
      </c>
      <c r="K213" s="2">
        <v>-5.7</v>
      </c>
      <c r="L213" s="2"/>
      <c r="M213" s="2" t="s">
        <v>53</v>
      </c>
      <c r="N213" s="2">
        <v>26.7</v>
      </c>
      <c r="O213" s="2"/>
      <c r="P213" s="2" t="s">
        <v>53</v>
      </c>
      <c r="Q213" s="2">
        <v>32.1</v>
      </c>
      <c r="R213" s="11">
        <f t="shared" si="4"/>
        <v>32.066082318891191</v>
      </c>
    </row>
    <row r="214" spans="1:18" x14ac:dyDescent="0.35">
      <c r="A214" s="7" t="s">
        <v>163</v>
      </c>
      <c r="B214" s="2" t="s">
        <v>138</v>
      </c>
      <c r="C214" s="2" t="s">
        <v>49</v>
      </c>
      <c r="D214" s="2"/>
      <c r="E214" s="2" t="s">
        <v>164</v>
      </c>
      <c r="F214" s="2" t="s">
        <v>165</v>
      </c>
      <c r="G214" s="2" t="s">
        <v>166</v>
      </c>
      <c r="H214" s="2"/>
      <c r="I214" s="2"/>
      <c r="J214" s="2">
        <v>13.5</v>
      </c>
      <c r="K214" s="2">
        <v>-5.9</v>
      </c>
      <c r="L214" s="2"/>
      <c r="M214" s="2" t="s">
        <v>53</v>
      </c>
      <c r="N214" s="2">
        <v>25.6</v>
      </c>
      <c r="O214" s="2"/>
      <c r="P214" s="2" t="s">
        <v>53</v>
      </c>
      <c r="Q214" s="2">
        <v>31.24</v>
      </c>
      <c r="R214" s="11">
        <f t="shared" si="4"/>
        <v>31.195280948305957</v>
      </c>
    </row>
    <row r="215" spans="1:18" x14ac:dyDescent="0.35">
      <c r="A215" s="7" t="s">
        <v>167</v>
      </c>
      <c r="B215" s="2" t="s">
        <v>138</v>
      </c>
      <c r="C215" s="2" t="s">
        <v>49</v>
      </c>
      <c r="D215" s="2"/>
      <c r="E215" s="2" t="s">
        <v>168</v>
      </c>
      <c r="F215" s="2" t="s">
        <v>458</v>
      </c>
      <c r="G215" s="2" t="s">
        <v>169</v>
      </c>
      <c r="H215" s="2"/>
      <c r="I215" s="2"/>
      <c r="J215" s="2">
        <v>2.8</v>
      </c>
      <c r="K215" s="2">
        <v>-10</v>
      </c>
      <c r="L215" s="2"/>
      <c r="M215" s="2" t="s">
        <v>53</v>
      </c>
      <c r="N215" s="2">
        <v>23.3</v>
      </c>
      <c r="O215" s="2"/>
      <c r="P215" s="2" t="s">
        <v>53</v>
      </c>
      <c r="Q215" s="2">
        <v>33.119999999999997</v>
      </c>
      <c r="R215" s="11">
        <f t="shared" si="4"/>
        <v>33.08303496407418</v>
      </c>
    </row>
    <row r="216" spans="1:18" x14ac:dyDescent="0.35">
      <c r="A216" s="7" t="s">
        <v>170</v>
      </c>
      <c r="B216" s="2" t="s">
        <v>138</v>
      </c>
      <c r="C216" s="2" t="s">
        <v>49</v>
      </c>
      <c r="D216" s="2"/>
      <c r="E216" s="2" t="s">
        <v>76</v>
      </c>
      <c r="F216" s="2" t="s">
        <v>171</v>
      </c>
      <c r="G216" s="2" t="s">
        <v>172</v>
      </c>
      <c r="H216" s="2"/>
      <c r="I216" s="2"/>
      <c r="J216" s="2">
        <v>6.6</v>
      </c>
      <c r="K216" s="2">
        <v>-9</v>
      </c>
      <c r="L216" s="2"/>
      <c r="M216" s="2" t="s">
        <v>53</v>
      </c>
      <c r="N216" s="2">
        <v>23.6</v>
      </c>
      <c r="O216" s="2"/>
      <c r="P216" s="2" t="s">
        <v>53</v>
      </c>
      <c r="Q216" s="2">
        <v>32.409999999999997</v>
      </c>
      <c r="R216" s="11">
        <f t="shared" si="4"/>
        <v>32.366569955645744</v>
      </c>
    </row>
    <row r="217" spans="1:18" x14ac:dyDescent="0.35">
      <c r="A217" s="7" t="s">
        <v>170</v>
      </c>
      <c r="B217" s="2" t="s">
        <v>138</v>
      </c>
      <c r="C217" s="2" t="s">
        <v>49</v>
      </c>
      <c r="D217" s="2"/>
      <c r="E217" s="2" t="s">
        <v>139</v>
      </c>
      <c r="F217" s="2" t="s">
        <v>140</v>
      </c>
      <c r="G217" s="2" t="s">
        <v>140</v>
      </c>
      <c r="H217" s="2"/>
      <c r="I217" s="2"/>
      <c r="J217" s="2">
        <v>10.4</v>
      </c>
      <c r="K217" s="2">
        <v>-5.3</v>
      </c>
      <c r="L217" s="2"/>
      <c r="M217" s="2" t="s">
        <v>53</v>
      </c>
      <c r="N217" s="2">
        <v>27.3</v>
      </c>
      <c r="O217" s="2"/>
      <c r="P217" s="2" t="s">
        <v>53</v>
      </c>
      <c r="Q217" s="2">
        <v>32.200000000000003</v>
      </c>
      <c r="R217" s="11">
        <f t="shared" si="4"/>
        <v>32.248096063849538</v>
      </c>
    </row>
    <row r="218" spans="1:18" x14ac:dyDescent="0.35">
      <c r="A218" s="7" t="s">
        <v>170</v>
      </c>
      <c r="B218" s="2" t="s">
        <v>138</v>
      </c>
      <c r="C218" s="2" t="s">
        <v>49</v>
      </c>
      <c r="D218" s="2"/>
      <c r="E218" s="2" t="s">
        <v>84</v>
      </c>
      <c r="F218" s="2" t="s">
        <v>173</v>
      </c>
      <c r="G218" s="2" t="s">
        <v>174</v>
      </c>
      <c r="H218" s="2"/>
      <c r="I218" s="2"/>
      <c r="J218" s="2">
        <v>14.5</v>
      </c>
      <c r="K218" s="2">
        <v>-6.2</v>
      </c>
      <c r="L218" s="2"/>
      <c r="M218" s="2" t="s">
        <v>53</v>
      </c>
      <c r="N218" s="2">
        <v>25.8</v>
      </c>
      <c r="O218" s="2"/>
      <c r="P218" s="2" t="s">
        <v>53</v>
      </c>
      <c r="Q218" s="2">
        <v>31.7</v>
      </c>
      <c r="R218" s="11">
        <f t="shared" si="4"/>
        <v>31.692095786947803</v>
      </c>
    </row>
    <row r="219" spans="1:18" x14ac:dyDescent="0.35">
      <c r="A219" s="7" t="s">
        <v>170</v>
      </c>
      <c r="B219" s="2" t="s">
        <v>138</v>
      </c>
      <c r="C219" s="2" t="s">
        <v>49</v>
      </c>
      <c r="D219" s="2"/>
      <c r="E219" s="2" t="s">
        <v>76</v>
      </c>
      <c r="F219" s="2" t="s">
        <v>171</v>
      </c>
      <c r="G219" s="2" t="s">
        <v>175</v>
      </c>
      <c r="H219" s="2"/>
      <c r="I219" s="2"/>
      <c r="J219" s="2">
        <v>6.7</v>
      </c>
      <c r="K219" s="2">
        <v>-9.6</v>
      </c>
      <c r="L219" s="2"/>
      <c r="M219" s="2" t="s">
        <v>53</v>
      </c>
      <c r="N219" s="2">
        <v>22.9</v>
      </c>
      <c r="O219" s="2"/>
      <c r="P219" s="2" t="s">
        <v>53</v>
      </c>
      <c r="Q219" s="2">
        <v>32.26</v>
      </c>
      <c r="R219" s="11">
        <f t="shared" si="4"/>
        <v>32.288107532630043</v>
      </c>
    </row>
    <row r="220" spans="1:18" x14ac:dyDescent="0.35">
      <c r="A220" s="7" t="s">
        <v>170</v>
      </c>
      <c r="B220" s="2" t="s">
        <v>138</v>
      </c>
      <c r="C220" s="2" t="s">
        <v>49</v>
      </c>
      <c r="D220" s="2"/>
      <c r="E220" s="2" t="s">
        <v>76</v>
      </c>
      <c r="F220" s="2" t="s">
        <v>171</v>
      </c>
      <c r="G220" s="2" t="s">
        <v>176</v>
      </c>
      <c r="H220" s="2"/>
      <c r="I220" s="2"/>
      <c r="J220" s="2">
        <v>6.7</v>
      </c>
      <c r="K220" s="2">
        <v>-9.6</v>
      </c>
      <c r="L220" s="2"/>
      <c r="M220" s="2" t="s">
        <v>53</v>
      </c>
      <c r="N220" s="2">
        <v>23.3</v>
      </c>
      <c r="O220" s="2"/>
      <c r="P220" s="2" t="s">
        <v>53</v>
      </c>
      <c r="Q220" s="2">
        <v>32.659999999999997</v>
      </c>
      <c r="R220" s="11">
        <f t="shared" si="4"/>
        <v>32.679076162377982</v>
      </c>
    </row>
    <row r="221" spans="1:18" x14ac:dyDescent="0.35">
      <c r="A221" s="7" t="s">
        <v>170</v>
      </c>
      <c r="B221" s="2" t="s">
        <v>138</v>
      </c>
      <c r="C221" s="2" t="s">
        <v>49</v>
      </c>
      <c r="D221" s="2"/>
      <c r="E221" s="2" t="s">
        <v>139</v>
      </c>
      <c r="F221" s="2" t="s">
        <v>140</v>
      </c>
      <c r="G221" s="2" t="s">
        <v>177</v>
      </c>
      <c r="H221" s="2"/>
      <c r="I221" s="2"/>
      <c r="J221" s="2">
        <v>10.4</v>
      </c>
      <c r="K221" s="2">
        <v>-5.6</v>
      </c>
      <c r="L221" s="2"/>
      <c r="M221" s="2" t="s">
        <v>53</v>
      </c>
      <c r="N221" s="2">
        <v>27</v>
      </c>
      <c r="O221" s="2"/>
      <c r="P221" s="2" t="s">
        <v>53</v>
      </c>
      <c r="Q221" s="2">
        <v>32.25</v>
      </c>
      <c r="R221" s="11">
        <f t="shared" si="4"/>
        <v>32.257669732056975</v>
      </c>
    </row>
    <row r="222" spans="1:18" x14ac:dyDescent="0.35">
      <c r="A222" s="7" t="s">
        <v>170</v>
      </c>
      <c r="B222" s="2" t="s">
        <v>138</v>
      </c>
      <c r="C222" s="2" t="s">
        <v>49</v>
      </c>
      <c r="D222" s="2"/>
      <c r="E222" s="2" t="s">
        <v>84</v>
      </c>
      <c r="F222" s="2" t="s">
        <v>173</v>
      </c>
      <c r="G222" s="2" t="s">
        <v>178</v>
      </c>
      <c r="H222" s="2"/>
      <c r="I222" s="2"/>
      <c r="J222" s="2">
        <v>14.5</v>
      </c>
      <c r="K222" s="2">
        <v>-6.2</v>
      </c>
      <c r="L222" s="2"/>
      <c r="M222" s="2" t="s">
        <v>53</v>
      </c>
      <c r="N222" s="2">
        <v>25.8</v>
      </c>
      <c r="O222" s="2"/>
      <c r="P222" s="2" t="s">
        <v>53</v>
      </c>
      <c r="Q222" s="2">
        <v>31.7</v>
      </c>
      <c r="R222" s="11">
        <f t="shared" si="4"/>
        <v>31.692095786947803</v>
      </c>
    </row>
    <row r="223" spans="1:18" x14ac:dyDescent="0.35">
      <c r="A223" s="7" t="s">
        <v>170</v>
      </c>
      <c r="B223" s="2" t="s">
        <v>138</v>
      </c>
      <c r="C223" s="2" t="s">
        <v>49</v>
      </c>
      <c r="D223" s="2"/>
      <c r="E223" s="2" t="s">
        <v>179</v>
      </c>
      <c r="F223" s="2" t="s">
        <v>180</v>
      </c>
      <c r="G223" s="2" t="s">
        <v>181</v>
      </c>
      <c r="H223" s="2"/>
      <c r="I223" s="2"/>
      <c r="J223" s="2">
        <v>12.1</v>
      </c>
      <c r="K223" s="2">
        <v>-6.1</v>
      </c>
      <c r="L223" s="2"/>
      <c r="M223" s="2" t="s">
        <v>53</v>
      </c>
      <c r="N223" s="2">
        <v>26.8</v>
      </c>
      <c r="O223" s="2"/>
      <c r="P223" s="2" t="s">
        <v>53</v>
      </c>
      <c r="Q223" s="2">
        <v>32.56</v>
      </c>
      <c r="R223" s="11">
        <f t="shared" si="4"/>
        <v>32.565851023025438</v>
      </c>
    </row>
    <row r="224" spans="1:18" x14ac:dyDescent="0.35">
      <c r="A224" s="7" t="s">
        <v>170</v>
      </c>
      <c r="B224" s="2" t="s">
        <v>138</v>
      </c>
      <c r="C224" s="2" t="s">
        <v>49</v>
      </c>
      <c r="D224" s="2"/>
      <c r="E224" s="2" t="s">
        <v>179</v>
      </c>
      <c r="F224" s="2" t="s">
        <v>180</v>
      </c>
      <c r="G224" s="2" t="s">
        <v>182</v>
      </c>
      <c r="H224" s="2"/>
      <c r="I224" s="2"/>
      <c r="J224" s="2">
        <v>13</v>
      </c>
      <c r="K224" s="2">
        <v>-5.4</v>
      </c>
      <c r="L224" s="2"/>
      <c r="M224" s="2" t="s">
        <v>53</v>
      </c>
      <c r="N224" s="2">
        <v>26.3</v>
      </c>
      <c r="O224" s="2"/>
      <c r="P224" s="2" t="s">
        <v>53</v>
      </c>
      <c r="Q224" s="2">
        <v>31.37</v>
      </c>
      <c r="R224" s="11">
        <f t="shared" si="4"/>
        <v>31.37473437103041</v>
      </c>
    </row>
    <row r="225" spans="1:18" x14ac:dyDescent="0.35">
      <c r="A225" s="7" t="s">
        <v>170</v>
      </c>
      <c r="B225" s="2" t="s">
        <v>138</v>
      </c>
      <c r="C225" s="2" t="s">
        <v>49</v>
      </c>
      <c r="D225" s="2"/>
      <c r="E225" s="2" t="s">
        <v>84</v>
      </c>
      <c r="F225" s="2" t="s">
        <v>173</v>
      </c>
      <c r="G225" s="2" t="s">
        <v>183</v>
      </c>
      <c r="H225" s="2"/>
      <c r="I225" s="2"/>
      <c r="J225" s="2">
        <v>14.5</v>
      </c>
      <c r="K225" s="2">
        <v>-6.2</v>
      </c>
      <c r="L225" s="2"/>
      <c r="M225" s="2" t="s">
        <v>53</v>
      </c>
      <c r="N225" s="2">
        <v>25.2</v>
      </c>
      <c r="O225" s="2"/>
      <c r="P225" s="2" t="s">
        <v>53</v>
      </c>
      <c r="Q225" s="2">
        <v>31.15</v>
      </c>
      <c r="R225" s="11">
        <f t="shared" si="4"/>
        <v>31.107015321695982</v>
      </c>
    </row>
    <row r="226" spans="1:18" x14ac:dyDescent="0.35">
      <c r="A226" s="7" t="s">
        <v>125</v>
      </c>
      <c r="B226" s="2" t="s">
        <v>138</v>
      </c>
      <c r="C226" s="2" t="s">
        <v>49</v>
      </c>
      <c r="D226" s="2"/>
      <c r="E226" s="2" t="s">
        <v>126</v>
      </c>
      <c r="F226" s="2" t="s">
        <v>127</v>
      </c>
      <c r="G226" s="2" t="s">
        <v>184</v>
      </c>
      <c r="H226" s="2"/>
      <c r="I226" s="2"/>
      <c r="J226" s="2">
        <v>26.6</v>
      </c>
      <c r="K226" s="2">
        <v>-3.3</v>
      </c>
      <c r="L226" s="2"/>
      <c r="M226" s="2" t="s">
        <v>53</v>
      </c>
      <c r="N226" s="2">
        <v>25.4</v>
      </c>
      <c r="O226" s="2"/>
      <c r="P226" s="2" t="s">
        <v>53</v>
      </c>
      <c r="Q226" s="2">
        <v>28.38</v>
      </c>
      <c r="R226" s="11">
        <f t="shared" si="4"/>
        <v>28.388237376189629</v>
      </c>
    </row>
    <row r="227" spans="1:18" x14ac:dyDescent="0.35">
      <c r="A227" s="7" t="s">
        <v>125</v>
      </c>
      <c r="B227" s="2" t="s">
        <v>138</v>
      </c>
      <c r="C227" s="2" t="s">
        <v>49</v>
      </c>
      <c r="D227" s="2"/>
      <c r="E227" s="2" t="s">
        <v>126</v>
      </c>
      <c r="F227" s="2" t="s">
        <v>127</v>
      </c>
      <c r="G227" s="2" t="s">
        <v>184</v>
      </c>
      <c r="H227" s="2"/>
      <c r="I227" s="2"/>
      <c r="J227" s="2">
        <v>26.6</v>
      </c>
      <c r="K227" s="2">
        <v>-3.3</v>
      </c>
      <c r="L227" s="2"/>
      <c r="M227" s="2" t="s">
        <v>53</v>
      </c>
      <c r="N227" s="2">
        <v>26.7</v>
      </c>
      <c r="O227" s="2"/>
      <c r="P227" s="2" t="s">
        <v>53</v>
      </c>
      <c r="Q227" s="2">
        <v>29.69</v>
      </c>
      <c r="R227" s="11">
        <f t="shared" si="4"/>
        <v>29.655232331508444</v>
      </c>
    </row>
    <row r="228" spans="1:18" x14ac:dyDescent="0.35">
      <c r="A228" s="7" t="s">
        <v>125</v>
      </c>
      <c r="B228" s="2" t="s">
        <v>138</v>
      </c>
      <c r="C228" s="2" t="s">
        <v>49</v>
      </c>
      <c r="D228" s="2"/>
      <c r="E228" s="2" t="s">
        <v>126</v>
      </c>
      <c r="F228" s="2" t="s">
        <v>127</v>
      </c>
      <c r="G228" s="2" t="s">
        <v>184</v>
      </c>
      <c r="H228" s="2"/>
      <c r="I228" s="2"/>
      <c r="J228" s="2">
        <v>26.6</v>
      </c>
      <c r="K228" s="2">
        <v>-3.3</v>
      </c>
      <c r="L228" s="2"/>
      <c r="M228" s="2" t="s">
        <v>53</v>
      </c>
      <c r="N228" s="2">
        <v>26.7</v>
      </c>
      <c r="O228" s="2"/>
      <c r="P228" s="2" t="s">
        <v>53</v>
      </c>
      <c r="Q228" s="2">
        <v>29.69</v>
      </c>
      <c r="R228" s="11">
        <f t="shared" si="4"/>
        <v>29.655232331508444</v>
      </c>
    </row>
    <row r="229" spans="1:18" x14ac:dyDescent="0.35">
      <c r="A229" s="7" t="s">
        <v>125</v>
      </c>
      <c r="B229" s="2" t="s">
        <v>138</v>
      </c>
      <c r="C229" s="2" t="s">
        <v>49</v>
      </c>
      <c r="D229" s="2"/>
      <c r="E229" s="2" t="s">
        <v>126</v>
      </c>
      <c r="F229" s="2" t="s">
        <v>127</v>
      </c>
      <c r="G229" s="2" t="s">
        <v>184</v>
      </c>
      <c r="H229" s="2"/>
      <c r="I229" s="2"/>
      <c r="J229" s="2">
        <v>26.6</v>
      </c>
      <c r="K229" s="2">
        <v>-3.3</v>
      </c>
      <c r="L229" s="2"/>
      <c r="M229" s="2" t="s">
        <v>53</v>
      </c>
      <c r="N229" s="2">
        <v>26.1</v>
      </c>
      <c r="O229" s="2"/>
      <c r="P229" s="2" t="s">
        <v>53</v>
      </c>
      <c r="Q229" s="2">
        <v>29.09</v>
      </c>
      <c r="R229" s="11">
        <f t="shared" si="4"/>
        <v>29.070664894752724</v>
      </c>
    </row>
    <row r="230" spans="1:18" x14ac:dyDescent="0.35">
      <c r="A230" s="7" t="s">
        <v>185</v>
      </c>
      <c r="B230" s="2" t="s">
        <v>138</v>
      </c>
      <c r="C230" s="2" t="s">
        <v>49</v>
      </c>
      <c r="D230" s="2"/>
      <c r="E230" s="2" t="s">
        <v>186</v>
      </c>
      <c r="F230" s="2" t="s">
        <v>187</v>
      </c>
      <c r="G230" s="2"/>
      <c r="H230" s="2"/>
      <c r="I230" s="2"/>
      <c r="J230" s="2">
        <v>9.4</v>
      </c>
      <c r="K230" s="2">
        <v>-8.4</v>
      </c>
      <c r="L230" s="2"/>
      <c r="M230" s="2" t="s">
        <v>53</v>
      </c>
      <c r="N230" s="2">
        <v>24.4</v>
      </c>
      <c r="O230" s="2"/>
      <c r="P230" s="2" t="s">
        <v>53</v>
      </c>
      <c r="Q230" s="2">
        <v>32.51</v>
      </c>
      <c r="R230" s="11">
        <f t="shared" si="4"/>
        <v>32.542554164334852</v>
      </c>
    </row>
    <row r="231" spans="1:18" x14ac:dyDescent="0.35">
      <c r="A231" s="7" t="s">
        <v>188</v>
      </c>
      <c r="B231" s="2" t="s">
        <v>138</v>
      </c>
      <c r="C231" s="2" t="s">
        <v>49</v>
      </c>
      <c r="D231" s="2"/>
      <c r="E231" s="2" t="s">
        <v>189</v>
      </c>
      <c r="F231" s="2" t="s">
        <v>190</v>
      </c>
      <c r="G231" s="2" t="s">
        <v>191</v>
      </c>
      <c r="H231" s="2"/>
      <c r="I231" s="2"/>
      <c r="J231" s="2">
        <v>18.8</v>
      </c>
      <c r="K231" s="2">
        <v>-4</v>
      </c>
      <c r="L231" s="2"/>
      <c r="M231" s="2" t="s">
        <v>53</v>
      </c>
      <c r="N231" s="2">
        <v>25.9</v>
      </c>
      <c r="O231" s="2"/>
      <c r="P231" s="2" t="s">
        <v>53</v>
      </c>
      <c r="Q231" s="2">
        <v>29.59</v>
      </c>
      <c r="R231" s="11">
        <f t="shared" si="4"/>
        <v>29.578297509069021</v>
      </c>
    </row>
    <row r="232" spans="1:18" x14ac:dyDescent="0.35">
      <c r="A232" s="7" t="s">
        <v>192</v>
      </c>
      <c r="B232" s="2" t="s">
        <v>138</v>
      </c>
      <c r="C232" s="2" t="s">
        <v>49</v>
      </c>
      <c r="D232" s="2"/>
      <c r="E232" s="2" t="s">
        <v>189</v>
      </c>
      <c r="F232" s="2" t="s">
        <v>193</v>
      </c>
      <c r="G232" s="2" t="s">
        <v>194</v>
      </c>
      <c r="H232" s="2"/>
      <c r="I232" s="2"/>
      <c r="J232" s="2">
        <v>17.5</v>
      </c>
      <c r="K232" s="2">
        <v>-5.4</v>
      </c>
      <c r="L232" s="2"/>
      <c r="M232" s="2" t="s">
        <v>53</v>
      </c>
      <c r="N232" s="2">
        <v>25.3</v>
      </c>
      <c r="O232" s="2"/>
      <c r="P232" s="2" t="s">
        <v>53</v>
      </c>
      <c r="Q232" s="2">
        <v>30.43</v>
      </c>
      <c r="R232" s="11">
        <f t="shared" si="4"/>
        <v>30.399885395407377</v>
      </c>
    </row>
    <row r="233" spans="1:18" x14ac:dyDescent="0.35">
      <c r="A233" s="7" t="s">
        <v>195</v>
      </c>
      <c r="B233" s="2" t="s">
        <v>138</v>
      </c>
      <c r="C233" s="2" t="s">
        <v>49</v>
      </c>
      <c r="D233" s="2"/>
      <c r="E233" s="2" t="s">
        <v>196</v>
      </c>
      <c r="F233" s="2" t="s">
        <v>459</v>
      </c>
      <c r="G233" s="2" t="s">
        <v>197</v>
      </c>
      <c r="H233" s="2"/>
      <c r="I233" s="2"/>
      <c r="J233" s="2">
        <v>9.1</v>
      </c>
      <c r="K233" s="2">
        <v>-7.2</v>
      </c>
      <c r="L233" s="2"/>
      <c r="M233" s="2" t="s">
        <v>53</v>
      </c>
      <c r="N233" s="2">
        <v>25.2</v>
      </c>
      <c r="O233" s="2"/>
      <c r="P233" s="2" t="s">
        <v>53</v>
      </c>
      <c r="Q233" s="2">
        <v>32.1</v>
      </c>
      <c r="R233" s="11">
        <f t="shared" si="4"/>
        <v>32.11376059951872</v>
      </c>
    </row>
    <row r="234" spans="1:18" x14ac:dyDescent="0.35">
      <c r="A234" s="7" t="s">
        <v>198</v>
      </c>
      <c r="B234" s="2" t="s">
        <v>199</v>
      </c>
      <c r="C234" s="2" t="s">
        <v>49</v>
      </c>
      <c r="D234" s="2"/>
      <c r="E234" s="2" t="s">
        <v>76</v>
      </c>
      <c r="F234" s="2" t="s">
        <v>200</v>
      </c>
      <c r="G234" s="2" t="s">
        <v>201</v>
      </c>
      <c r="H234" s="2"/>
      <c r="I234" s="2"/>
      <c r="J234" s="2">
        <v>12.3</v>
      </c>
      <c r="K234" s="2">
        <v>-7.3</v>
      </c>
      <c r="L234" s="2"/>
      <c r="M234" s="2" t="s">
        <v>53</v>
      </c>
      <c r="N234" s="2">
        <v>24.6</v>
      </c>
      <c r="O234" s="2"/>
      <c r="P234" s="2" t="s">
        <v>53</v>
      </c>
      <c r="Q234" s="2">
        <v>31.63</v>
      </c>
      <c r="R234" s="11">
        <f t="shared" si="4"/>
        <v>31.629067909425697</v>
      </c>
    </row>
    <row r="235" spans="1:18" x14ac:dyDescent="0.35">
      <c r="A235" s="7" t="s">
        <v>202</v>
      </c>
      <c r="B235" s="2" t="s">
        <v>199</v>
      </c>
      <c r="C235" s="2" t="s">
        <v>49</v>
      </c>
      <c r="D235" s="2"/>
      <c r="E235" s="2" t="s">
        <v>76</v>
      </c>
      <c r="F235" s="2" t="s">
        <v>203</v>
      </c>
      <c r="G235" s="2" t="s">
        <v>204</v>
      </c>
      <c r="H235" s="2"/>
      <c r="I235" s="2"/>
      <c r="J235" s="2">
        <v>19.399999999999999</v>
      </c>
      <c r="K235" s="2">
        <v>-6</v>
      </c>
      <c r="L235" s="2"/>
      <c r="M235" s="2" t="s">
        <v>53</v>
      </c>
      <c r="N235" s="2">
        <v>24</v>
      </c>
      <c r="O235" s="2"/>
      <c r="P235" s="2" t="s">
        <v>53</v>
      </c>
      <c r="Q235" s="2">
        <v>29.74</v>
      </c>
      <c r="R235" s="11">
        <f t="shared" si="4"/>
        <v>29.734598942879146</v>
      </c>
    </row>
    <row r="236" spans="1:18" x14ac:dyDescent="0.35">
      <c r="A236" s="7" t="s">
        <v>205</v>
      </c>
      <c r="B236" s="2" t="s">
        <v>199</v>
      </c>
      <c r="C236" s="2" t="s">
        <v>49</v>
      </c>
      <c r="D236" s="2"/>
      <c r="E236" s="2" t="s">
        <v>143</v>
      </c>
      <c r="F236" s="2" t="s">
        <v>206</v>
      </c>
      <c r="G236" s="2" t="s">
        <v>207</v>
      </c>
      <c r="H236" s="2"/>
      <c r="I236" s="2"/>
      <c r="J236" s="2">
        <v>19</v>
      </c>
      <c r="K236" s="2">
        <v>-5</v>
      </c>
      <c r="L236" s="2"/>
      <c r="M236" s="2" t="s">
        <v>53</v>
      </c>
      <c r="N236" s="2">
        <v>25.5</v>
      </c>
      <c r="O236" s="2"/>
      <c r="P236" s="2" t="s">
        <v>53</v>
      </c>
      <c r="Q236" s="2">
        <v>30.14</v>
      </c>
      <c r="R236" s="11">
        <f t="shared" si="4"/>
        <v>30.192840353842566</v>
      </c>
    </row>
    <row r="237" spans="1:18" x14ac:dyDescent="0.35">
      <c r="A237" s="7" t="s">
        <v>208</v>
      </c>
      <c r="B237" s="2" t="s">
        <v>199</v>
      </c>
      <c r="C237" s="2" t="s">
        <v>49</v>
      </c>
      <c r="D237" s="2"/>
      <c r="E237" s="2" t="s">
        <v>209</v>
      </c>
      <c r="F237" s="2" t="s">
        <v>210</v>
      </c>
      <c r="G237" s="2" t="s">
        <v>211</v>
      </c>
      <c r="H237" s="2"/>
      <c r="I237" s="2"/>
      <c r="J237" s="2">
        <v>7.2</v>
      </c>
      <c r="K237" s="2">
        <v>-7.1</v>
      </c>
      <c r="L237" s="2"/>
      <c r="M237" s="2" t="s">
        <v>53</v>
      </c>
      <c r="N237" s="2">
        <v>25.6</v>
      </c>
      <c r="O237" s="2"/>
      <c r="P237" s="2" t="s">
        <v>53</v>
      </c>
      <c r="Q237" s="2">
        <v>32.35</v>
      </c>
      <c r="R237" s="11">
        <f t="shared" si="4"/>
        <v>32.403132126857088</v>
      </c>
    </row>
    <row r="238" spans="1:18" x14ac:dyDescent="0.35">
      <c r="A238" s="7" t="s">
        <v>212</v>
      </c>
      <c r="B238" s="2" t="s">
        <v>199</v>
      </c>
      <c r="C238" s="2" t="s">
        <v>49</v>
      </c>
      <c r="D238" s="2"/>
      <c r="E238" s="2" t="s">
        <v>196</v>
      </c>
      <c r="F238" s="2" t="s">
        <v>213</v>
      </c>
      <c r="G238" s="2" t="s">
        <v>214</v>
      </c>
      <c r="H238" s="2"/>
      <c r="I238" s="2"/>
      <c r="J238" s="2">
        <v>8.9</v>
      </c>
      <c r="K238" s="2">
        <v>-7.5</v>
      </c>
      <c r="L238" s="2"/>
      <c r="M238" s="2" t="s">
        <v>53</v>
      </c>
      <c r="N238" s="2">
        <v>25.2</v>
      </c>
      <c r="O238" s="2"/>
      <c r="P238" s="2" t="s">
        <v>53</v>
      </c>
      <c r="Q238" s="2">
        <v>32.4</v>
      </c>
      <c r="R238" s="11">
        <f t="shared" si="4"/>
        <v>32.415981928570559</v>
      </c>
    </row>
    <row r="239" spans="1:18" x14ac:dyDescent="0.35">
      <c r="A239" s="7" t="s">
        <v>215</v>
      </c>
      <c r="B239" s="2" t="s">
        <v>199</v>
      </c>
      <c r="C239" s="2" t="s">
        <v>49</v>
      </c>
      <c r="D239" s="2"/>
      <c r="E239" s="2" t="s">
        <v>216</v>
      </c>
      <c r="F239" s="2" t="s">
        <v>217</v>
      </c>
      <c r="G239" s="2" t="s">
        <v>218</v>
      </c>
      <c r="H239" s="2"/>
      <c r="I239" s="2"/>
      <c r="J239" s="2">
        <v>8</v>
      </c>
      <c r="K239" s="2">
        <v>-9.1999999999999993</v>
      </c>
      <c r="L239" s="2"/>
      <c r="M239" s="2" t="s">
        <v>53</v>
      </c>
      <c r="N239" s="2">
        <v>24</v>
      </c>
      <c r="O239" s="2"/>
      <c r="P239" s="2" t="s">
        <v>53</v>
      </c>
      <c r="Q239" s="2">
        <v>32.96</v>
      </c>
      <c r="R239" s="11">
        <f t="shared" si="4"/>
        <v>32.959107984248632</v>
      </c>
    </row>
    <row r="240" spans="1:18" x14ac:dyDescent="0.35">
      <c r="A240" s="7" t="s">
        <v>219</v>
      </c>
      <c r="B240" s="2" t="s">
        <v>199</v>
      </c>
      <c r="C240" s="2" t="s">
        <v>49</v>
      </c>
      <c r="D240" s="2"/>
      <c r="E240" s="2" t="s">
        <v>168</v>
      </c>
      <c r="F240" s="2" t="s">
        <v>220</v>
      </c>
      <c r="G240" s="2" t="s">
        <v>221</v>
      </c>
      <c r="H240" s="2"/>
      <c r="I240" s="2"/>
      <c r="J240" s="2">
        <v>2.8</v>
      </c>
      <c r="K240" s="2">
        <v>-10</v>
      </c>
      <c r="L240" s="2"/>
      <c r="M240" s="2" t="s">
        <v>53</v>
      </c>
      <c r="N240" s="2">
        <v>23.4</v>
      </c>
      <c r="O240" s="2"/>
      <c r="P240" s="2" t="s">
        <v>53</v>
      </c>
      <c r="Q240" s="2">
        <v>33.14</v>
      </c>
      <c r="R240" s="11">
        <f t="shared" si="4"/>
        <v>33.180753242355713</v>
      </c>
    </row>
    <row r="241" spans="1:18" x14ac:dyDescent="0.35">
      <c r="A241" s="7" t="s">
        <v>222</v>
      </c>
      <c r="B241" s="2" t="s">
        <v>199</v>
      </c>
      <c r="C241" s="2" t="s">
        <v>49</v>
      </c>
      <c r="D241" s="2"/>
      <c r="E241" s="2" t="s">
        <v>68</v>
      </c>
      <c r="F241" s="2" t="s">
        <v>223</v>
      </c>
      <c r="G241" s="2" t="s">
        <v>224</v>
      </c>
      <c r="H241" s="2"/>
      <c r="I241" s="2"/>
      <c r="J241" s="2">
        <v>1.9</v>
      </c>
      <c r="K241" s="2">
        <v>-11.3</v>
      </c>
      <c r="L241" s="2"/>
      <c r="M241" s="2" t="s">
        <v>53</v>
      </c>
      <c r="N241" s="2">
        <v>23.2</v>
      </c>
      <c r="O241" s="2"/>
      <c r="P241" s="2" t="s">
        <v>53</v>
      </c>
      <c r="Q241" s="2">
        <v>34.29</v>
      </c>
      <c r="R241" s="11">
        <f t="shared" si="4"/>
        <v>34.299301361545567</v>
      </c>
    </row>
    <row r="242" spans="1:18" x14ac:dyDescent="0.35">
      <c r="A242" s="7" t="s">
        <v>225</v>
      </c>
      <c r="B242" s="2" t="s">
        <v>199</v>
      </c>
      <c r="C242" s="2" t="s">
        <v>49</v>
      </c>
      <c r="D242" s="2"/>
      <c r="E242" s="2" t="s">
        <v>226</v>
      </c>
      <c r="F242" s="2" t="s">
        <v>227</v>
      </c>
      <c r="G242" s="2" t="s">
        <v>228</v>
      </c>
      <c r="H242" s="2"/>
      <c r="I242" s="2"/>
      <c r="J242" s="2">
        <v>18.3</v>
      </c>
      <c r="K242" s="2">
        <v>-5</v>
      </c>
      <c r="L242" s="2"/>
      <c r="M242" s="2" t="s">
        <v>53</v>
      </c>
      <c r="N242" s="2">
        <v>25.8</v>
      </c>
      <c r="O242" s="2"/>
      <c r="P242" s="2" t="s">
        <v>53</v>
      </c>
      <c r="Q242" s="2">
        <v>30.44</v>
      </c>
      <c r="R242" s="11">
        <f t="shared" si="4"/>
        <v>30.485337796575326</v>
      </c>
    </row>
    <row r="243" spans="1:18" x14ac:dyDescent="0.35">
      <c r="A243" s="7" t="s">
        <v>185</v>
      </c>
      <c r="B243" s="2" t="s">
        <v>199</v>
      </c>
      <c r="C243" s="2" t="s">
        <v>49</v>
      </c>
      <c r="D243" s="2"/>
      <c r="E243" s="2" t="s">
        <v>186</v>
      </c>
      <c r="F243" s="2" t="s">
        <v>187</v>
      </c>
      <c r="G243" s="2" t="s">
        <v>229</v>
      </c>
      <c r="H243" s="2"/>
      <c r="I243" s="2"/>
      <c r="J243" s="2">
        <v>9.4</v>
      </c>
      <c r="K243" s="2">
        <v>-8.4</v>
      </c>
      <c r="L243" s="2"/>
      <c r="M243" s="2" t="s">
        <v>53</v>
      </c>
      <c r="N243" s="2">
        <v>25</v>
      </c>
      <c r="O243" s="2"/>
      <c r="P243" s="2" t="s">
        <v>53</v>
      </c>
      <c r="Q243" s="2">
        <v>33.130000000000003</v>
      </c>
      <c r="R243" s="11">
        <f t="shared" si="4"/>
        <v>33.128091411473179</v>
      </c>
    </row>
    <row r="244" spans="1:18" x14ac:dyDescent="0.35">
      <c r="A244" s="7" t="s">
        <v>230</v>
      </c>
      <c r="B244" s="2" t="s">
        <v>199</v>
      </c>
      <c r="C244" s="2" t="s">
        <v>49</v>
      </c>
      <c r="D244" s="2"/>
      <c r="E244" s="2" t="s">
        <v>231</v>
      </c>
      <c r="F244" s="2" t="s">
        <v>232</v>
      </c>
      <c r="G244" s="2" t="s">
        <v>233</v>
      </c>
      <c r="H244" s="2"/>
      <c r="I244" s="2"/>
      <c r="J244" s="2">
        <v>9.8000000000000007</v>
      </c>
      <c r="K244" s="2">
        <v>-10.3</v>
      </c>
      <c r="L244" s="2"/>
      <c r="M244" s="2" t="s">
        <v>53</v>
      </c>
      <c r="N244" s="2">
        <v>22.9</v>
      </c>
      <c r="O244" s="2"/>
      <c r="P244" s="2" t="s">
        <v>53</v>
      </c>
      <c r="Q244" s="2">
        <v>32.96</v>
      </c>
      <c r="R244" s="11">
        <f t="shared" si="4"/>
        <v>32.995142560316175</v>
      </c>
    </row>
    <row r="245" spans="1:18" x14ac:dyDescent="0.35">
      <c r="A245" s="7" t="s">
        <v>234</v>
      </c>
      <c r="B245" s="2" t="s">
        <v>199</v>
      </c>
      <c r="C245" s="2" t="s">
        <v>49</v>
      </c>
      <c r="D245" s="2"/>
      <c r="E245" s="2" t="s">
        <v>143</v>
      </c>
      <c r="F245" s="2" t="s">
        <v>146</v>
      </c>
      <c r="G245" s="2" t="s">
        <v>235</v>
      </c>
      <c r="H245" s="2"/>
      <c r="I245" s="2"/>
      <c r="J245" s="2">
        <v>20.3</v>
      </c>
      <c r="K245" s="2">
        <v>-5</v>
      </c>
      <c r="L245" s="2"/>
      <c r="M245" s="2" t="s">
        <v>53</v>
      </c>
      <c r="N245" s="2">
        <v>25.6</v>
      </c>
      <c r="O245" s="2"/>
      <c r="P245" s="2" t="s">
        <v>53</v>
      </c>
      <c r="Q245" s="2">
        <v>30.27</v>
      </c>
      <c r="R245" s="11">
        <f t="shared" si="4"/>
        <v>30.290349007812708</v>
      </c>
    </row>
    <row r="246" spans="1:18" x14ac:dyDescent="0.35">
      <c r="A246" s="7" t="s">
        <v>236</v>
      </c>
      <c r="B246" s="2" t="s">
        <v>199</v>
      </c>
      <c r="C246" s="2" t="s">
        <v>49</v>
      </c>
      <c r="D246" s="2"/>
      <c r="E246" s="2" t="s">
        <v>196</v>
      </c>
      <c r="F246" s="2" t="s">
        <v>213</v>
      </c>
      <c r="G246" s="2" t="s">
        <v>237</v>
      </c>
      <c r="H246" s="2"/>
      <c r="I246" s="2"/>
      <c r="J246" s="2">
        <v>9</v>
      </c>
      <c r="K246" s="2">
        <v>-7.5</v>
      </c>
      <c r="L246" s="2"/>
      <c r="M246" s="2" t="s">
        <v>53</v>
      </c>
      <c r="N246" s="2">
        <v>25.2</v>
      </c>
      <c r="O246" s="2"/>
      <c r="P246" s="2" t="s">
        <v>53</v>
      </c>
      <c r="Q246" s="2">
        <v>32.450000000000003</v>
      </c>
      <c r="R246" s="11">
        <f t="shared" si="4"/>
        <v>32.415981928570559</v>
      </c>
    </row>
    <row r="247" spans="1:18" x14ac:dyDescent="0.35">
      <c r="A247" s="7" t="s">
        <v>238</v>
      </c>
      <c r="B247" s="2" t="s">
        <v>199</v>
      </c>
      <c r="C247" s="2" t="s">
        <v>49</v>
      </c>
      <c r="D247" s="2"/>
      <c r="E247" s="2" t="s">
        <v>68</v>
      </c>
      <c r="F247" s="2" t="s">
        <v>223</v>
      </c>
      <c r="G247" s="2" t="s">
        <v>239</v>
      </c>
      <c r="H247" s="2"/>
      <c r="I247" s="2"/>
      <c r="J247" s="2">
        <v>1.9</v>
      </c>
      <c r="K247" s="2">
        <v>-11.3</v>
      </c>
      <c r="L247" s="2"/>
      <c r="M247" s="2" t="s">
        <v>53</v>
      </c>
      <c r="N247" s="2">
        <v>22.8</v>
      </c>
      <c r="O247" s="2"/>
      <c r="P247" s="2" t="s">
        <v>53</v>
      </c>
      <c r="Q247" s="2">
        <v>33.869999999999997</v>
      </c>
      <c r="R247" s="11">
        <f t="shared" si="4"/>
        <v>33.908294513944263</v>
      </c>
    </row>
    <row r="248" spans="1:18" x14ac:dyDescent="0.35">
      <c r="A248" s="7" t="s">
        <v>240</v>
      </c>
      <c r="B248" s="2" t="s">
        <v>199</v>
      </c>
      <c r="C248" s="2" t="s">
        <v>49</v>
      </c>
      <c r="D248" s="2"/>
      <c r="E248" s="2" t="s">
        <v>186</v>
      </c>
      <c r="F248" s="2" t="s">
        <v>460</v>
      </c>
      <c r="G248" s="2" t="s">
        <v>241</v>
      </c>
      <c r="H248" s="2"/>
      <c r="I248" s="2"/>
      <c r="J248" s="2">
        <v>3.5</v>
      </c>
      <c r="K248" s="2">
        <v>-11.8</v>
      </c>
      <c r="L248" s="2"/>
      <c r="M248" s="2" t="s">
        <v>53</v>
      </c>
      <c r="N248" s="2">
        <v>22.7</v>
      </c>
      <c r="O248" s="2"/>
      <c r="P248" s="2" t="s">
        <v>53</v>
      </c>
      <c r="Q248" s="2">
        <v>34.31</v>
      </c>
      <c r="R248" s="11">
        <f t="shared" si="4"/>
        <v>34.316361400317561</v>
      </c>
    </row>
    <row r="249" spans="1:18" x14ac:dyDescent="0.35">
      <c r="A249" s="7" t="s">
        <v>242</v>
      </c>
      <c r="B249" s="2" t="s">
        <v>243</v>
      </c>
      <c r="C249" s="2" t="s">
        <v>49</v>
      </c>
      <c r="D249" s="2" t="s">
        <v>67</v>
      </c>
      <c r="E249" s="2" t="s">
        <v>143</v>
      </c>
      <c r="F249" s="2" t="s">
        <v>146</v>
      </c>
      <c r="G249" s="2"/>
      <c r="H249" s="2"/>
      <c r="I249" s="2" t="s">
        <v>244</v>
      </c>
      <c r="J249" s="2">
        <v>18</v>
      </c>
      <c r="K249" s="2">
        <v>-5.3</v>
      </c>
      <c r="L249" s="2"/>
      <c r="M249" s="2" t="s">
        <v>53</v>
      </c>
      <c r="N249" s="2">
        <v>25.5</v>
      </c>
      <c r="O249" s="2"/>
      <c r="P249" s="2" t="s">
        <v>53</v>
      </c>
      <c r="Q249" s="2">
        <v>30.463999999999999</v>
      </c>
      <c r="R249" s="11">
        <f t="shared" si="4"/>
        <v>30.4943933540671</v>
      </c>
    </row>
    <row r="250" spans="1:18" x14ac:dyDescent="0.35">
      <c r="A250" s="7" t="s">
        <v>245</v>
      </c>
      <c r="B250" s="2" t="s">
        <v>243</v>
      </c>
      <c r="C250" s="2" t="s">
        <v>49</v>
      </c>
      <c r="D250" s="2"/>
      <c r="E250" s="2" t="s">
        <v>68</v>
      </c>
      <c r="F250" s="2" t="s">
        <v>69</v>
      </c>
      <c r="G250" s="2"/>
      <c r="H250" s="2"/>
      <c r="I250" s="2" t="s">
        <v>246</v>
      </c>
      <c r="J250" s="2">
        <v>3.7</v>
      </c>
      <c r="K250" s="2">
        <v>-8.8000000000000007</v>
      </c>
      <c r="L250" s="2"/>
      <c r="M250" s="2" t="s">
        <v>53</v>
      </c>
      <c r="N250" s="2">
        <v>25</v>
      </c>
      <c r="O250" s="2"/>
      <c r="P250" s="2" t="s">
        <v>53</v>
      </c>
      <c r="Q250" s="2">
        <v>33.515999999999998</v>
      </c>
      <c r="R250" s="11">
        <f t="shared" si="4"/>
        <v>33.531561257575724</v>
      </c>
    </row>
    <row r="251" spans="1:18" x14ac:dyDescent="0.35">
      <c r="A251" s="7" t="s">
        <v>245</v>
      </c>
      <c r="B251" s="2" t="s">
        <v>243</v>
      </c>
      <c r="C251" s="2" t="s">
        <v>49</v>
      </c>
      <c r="D251" s="2"/>
      <c r="E251" s="2" t="s">
        <v>68</v>
      </c>
      <c r="F251" s="2" t="s">
        <v>69</v>
      </c>
      <c r="G251" s="2"/>
      <c r="H251" s="2"/>
      <c r="I251" s="2" t="s">
        <v>247</v>
      </c>
      <c r="J251" s="2">
        <v>5.7</v>
      </c>
      <c r="K251" s="2">
        <v>-8.6</v>
      </c>
      <c r="L251" s="2"/>
      <c r="M251" s="2" t="s">
        <v>53</v>
      </c>
      <c r="N251" s="2">
        <v>24.7</v>
      </c>
      <c r="O251" s="2"/>
      <c r="P251" s="2" t="s">
        <v>53</v>
      </c>
      <c r="Q251" s="2">
        <v>33.012999999999998</v>
      </c>
      <c r="R251" s="11">
        <f>1000*LN((1000+N251)/(1000+K251))</f>
        <v>33.037080219198785</v>
      </c>
    </row>
    <row r="252" spans="1:18" x14ac:dyDescent="0.35">
      <c r="A252" s="7" t="s">
        <v>47</v>
      </c>
      <c r="B252" s="2" t="s">
        <v>243</v>
      </c>
      <c r="C252" s="2" t="s">
        <v>49</v>
      </c>
      <c r="D252" s="2"/>
      <c r="E252" s="2" t="s">
        <v>50</v>
      </c>
      <c r="F252" s="2" t="s">
        <v>51</v>
      </c>
      <c r="G252" s="2"/>
      <c r="H252" s="2"/>
      <c r="I252" s="2" t="s">
        <v>248</v>
      </c>
      <c r="J252" s="2">
        <v>33.700000000000003</v>
      </c>
      <c r="K252" s="2"/>
      <c r="L252" s="2"/>
      <c r="M252" s="2" t="s">
        <v>53</v>
      </c>
      <c r="N252" s="2"/>
      <c r="O252" s="2"/>
      <c r="P252" s="2" t="s">
        <v>53</v>
      </c>
      <c r="Q252" s="2">
        <v>28.09</v>
      </c>
      <c r="R252" s="11"/>
    </row>
    <row r="253" spans="1:18" x14ac:dyDescent="0.35">
      <c r="A253" s="7" t="s">
        <v>156</v>
      </c>
      <c r="B253" s="2" t="s">
        <v>243</v>
      </c>
      <c r="C253" s="2" t="s">
        <v>49</v>
      </c>
      <c r="D253" s="2"/>
      <c r="E253" s="2" t="s">
        <v>157</v>
      </c>
      <c r="F253" s="2" t="s">
        <v>158</v>
      </c>
      <c r="G253" s="2" t="s">
        <v>159</v>
      </c>
      <c r="H253" s="2"/>
      <c r="I253" s="2"/>
      <c r="J253" s="2">
        <v>16.8</v>
      </c>
      <c r="K253" s="2">
        <v>-5</v>
      </c>
      <c r="L253" s="2"/>
      <c r="M253" s="2" t="s">
        <v>53</v>
      </c>
      <c r="N253" s="2">
        <v>26.9</v>
      </c>
      <c r="O253" s="2"/>
      <c r="P253" s="2" t="s">
        <v>53</v>
      </c>
      <c r="Q253" s="2">
        <v>31.507999999999999</v>
      </c>
      <c r="R253" s="11">
        <f>1000*LN((1000+N253)/(1000+K253))</f>
        <v>31.557097045656679</v>
      </c>
    </row>
    <row r="254" spans="1:18" x14ac:dyDescent="0.35">
      <c r="A254" s="7" t="s">
        <v>208</v>
      </c>
      <c r="B254" s="2" t="s">
        <v>243</v>
      </c>
      <c r="C254" s="2" t="s">
        <v>49</v>
      </c>
      <c r="D254" s="2"/>
      <c r="E254" s="2" t="s">
        <v>209</v>
      </c>
      <c r="F254" s="2" t="s">
        <v>210</v>
      </c>
      <c r="G254" s="2"/>
      <c r="H254" s="2"/>
      <c r="I254" s="2" t="s">
        <v>244</v>
      </c>
      <c r="J254" s="2">
        <v>7.2</v>
      </c>
      <c r="K254" s="2">
        <v>-7.1</v>
      </c>
      <c r="L254" s="2"/>
      <c r="M254" s="2" t="s">
        <v>53</v>
      </c>
      <c r="N254" s="2">
        <v>25.6</v>
      </c>
      <c r="O254" s="2"/>
      <c r="P254" s="2" t="s">
        <v>53</v>
      </c>
      <c r="Q254" s="2">
        <v>32.385999999999903</v>
      </c>
      <c r="R254" s="11">
        <f t="shared" ref="R254:R295" si="5">1000*LN((1000+N254)/(1000+K254))</f>
        <v>32.403132126857088</v>
      </c>
    </row>
    <row r="255" spans="1:18" x14ac:dyDescent="0.35">
      <c r="A255" s="7" t="s">
        <v>208</v>
      </c>
      <c r="B255" s="2" t="s">
        <v>243</v>
      </c>
      <c r="C255" s="2" t="s">
        <v>49</v>
      </c>
      <c r="D255" s="2"/>
      <c r="E255" s="2" t="s">
        <v>209</v>
      </c>
      <c r="F255" s="2" t="s">
        <v>210</v>
      </c>
      <c r="G255" s="2"/>
      <c r="H255" s="2"/>
      <c r="I255" s="2" t="s">
        <v>244</v>
      </c>
      <c r="J255" s="2">
        <v>9.5</v>
      </c>
      <c r="K255" s="2">
        <v>-7.1</v>
      </c>
      <c r="L255" s="2"/>
      <c r="M255" s="2" t="s">
        <v>53</v>
      </c>
      <c r="N255" s="2">
        <v>25.9</v>
      </c>
      <c r="O255" s="2"/>
      <c r="P255" s="2" t="s">
        <v>53</v>
      </c>
      <c r="Q255" s="2">
        <v>32.686999999999998</v>
      </c>
      <c r="R255" s="11">
        <f t="shared" si="5"/>
        <v>32.695601054118804</v>
      </c>
    </row>
    <row r="256" spans="1:18" x14ac:dyDescent="0.35">
      <c r="A256" s="7" t="s">
        <v>249</v>
      </c>
      <c r="B256" s="2" t="s">
        <v>243</v>
      </c>
      <c r="C256" s="2" t="s">
        <v>49</v>
      </c>
      <c r="D256" s="2"/>
      <c r="E256" s="2" t="s">
        <v>84</v>
      </c>
      <c r="F256" s="2" t="s">
        <v>85</v>
      </c>
      <c r="G256" s="2" t="s">
        <v>250</v>
      </c>
      <c r="H256" s="2"/>
      <c r="I256" s="2" t="s">
        <v>244</v>
      </c>
      <c r="J256" s="2">
        <v>12.5</v>
      </c>
      <c r="K256" s="2">
        <v>-6.3</v>
      </c>
      <c r="L256" s="2"/>
      <c r="M256" s="2" t="s">
        <v>53</v>
      </c>
      <c r="N256" s="2">
        <v>26.1</v>
      </c>
      <c r="O256" s="2"/>
      <c r="P256" s="2" t="s">
        <v>53</v>
      </c>
      <c r="Q256" s="2">
        <v>32.052</v>
      </c>
      <c r="R256" s="11">
        <f t="shared" si="5"/>
        <v>32.085136630845653</v>
      </c>
    </row>
    <row r="257" spans="1:18" x14ac:dyDescent="0.35">
      <c r="A257" s="7" t="s">
        <v>251</v>
      </c>
      <c r="B257" s="2" t="s">
        <v>243</v>
      </c>
      <c r="C257" s="2" t="s">
        <v>49</v>
      </c>
      <c r="D257" s="2"/>
      <c r="E257" s="2" t="s">
        <v>252</v>
      </c>
      <c r="F257" s="2" t="s">
        <v>253</v>
      </c>
      <c r="G257" s="2"/>
      <c r="H257" s="2"/>
      <c r="I257" s="2" t="s">
        <v>254</v>
      </c>
      <c r="J257" s="2">
        <v>25</v>
      </c>
      <c r="K257" s="2">
        <v>-5.5</v>
      </c>
      <c r="L257" s="2"/>
      <c r="M257" s="2" t="s">
        <v>53</v>
      </c>
      <c r="N257" s="2">
        <v>24</v>
      </c>
      <c r="O257" s="2"/>
      <c r="P257" s="2" t="s">
        <v>53</v>
      </c>
      <c r="Q257" s="2">
        <v>29.195999999999898</v>
      </c>
      <c r="R257" s="11">
        <f t="shared" si="5"/>
        <v>29.231707305426102</v>
      </c>
    </row>
    <row r="258" spans="1:18" x14ac:dyDescent="0.35">
      <c r="A258" s="7" t="s">
        <v>255</v>
      </c>
      <c r="B258" s="2" t="s">
        <v>243</v>
      </c>
      <c r="C258" s="2" t="s">
        <v>49</v>
      </c>
      <c r="D258" s="2"/>
      <c r="E258" s="2" t="s">
        <v>256</v>
      </c>
      <c r="F258" s="2" t="s">
        <v>257</v>
      </c>
      <c r="G258" s="2" t="s">
        <v>258</v>
      </c>
      <c r="H258" s="2"/>
      <c r="I258" s="2" t="s">
        <v>244</v>
      </c>
      <c r="J258" s="2">
        <v>10.9</v>
      </c>
      <c r="K258" s="2">
        <v>-9.1</v>
      </c>
      <c r="L258" s="2"/>
      <c r="M258" s="2" t="s">
        <v>53</v>
      </c>
      <c r="N258" s="2">
        <v>24</v>
      </c>
      <c r="O258" s="2"/>
      <c r="P258" s="2" t="s">
        <v>53</v>
      </c>
      <c r="Q258" s="2">
        <v>32.792000000000002</v>
      </c>
      <c r="R258" s="11">
        <f t="shared" si="5"/>
        <v>32.858184534599538</v>
      </c>
    </row>
    <row r="259" spans="1:18" x14ac:dyDescent="0.35">
      <c r="A259" s="7" t="s">
        <v>222</v>
      </c>
      <c r="B259" s="2" t="s">
        <v>243</v>
      </c>
      <c r="C259" s="2" t="s">
        <v>49</v>
      </c>
      <c r="D259" s="2"/>
      <c r="E259" s="2" t="s">
        <v>68</v>
      </c>
      <c r="F259" s="2" t="s">
        <v>223</v>
      </c>
      <c r="G259" s="2" t="s">
        <v>259</v>
      </c>
      <c r="H259" s="2"/>
      <c r="I259" s="2"/>
      <c r="J259" s="2">
        <v>1.8</v>
      </c>
      <c r="K259" s="2">
        <v>-11.3</v>
      </c>
      <c r="L259" s="2"/>
      <c r="M259" s="2" t="s">
        <v>53</v>
      </c>
      <c r="N259" s="2">
        <v>22.8</v>
      </c>
      <c r="O259" s="2"/>
      <c r="P259" s="2" t="s">
        <v>53</v>
      </c>
      <c r="Q259" s="2">
        <v>33.927</v>
      </c>
      <c r="R259" s="11">
        <f t="shared" si="5"/>
        <v>33.908294513944263</v>
      </c>
    </row>
    <row r="260" spans="1:18" x14ac:dyDescent="0.35">
      <c r="A260" s="7" t="s">
        <v>125</v>
      </c>
      <c r="B260" s="2" t="s">
        <v>243</v>
      </c>
      <c r="C260" s="2" t="s">
        <v>49</v>
      </c>
      <c r="D260" s="2"/>
      <c r="E260" s="2" t="s">
        <v>126</v>
      </c>
      <c r="F260" s="2" t="s">
        <v>127</v>
      </c>
      <c r="G260" s="2"/>
      <c r="H260" s="2"/>
      <c r="I260" s="2"/>
      <c r="J260" s="2">
        <v>26.6</v>
      </c>
      <c r="K260" s="2">
        <v>-3.3</v>
      </c>
      <c r="L260" s="2"/>
      <c r="M260" s="2" t="s">
        <v>53</v>
      </c>
      <c r="N260" s="2">
        <v>26.5</v>
      </c>
      <c r="O260" s="2"/>
      <c r="P260" s="2" t="s">
        <v>53</v>
      </c>
      <c r="Q260" s="2">
        <v>29.49</v>
      </c>
      <c r="R260" s="11">
        <f t="shared" si="5"/>
        <v>29.460414485577743</v>
      </c>
    </row>
    <row r="261" spans="1:18" x14ac:dyDescent="0.35">
      <c r="A261" s="7" t="s">
        <v>125</v>
      </c>
      <c r="B261" s="2" t="s">
        <v>243</v>
      </c>
      <c r="C261" s="2" t="s">
        <v>49</v>
      </c>
      <c r="D261" s="2"/>
      <c r="E261" s="2" t="s">
        <v>126</v>
      </c>
      <c r="F261" s="2" t="s">
        <v>127</v>
      </c>
      <c r="G261" s="2"/>
      <c r="H261" s="2"/>
      <c r="I261" s="2"/>
      <c r="J261" s="2">
        <v>26.6</v>
      </c>
      <c r="K261" s="2">
        <v>-3.3</v>
      </c>
      <c r="L261" s="2"/>
      <c r="M261" s="2" t="s">
        <v>53</v>
      </c>
      <c r="N261" s="2">
        <v>26.9</v>
      </c>
      <c r="O261" s="2"/>
      <c r="P261" s="2" t="s">
        <v>53</v>
      </c>
      <c r="Q261" s="2">
        <v>29.891999999999999</v>
      </c>
      <c r="R261" s="11">
        <f t="shared" si="5"/>
        <v>29.850012230838818</v>
      </c>
    </row>
    <row r="262" spans="1:18" x14ac:dyDescent="0.35">
      <c r="A262" s="7" t="s">
        <v>125</v>
      </c>
      <c r="B262" s="2" t="s">
        <v>243</v>
      </c>
      <c r="C262" s="2" t="s">
        <v>49</v>
      </c>
      <c r="D262" s="2"/>
      <c r="E262" s="2" t="s">
        <v>126</v>
      </c>
      <c r="F262" s="2" t="s">
        <v>127</v>
      </c>
      <c r="G262" s="2"/>
      <c r="H262" s="2"/>
      <c r="I262" s="2"/>
      <c r="J262" s="2">
        <v>26.6</v>
      </c>
      <c r="K262" s="2">
        <v>-3.3</v>
      </c>
      <c r="L262" s="2"/>
      <c r="M262" s="2" t="s">
        <v>53</v>
      </c>
      <c r="N262" s="2">
        <v>26.7</v>
      </c>
      <c r="O262" s="2"/>
      <c r="P262" s="2" t="s">
        <v>53</v>
      </c>
      <c r="Q262" s="2">
        <v>29.690999999999999</v>
      </c>
      <c r="R262" s="11">
        <f t="shared" si="5"/>
        <v>29.655232331508444</v>
      </c>
    </row>
    <row r="263" spans="1:18" x14ac:dyDescent="0.35">
      <c r="A263" s="7" t="s">
        <v>125</v>
      </c>
      <c r="B263" s="2" t="s">
        <v>243</v>
      </c>
      <c r="C263" s="2" t="s">
        <v>49</v>
      </c>
      <c r="D263" s="2"/>
      <c r="E263" s="2" t="s">
        <v>126</v>
      </c>
      <c r="F263" s="2" t="s">
        <v>127</v>
      </c>
      <c r="G263" s="2"/>
      <c r="H263" s="2"/>
      <c r="I263" s="2"/>
      <c r="J263" s="2">
        <v>26.6</v>
      </c>
      <c r="K263" s="2">
        <v>-3.3</v>
      </c>
      <c r="L263" s="2"/>
      <c r="M263" s="2" t="s">
        <v>53</v>
      </c>
      <c r="N263" s="2">
        <v>26.3</v>
      </c>
      <c r="O263" s="2"/>
      <c r="P263" s="2" t="s">
        <v>53</v>
      </c>
      <c r="Q263" s="2">
        <v>29.289000000000001</v>
      </c>
      <c r="R263" s="11">
        <f t="shared" si="5"/>
        <v>29.265558678258053</v>
      </c>
    </row>
    <row r="264" spans="1:18" x14ac:dyDescent="0.35">
      <c r="A264" s="7" t="s">
        <v>125</v>
      </c>
      <c r="B264" s="2" t="s">
        <v>243</v>
      </c>
      <c r="C264" s="2" t="s">
        <v>49</v>
      </c>
      <c r="D264" s="2"/>
      <c r="E264" s="2" t="s">
        <v>126</v>
      </c>
      <c r="F264" s="2" t="s">
        <v>127</v>
      </c>
      <c r="G264" s="2"/>
      <c r="H264" s="2"/>
      <c r="I264" s="2"/>
      <c r="J264" s="2">
        <v>26.6</v>
      </c>
      <c r="K264" s="2">
        <v>-3.3</v>
      </c>
      <c r="L264" s="2"/>
      <c r="M264" s="2" t="s">
        <v>53</v>
      </c>
      <c r="N264" s="2">
        <v>26.1</v>
      </c>
      <c r="O264" s="2"/>
      <c r="P264" s="2" t="s">
        <v>53</v>
      </c>
      <c r="Q264" s="2">
        <v>29.088000000000001</v>
      </c>
      <c r="R264" s="11">
        <f t="shared" si="5"/>
        <v>29.070664894752724</v>
      </c>
    </row>
    <row r="265" spans="1:18" x14ac:dyDescent="0.35">
      <c r="A265" s="7" t="s">
        <v>125</v>
      </c>
      <c r="B265" s="2" t="s">
        <v>243</v>
      </c>
      <c r="C265" s="2" t="s">
        <v>49</v>
      </c>
      <c r="D265" s="2"/>
      <c r="E265" s="2" t="s">
        <v>126</v>
      </c>
      <c r="F265" s="2" t="s">
        <v>127</v>
      </c>
      <c r="G265" s="2"/>
      <c r="H265" s="2"/>
      <c r="I265" s="2"/>
      <c r="J265" s="2">
        <v>26.6</v>
      </c>
      <c r="K265" s="2">
        <v>-3.3</v>
      </c>
      <c r="L265" s="2"/>
      <c r="M265" s="2" t="s">
        <v>53</v>
      </c>
      <c r="N265" s="2">
        <v>25.4</v>
      </c>
      <c r="O265" s="2"/>
      <c r="P265" s="2" t="s">
        <v>53</v>
      </c>
      <c r="Q265" s="2">
        <v>28.385000000000002</v>
      </c>
      <c r="R265" s="11">
        <f t="shared" si="5"/>
        <v>28.388237376189629</v>
      </c>
    </row>
    <row r="266" spans="1:18" x14ac:dyDescent="0.35">
      <c r="A266" s="7" t="s">
        <v>260</v>
      </c>
      <c r="B266" s="2" t="s">
        <v>243</v>
      </c>
      <c r="C266" s="2" t="s">
        <v>49</v>
      </c>
      <c r="D266" s="2"/>
      <c r="E266" s="2" t="s">
        <v>84</v>
      </c>
      <c r="F266" s="2" t="s">
        <v>173</v>
      </c>
      <c r="G266" s="2" t="s">
        <v>261</v>
      </c>
      <c r="H266" s="2"/>
      <c r="I266" s="2"/>
      <c r="J266" s="2">
        <v>14.5</v>
      </c>
      <c r="K266" s="2">
        <v>-5.8</v>
      </c>
      <c r="L266" s="2"/>
      <c r="M266" s="2" t="s">
        <v>53</v>
      </c>
      <c r="N266" s="2">
        <v>26.5</v>
      </c>
      <c r="O266" s="2"/>
      <c r="P266" s="2" t="s">
        <v>53</v>
      </c>
      <c r="Q266" s="2">
        <v>31.940999999999999</v>
      </c>
      <c r="R266" s="11">
        <f t="shared" si="5"/>
        <v>31.97184279841591</v>
      </c>
    </row>
    <row r="267" spans="1:18" x14ac:dyDescent="0.35">
      <c r="A267" s="7" t="s">
        <v>260</v>
      </c>
      <c r="B267" s="2" t="s">
        <v>243</v>
      </c>
      <c r="C267" s="2" t="s">
        <v>49</v>
      </c>
      <c r="D267" s="2"/>
      <c r="E267" s="2" t="s">
        <v>84</v>
      </c>
      <c r="F267" s="2" t="s">
        <v>173</v>
      </c>
      <c r="G267" s="2" t="s">
        <v>261</v>
      </c>
      <c r="H267" s="2"/>
      <c r="I267" s="2"/>
      <c r="J267" s="2">
        <v>14.5</v>
      </c>
      <c r="K267" s="2">
        <v>-6.6</v>
      </c>
      <c r="L267" s="2"/>
      <c r="M267" s="2" t="s">
        <v>53</v>
      </c>
      <c r="N267" s="2">
        <v>25.2</v>
      </c>
      <c r="O267" s="2"/>
      <c r="P267" s="2" t="s">
        <v>53</v>
      </c>
      <c r="Q267" s="2">
        <v>31.46</v>
      </c>
      <c r="R267" s="11">
        <f t="shared" si="5"/>
        <v>31.50959181666596</v>
      </c>
    </row>
    <row r="268" spans="1:18" x14ac:dyDescent="0.35">
      <c r="A268" s="7" t="s">
        <v>262</v>
      </c>
      <c r="B268" s="2" t="s">
        <v>243</v>
      </c>
      <c r="C268" s="2" t="s">
        <v>49</v>
      </c>
      <c r="D268" s="2"/>
      <c r="E268" s="2" t="s">
        <v>263</v>
      </c>
      <c r="F268" s="2" t="s">
        <v>264</v>
      </c>
      <c r="G268" s="2" t="s">
        <v>265</v>
      </c>
      <c r="H268" s="2"/>
      <c r="I268" s="2"/>
      <c r="J268" s="2">
        <v>25</v>
      </c>
      <c r="K268" s="2">
        <v>-3.8</v>
      </c>
      <c r="L268" s="2"/>
      <c r="M268" s="2" t="s">
        <v>53</v>
      </c>
      <c r="N268" s="2">
        <v>26.3</v>
      </c>
      <c r="O268" s="2"/>
      <c r="P268" s="2" t="s">
        <v>53</v>
      </c>
      <c r="Q268" s="2">
        <v>29.710999999999999</v>
      </c>
      <c r="R268" s="11">
        <f t="shared" si="5"/>
        <v>29.767340012485608</v>
      </c>
    </row>
    <row r="269" spans="1:18" x14ac:dyDescent="0.35">
      <c r="A269" s="7" t="s">
        <v>266</v>
      </c>
      <c r="B269" s="2" t="s">
        <v>243</v>
      </c>
      <c r="C269" s="2" t="s">
        <v>49</v>
      </c>
      <c r="D269" s="2"/>
      <c r="E269" s="2" t="s">
        <v>267</v>
      </c>
      <c r="F269" s="2" t="s">
        <v>268</v>
      </c>
      <c r="G269" s="2"/>
      <c r="H269" s="2"/>
      <c r="I269" s="2"/>
      <c r="J269" s="2">
        <v>22</v>
      </c>
      <c r="K269" s="2">
        <v>-6.2</v>
      </c>
      <c r="L269" s="2"/>
      <c r="M269" s="2" t="s">
        <v>53</v>
      </c>
      <c r="N269" s="2">
        <v>23.8</v>
      </c>
      <c r="O269" s="2"/>
      <c r="P269" s="2" t="s">
        <v>53</v>
      </c>
      <c r="Q269" s="2">
        <v>29.689</v>
      </c>
      <c r="R269" s="11">
        <f t="shared" si="5"/>
        <v>29.740494855262579</v>
      </c>
    </row>
    <row r="270" spans="1:18" x14ac:dyDescent="0.35">
      <c r="A270" s="7" t="s">
        <v>269</v>
      </c>
      <c r="B270" s="2" t="s">
        <v>243</v>
      </c>
      <c r="C270" s="2" t="s">
        <v>49</v>
      </c>
      <c r="D270" s="2" t="s">
        <v>55</v>
      </c>
      <c r="E270" s="2" t="s">
        <v>256</v>
      </c>
      <c r="F270" s="2" t="s">
        <v>461</v>
      </c>
      <c r="G270" s="2"/>
      <c r="H270" s="2"/>
      <c r="I270" s="2" t="s">
        <v>462</v>
      </c>
      <c r="J270" s="2">
        <v>11</v>
      </c>
      <c r="K270" s="2">
        <v>-8.6</v>
      </c>
      <c r="L270" s="2"/>
      <c r="M270" s="2" t="s">
        <v>53</v>
      </c>
      <c r="N270" s="2">
        <v>23.8</v>
      </c>
      <c r="O270" s="2"/>
      <c r="P270" s="2" t="s">
        <v>53</v>
      </c>
      <c r="Q270" s="2">
        <v>32.106999999999999</v>
      </c>
      <c r="R270" s="11">
        <f t="shared" si="5"/>
        <v>32.158388437009258</v>
      </c>
    </row>
    <row r="271" spans="1:18" x14ac:dyDescent="0.35">
      <c r="A271" s="7" t="s">
        <v>269</v>
      </c>
      <c r="B271" s="2" t="s">
        <v>243</v>
      </c>
      <c r="C271" s="2" t="s">
        <v>49</v>
      </c>
      <c r="D271" s="2" t="s">
        <v>55</v>
      </c>
      <c r="E271" s="2" t="s">
        <v>256</v>
      </c>
      <c r="F271" s="2" t="s">
        <v>461</v>
      </c>
      <c r="G271" s="2"/>
      <c r="H271" s="2"/>
      <c r="I271" s="2" t="s">
        <v>463</v>
      </c>
      <c r="J271" s="2">
        <v>11</v>
      </c>
      <c r="K271" s="2">
        <v>-9.5</v>
      </c>
      <c r="L271" s="2"/>
      <c r="M271" s="2" t="s">
        <v>53</v>
      </c>
      <c r="N271" s="2">
        <v>23</v>
      </c>
      <c r="O271" s="2"/>
      <c r="P271" s="2" t="s">
        <v>53</v>
      </c>
      <c r="Q271" s="2">
        <v>32.31</v>
      </c>
      <c r="R271" s="11">
        <f t="shared" si="5"/>
        <v>32.284899813020964</v>
      </c>
    </row>
    <row r="272" spans="1:18" x14ac:dyDescent="0.35">
      <c r="A272" s="7" t="s">
        <v>270</v>
      </c>
      <c r="B272" s="2"/>
      <c r="C272" s="2" t="s">
        <v>49</v>
      </c>
      <c r="D272" s="2" t="s">
        <v>71</v>
      </c>
      <c r="E272" s="2" t="s">
        <v>143</v>
      </c>
      <c r="F272" s="2" t="s">
        <v>146</v>
      </c>
      <c r="G272" s="2" t="s">
        <v>271</v>
      </c>
      <c r="H272" s="2"/>
      <c r="I272" s="2" t="s">
        <v>272</v>
      </c>
      <c r="J272" s="2">
        <v>22</v>
      </c>
      <c r="K272" s="2">
        <v>-5.0999999999999996</v>
      </c>
      <c r="L272" s="2">
        <v>0.7</v>
      </c>
      <c r="M272" s="2" t="s">
        <v>53</v>
      </c>
      <c r="N272" s="2">
        <v>25.8</v>
      </c>
      <c r="O272" s="2">
        <v>0.01</v>
      </c>
      <c r="P272" s="2" t="s">
        <v>53</v>
      </c>
      <c r="Q272" s="2"/>
      <c r="R272" s="11">
        <f t="shared" si="5"/>
        <v>30.585845359854119</v>
      </c>
    </row>
    <row r="273" spans="1:18" x14ac:dyDescent="0.35">
      <c r="A273" s="7" t="s">
        <v>270</v>
      </c>
      <c r="B273" s="2"/>
      <c r="C273" s="2" t="s">
        <v>49</v>
      </c>
      <c r="D273" s="2" t="s">
        <v>71</v>
      </c>
      <c r="E273" s="2" t="s">
        <v>143</v>
      </c>
      <c r="F273" s="2" t="s">
        <v>146</v>
      </c>
      <c r="G273" s="2" t="s">
        <v>273</v>
      </c>
      <c r="H273" s="2"/>
      <c r="I273" s="2" t="s">
        <v>272</v>
      </c>
      <c r="J273" s="2">
        <v>22</v>
      </c>
      <c r="K273" s="2">
        <v>-4.7</v>
      </c>
      <c r="L273" s="2">
        <v>0.1</v>
      </c>
      <c r="M273" s="2" t="s">
        <v>53</v>
      </c>
      <c r="N273" s="2">
        <v>26.3</v>
      </c>
      <c r="O273" s="2">
        <v>7.0000000000000007E-2</v>
      </c>
      <c r="P273" s="2" t="s">
        <v>53</v>
      </c>
      <c r="Q273" s="2"/>
      <c r="R273" s="11">
        <f t="shared" si="5"/>
        <v>30.671181399650877</v>
      </c>
    </row>
    <row r="274" spans="1:18" x14ac:dyDescent="0.35">
      <c r="A274" s="7" t="s">
        <v>270</v>
      </c>
      <c r="B274" s="2"/>
      <c r="C274" s="2" t="s">
        <v>49</v>
      </c>
      <c r="D274" s="2" t="s">
        <v>71</v>
      </c>
      <c r="E274" s="2" t="s">
        <v>143</v>
      </c>
      <c r="F274" s="2" t="s">
        <v>146</v>
      </c>
      <c r="G274" s="2" t="s">
        <v>274</v>
      </c>
      <c r="H274" s="2"/>
      <c r="I274" s="2" t="s">
        <v>272</v>
      </c>
      <c r="J274" s="2">
        <v>22</v>
      </c>
      <c r="K274" s="2">
        <v>-5.0999999999999996</v>
      </c>
      <c r="L274" s="2">
        <v>0.3</v>
      </c>
      <c r="M274" s="2" t="s">
        <v>53</v>
      </c>
      <c r="N274" s="2">
        <v>25.2</v>
      </c>
      <c r="O274" s="2">
        <v>0.03</v>
      </c>
      <c r="P274" s="2" t="s">
        <v>53</v>
      </c>
      <c r="Q274" s="2"/>
      <c r="R274" s="11">
        <f t="shared" si="5"/>
        <v>30.000764894601975</v>
      </c>
    </row>
    <row r="275" spans="1:18" x14ac:dyDescent="0.35">
      <c r="A275" s="7" t="s">
        <v>270</v>
      </c>
      <c r="B275" s="2"/>
      <c r="C275" s="2" t="s">
        <v>49</v>
      </c>
      <c r="D275" s="2" t="s">
        <v>71</v>
      </c>
      <c r="E275" s="2" t="s">
        <v>143</v>
      </c>
      <c r="F275" s="2" t="s">
        <v>146</v>
      </c>
      <c r="G275" s="2" t="s">
        <v>275</v>
      </c>
      <c r="H275" s="2"/>
      <c r="I275" s="2" t="s">
        <v>272</v>
      </c>
      <c r="J275" s="2">
        <v>22</v>
      </c>
      <c r="K275" s="2">
        <v>-6.1</v>
      </c>
      <c r="L275" s="2">
        <v>0.5</v>
      </c>
      <c r="M275" s="2" t="s">
        <v>53</v>
      </c>
      <c r="N275" s="2">
        <v>25.5</v>
      </c>
      <c r="O275" s="2">
        <v>0</v>
      </c>
      <c r="P275" s="2" t="s">
        <v>53</v>
      </c>
      <c r="Q275" s="2"/>
      <c r="R275" s="11">
        <f t="shared" si="5"/>
        <v>31.298979538475503</v>
      </c>
    </row>
    <row r="276" spans="1:18" x14ac:dyDescent="0.35">
      <c r="A276" s="7" t="s">
        <v>270</v>
      </c>
      <c r="B276" s="2"/>
      <c r="C276" s="2" t="s">
        <v>49</v>
      </c>
      <c r="D276" s="2" t="s">
        <v>67</v>
      </c>
      <c r="E276" s="2" t="s">
        <v>143</v>
      </c>
      <c r="F276" s="2" t="s">
        <v>146</v>
      </c>
      <c r="G276" s="4">
        <v>28431</v>
      </c>
      <c r="H276" s="2"/>
      <c r="I276" s="2" t="s">
        <v>276</v>
      </c>
      <c r="J276" s="2">
        <v>22</v>
      </c>
      <c r="K276" s="2">
        <v>-5.7</v>
      </c>
      <c r="L276" s="2">
        <v>0.3</v>
      </c>
      <c r="M276" s="2" t="s">
        <v>53</v>
      </c>
      <c r="N276" s="2">
        <v>24.8</v>
      </c>
      <c r="O276" s="2">
        <v>0.03</v>
      </c>
      <c r="P276" s="2" t="s">
        <v>53</v>
      </c>
      <c r="Q276" s="2"/>
      <c r="R276" s="11">
        <f t="shared" si="5"/>
        <v>30.213778596496635</v>
      </c>
    </row>
    <row r="277" spans="1:18" x14ac:dyDescent="0.35">
      <c r="A277" s="7" t="s">
        <v>270</v>
      </c>
      <c r="B277" s="2"/>
      <c r="C277" s="2" t="s">
        <v>49</v>
      </c>
      <c r="D277" s="2" t="s">
        <v>67</v>
      </c>
      <c r="E277" s="2" t="s">
        <v>143</v>
      </c>
      <c r="F277" s="2" t="s">
        <v>146</v>
      </c>
      <c r="G277" s="2" t="s">
        <v>277</v>
      </c>
      <c r="H277" s="2"/>
      <c r="I277" s="2" t="s">
        <v>276</v>
      </c>
      <c r="J277" s="2">
        <v>22</v>
      </c>
      <c r="K277" s="2">
        <v>-5.7</v>
      </c>
      <c r="L277" s="2">
        <v>0.3</v>
      </c>
      <c r="M277" s="2" t="s">
        <v>53</v>
      </c>
      <c r="N277" s="2">
        <v>26.3</v>
      </c>
      <c r="O277" s="2">
        <v>0.03</v>
      </c>
      <c r="P277" s="2" t="s">
        <v>53</v>
      </c>
      <c r="Q277" s="2"/>
      <c r="R277" s="11">
        <f t="shared" si="5"/>
        <v>31.676408665640796</v>
      </c>
    </row>
    <row r="278" spans="1:18" x14ac:dyDescent="0.35">
      <c r="A278" s="7" t="s">
        <v>270</v>
      </c>
      <c r="B278" s="2"/>
      <c r="C278" s="2" t="s">
        <v>49</v>
      </c>
      <c r="D278" s="2" t="s">
        <v>67</v>
      </c>
      <c r="E278" s="2" t="s">
        <v>143</v>
      </c>
      <c r="F278" s="2" t="s">
        <v>146</v>
      </c>
      <c r="G278" s="2" t="s">
        <v>278</v>
      </c>
      <c r="H278" s="2"/>
      <c r="I278" s="2" t="s">
        <v>276</v>
      </c>
      <c r="J278" s="2">
        <v>22</v>
      </c>
      <c r="K278" s="2">
        <v>-5.7</v>
      </c>
      <c r="L278" s="2">
        <v>0.3</v>
      </c>
      <c r="M278" s="2" t="s">
        <v>53</v>
      </c>
      <c r="N278" s="2">
        <v>26.5</v>
      </c>
      <c r="O278" s="2">
        <v>0.03</v>
      </c>
      <c r="P278" s="2" t="s">
        <v>53</v>
      </c>
      <c r="Q278" s="2"/>
      <c r="R278" s="11">
        <f t="shared" si="5"/>
        <v>31.871264472960384</v>
      </c>
    </row>
    <row r="279" spans="1:18" x14ac:dyDescent="0.35">
      <c r="A279" s="7" t="s">
        <v>270</v>
      </c>
      <c r="B279" s="2"/>
      <c r="C279" s="2" t="s">
        <v>49</v>
      </c>
      <c r="D279" s="2" t="s">
        <v>67</v>
      </c>
      <c r="E279" s="2" t="s">
        <v>143</v>
      </c>
      <c r="F279" s="2" t="s">
        <v>146</v>
      </c>
      <c r="G279" s="2" t="s">
        <v>279</v>
      </c>
      <c r="H279" s="2"/>
      <c r="I279" s="2" t="s">
        <v>276</v>
      </c>
      <c r="J279" s="2">
        <v>22</v>
      </c>
      <c r="K279" s="2">
        <v>-5.0999999999999996</v>
      </c>
      <c r="L279" s="2">
        <v>0.7</v>
      </c>
      <c r="M279" s="2" t="s">
        <v>53</v>
      </c>
      <c r="N279" s="2">
        <v>26.5</v>
      </c>
      <c r="O279" s="2">
        <v>0.03</v>
      </c>
      <c r="P279" s="2" t="s">
        <v>53</v>
      </c>
      <c r="Q279" s="2"/>
      <c r="R279" s="11">
        <f t="shared" si="5"/>
        <v>31.268006863674298</v>
      </c>
    </row>
    <row r="280" spans="1:18" x14ac:dyDescent="0.35">
      <c r="A280" s="7" t="s">
        <v>270</v>
      </c>
      <c r="B280" s="2"/>
      <c r="C280" s="2" t="s">
        <v>49</v>
      </c>
      <c r="D280" s="2" t="s">
        <v>67</v>
      </c>
      <c r="E280" s="2" t="s">
        <v>143</v>
      </c>
      <c r="F280" s="2" t="s">
        <v>146</v>
      </c>
      <c r="G280" s="4">
        <v>21155</v>
      </c>
      <c r="H280" s="2"/>
      <c r="I280" s="2" t="s">
        <v>276</v>
      </c>
      <c r="J280" s="2">
        <v>22</v>
      </c>
      <c r="K280" s="2">
        <v>-4.8</v>
      </c>
      <c r="L280" s="2">
        <v>0.7</v>
      </c>
      <c r="M280" s="2" t="s">
        <v>53</v>
      </c>
      <c r="N280" s="2">
        <v>25.7</v>
      </c>
      <c r="O280" s="2">
        <v>0.05</v>
      </c>
      <c r="P280" s="2" t="s">
        <v>53</v>
      </c>
      <c r="Q280" s="2"/>
      <c r="R280" s="11">
        <f t="shared" si="5"/>
        <v>30.18686332845029</v>
      </c>
    </row>
    <row r="281" spans="1:18" x14ac:dyDescent="0.35">
      <c r="A281" s="7" t="s">
        <v>270</v>
      </c>
      <c r="B281" s="2"/>
      <c r="C281" s="2" t="s">
        <v>49</v>
      </c>
      <c r="D281" s="2" t="s">
        <v>67</v>
      </c>
      <c r="E281" s="2" t="s">
        <v>143</v>
      </c>
      <c r="F281" s="2" t="s">
        <v>146</v>
      </c>
      <c r="G281" s="2" t="s">
        <v>280</v>
      </c>
      <c r="H281" s="2"/>
      <c r="I281" s="2" t="s">
        <v>281</v>
      </c>
      <c r="J281" s="2">
        <v>22</v>
      </c>
      <c r="K281" s="2">
        <v>-5</v>
      </c>
      <c r="L281" s="2">
        <v>0.6</v>
      </c>
      <c r="M281" s="2" t="s">
        <v>53</v>
      </c>
      <c r="N281" s="2">
        <v>25.3</v>
      </c>
      <c r="O281" s="2">
        <v>0.03</v>
      </c>
      <c r="P281" s="2" t="s">
        <v>53</v>
      </c>
      <c r="Q281" s="2"/>
      <c r="R281" s="11">
        <f t="shared" si="5"/>
        <v>29.997794517452679</v>
      </c>
    </row>
    <row r="282" spans="1:18" x14ac:dyDescent="0.35">
      <c r="A282" s="7" t="s">
        <v>270</v>
      </c>
      <c r="B282" s="2"/>
      <c r="C282" s="2" t="s">
        <v>49</v>
      </c>
      <c r="D282" s="2" t="s">
        <v>67</v>
      </c>
      <c r="E282" s="2" t="s">
        <v>143</v>
      </c>
      <c r="F282" s="2" t="s">
        <v>146</v>
      </c>
      <c r="G282" s="2" t="s">
        <v>282</v>
      </c>
      <c r="H282" s="2"/>
      <c r="I282" s="2" t="s">
        <v>283</v>
      </c>
      <c r="J282" s="2">
        <v>22</v>
      </c>
      <c r="K282" s="2">
        <v>-4.4000000000000004</v>
      </c>
      <c r="L282" s="2">
        <v>0.6</v>
      </c>
      <c r="M282" s="2" t="s">
        <v>53</v>
      </c>
      <c r="N282" s="2">
        <v>25.3</v>
      </c>
      <c r="O282" s="2">
        <v>0.02</v>
      </c>
      <c r="P282" s="2" t="s">
        <v>53</v>
      </c>
      <c r="Q282" s="2"/>
      <c r="R282" s="11">
        <f t="shared" si="5"/>
        <v>29.394961182608633</v>
      </c>
    </row>
    <row r="283" spans="1:18" x14ac:dyDescent="0.35">
      <c r="A283" s="7" t="s">
        <v>270</v>
      </c>
      <c r="B283" s="2"/>
      <c r="C283" s="2" t="s">
        <v>49</v>
      </c>
      <c r="D283" s="2"/>
      <c r="E283" s="2" t="s">
        <v>143</v>
      </c>
      <c r="F283" s="2" t="s">
        <v>146</v>
      </c>
      <c r="G283" s="2" t="s">
        <v>284</v>
      </c>
      <c r="H283" s="2"/>
      <c r="I283" s="2" t="s">
        <v>285</v>
      </c>
      <c r="J283" s="2">
        <v>22</v>
      </c>
      <c r="K283" s="2">
        <v>-4.7</v>
      </c>
      <c r="L283" s="2">
        <v>0.6</v>
      </c>
      <c r="M283" s="2" t="s">
        <v>53</v>
      </c>
      <c r="N283" s="2">
        <v>26.2</v>
      </c>
      <c r="O283" s="2">
        <v>0.06</v>
      </c>
      <c r="P283" s="2" t="s">
        <v>53</v>
      </c>
      <c r="Q283" s="2"/>
      <c r="R283" s="11">
        <f t="shared" si="5"/>
        <v>30.573739255846615</v>
      </c>
    </row>
    <row r="284" spans="1:18" x14ac:dyDescent="0.35">
      <c r="A284" s="7" t="s">
        <v>270</v>
      </c>
      <c r="B284" s="2"/>
      <c r="C284" s="2" t="s">
        <v>49</v>
      </c>
      <c r="D284" s="2" t="s">
        <v>55</v>
      </c>
      <c r="E284" s="2" t="s">
        <v>143</v>
      </c>
      <c r="F284" s="2" t="s">
        <v>146</v>
      </c>
      <c r="G284" s="2" t="s">
        <v>286</v>
      </c>
      <c r="H284" s="2"/>
      <c r="I284" s="2" t="s">
        <v>287</v>
      </c>
      <c r="J284" s="2">
        <v>22</v>
      </c>
      <c r="K284" s="2">
        <v>-4.3</v>
      </c>
      <c r="L284" s="2">
        <v>0.7</v>
      </c>
      <c r="M284" s="2" t="s">
        <v>53</v>
      </c>
      <c r="N284" s="2">
        <v>26</v>
      </c>
      <c r="O284" s="2">
        <v>0.08</v>
      </c>
      <c r="P284" s="2" t="s">
        <v>53</v>
      </c>
      <c r="Q284" s="2"/>
      <c r="R284" s="11">
        <f t="shared" si="5"/>
        <v>29.977018336676252</v>
      </c>
    </row>
    <row r="285" spans="1:18" x14ac:dyDescent="0.35">
      <c r="A285" s="7" t="s">
        <v>270</v>
      </c>
      <c r="B285" s="2"/>
      <c r="C285" s="2" t="s">
        <v>49</v>
      </c>
      <c r="D285" s="2" t="s">
        <v>67</v>
      </c>
      <c r="E285" s="2" t="s">
        <v>143</v>
      </c>
      <c r="F285" s="2" t="s">
        <v>146</v>
      </c>
      <c r="G285" s="4">
        <v>27246</v>
      </c>
      <c r="H285" s="2"/>
      <c r="I285" s="2" t="s">
        <v>288</v>
      </c>
      <c r="J285" s="2">
        <v>22</v>
      </c>
      <c r="K285" s="2">
        <v>-4.7</v>
      </c>
      <c r="L285" s="2">
        <v>0.6</v>
      </c>
      <c r="M285" s="2" t="s">
        <v>53</v>
      </c>
      <c r="N285" s="2">
        <v>24.9</v>
      </c>
      <c r="O285" s="2">
        <v>0.04</v>
      </c>
      <c r="P285" s="2" t="s">
        <v>53</v>
      </c>
      <c r="Q285" s="2"/>
      <c r="R285" s="11">
        <f t="shared" si="5"/>
        <v>29.306126585499488</v>
      </c>
    </row>
    <row r="286" spans="1:18" x14ac:dyDescent="0.35">
      <c r="A286" s="7" t="s">
        <v>270</v>
      </c>
      <c r="B286" s="2"/>
      <c r="C286" s="2" t="s">
        <v>49</v>
      </c>
      <c r="D286" s="2" t="s">
        <v>67</v>
      </c>
      <c r="E286" s="2" t="s">
        <v>143</v>
      </c>
      <c r="F286" s="2" t="s">
        <v>146</v>
      </c>
      <c r="G286" s="2" t="s">
        <v>289</v>
      </c>
      <c r="H286" s="2"/>
      <c r="I286" s="2" t="s">
        <v>288</v>
      </c>
      <c r="J286" s="2">
        <v>22</v>
      </c>
      <c r="K286" s="2">
        <v>-4.5999999999999996</v>
      </c>
      <c r="L286" s="2">
        <v>0.7</v>
      </c>
      <c r="M286" s="2" t="s">
        <v>53</v>
      </c>
      <c r="N286" s="2">
        <v>25</v>
      </c>
      <c r="O286" s="2">
        <v>0.04</v>
      </c>
      <c r="P286" s="2" t="s">
        <v>53</v>
      </c>
      <c r="Q286" s="2"/>
      <c r="R286" s="11">
        <f t="shared" si="5"/>
        <v>29.303225148054711</v>
      </c>
    </row>
    <row r="287" spans="1:18" x14ac:dyDescent="0.35">
      <c r="A287" s="7" t="s">
        <v>270</v>
      </c>
      <c r="B287" s="2"/>
      <c r="C287" s="2" t="s">
        <v>49</v>
      </c>
      <c r="D287" s="2" t="s">
        <v>58</v>
      </c>
      <c r="E287" s="2" t="s">
        <v>143</v>
      </c>
      <c r="F287" s="2" t="s">
        <v>146</v>
      </c>
      <c r="G287" s="2" t="s">
        <v>290</v>
      </c>
      <c r="H287" s="2"/>
      <c r="I287" s="2"/>
      <c r="J287" s="2">
        <v>22</v>
      </c>
      <c r="K287" s="2">
        <v>-5.0999999999999996</v>
      </c>
      <c r="L287" s="2">
        <v>0.7</v>
      </c>
      <c r="M287" s="2" t="s">
        <v>53</v>
      </c>
      <c r="N287" s="2">
        <v>25.4</v>
      </c>
      <c r="O287" s="2">
        <v>0.08</v>
      </c>
      <c r="P287" s="2" t="s">
        <v>53</v>
      </c>
      <c r="Q287" s="2"/>
      <c r="R287" s="11">
        <f t="shared" si="5"/>
        <v>30.195829754286319</v>
      </c>
    </row>
    <row r="288" spans="1:18" x14ac:dyDescent="0.35">
      <c r="A288" s="7" t="s">
        <v>270</v>
      </c>
      <c r="B288" s="2"/>
      <c r="C288" s="2" t="s">
        <v>49</v>
      </c>
      <c r="D288" s="2" t="s">
        <v>60</v>
      </c>
      <c r="E288" s="2" t="s">
        <v>143</v>
      </c>
      <c r="F288" s="2" t="s">
        <v>146</v>
      </c>
      <c r="G288" s="2" t="s">
        <v>291</v>
      </c>
      <c r="H288" s="2"/>
      <c r="I288" s="2"/>
      <c r="J288" s="2">
        <v>22</v>
      </c>
      <c r="K288" s="2">
        <v>-3.5</v>
      </c>
      <c r="L288" s="2">
        <v>0.2</v>
      </c>
      <c r="M288" s="2" t="s">
        <v>53</v>
      </c>
      <c r="N288" s="2">
        <v>26.383952000000001</v>
      </c>
      <c r="O288" s="2">
        <v>0.01</v>
      </c>
      <c r="P288" s="2" t="s">
        <v>53</v>
      </c>
      <c r="Q288" s="2"/>
      <c r="R288" s="11">
        <f t="shared" si="5"/>
        <v>29.548038296415854</v>
      </c>
    </row>
    <row r="289" spans="1:18" x14ac:dyDescent="0.35">
      <c r="A289" s="7" t="s">
        <v>270</v>
      </c>
      <c r="B289" s="2"/>
      <c r="C289" s="2" t="s">
        <v>49</v>
      </c>
      <c r="D289" s="2" t="s">
        <v>60</v>
      </c>
      <c r="E289" s="2" t="s">
        <v>143</v>
      </c>
      <c r="F289" s="2" t="s">
        <v>146</v>
      </c>
      <c r="G289" s="2" t="s">
        <v>292</v>
      </c>
      <c r="H289" s="2"/>
      <c r="I289" s="2"/>
      <c r="J289" s="2">
        <v>22</v>
      </c>
      <c r="K289" s="2">
        <v>-3.5</v>
      </c>
      <c r="L289" s="2">
        <v>0.2</v>
      </c>
      <c r="M289" s="2" t="s">
        <v>53</v>
      </c>
      <c r="N289" s="2">
        <v>26.487044000000001</v>
      </c>
      <c r="O289" s="2">
        <v>0.05</v>
      </c>
      <c r="P289" s="2" t="s">
        <v>53</v>
      </c>
      <c r="Q289" s="2"/>
      <c r="R289" s="11">
        <f t="shared" si="5"/>
        <v>29.6484751970175</v>
      </c>
    </row>
    <row r="290" spans="1:18" x14ac:dyDescent="0.35">
      <c r="A290" s="7" t="s">
        <v>293</v>
      </c>
      <c r="B290" s="2"/>
      <c r="C290" s="2" t="s">
        <v>49</v>
      </c>
      <c r="D290" s="2" t="s">
        <v>71</v>
      </c>
      <c r="E290" s="2" t="s">
        <v>103</v>
      </c>
      <c r="F290" s="2" t="s">
        <v>294</v>
      </c>
      <c r="G290" s="2" t="s">
        <v>295</v>
      </c>
      <c r="H290" s="4">
        <v>40548</v>
      </c>
      <c r="I290" s="2"/>
      <c r="J290" s="2">
        <v>10.199999999999999</v>
      </c>
      <c r="K290" s="2">
        <v>-4.5</v>
      </c>
      <c r="L290" s="2"/>
      <c r="M290" s="2" t="s">
        <v>53</v>
      </c>
      <c r="N290" s="2">
        <v>27.3</v>
      </c>
      <c r="O290" s="2"/>
      <c r="P290" s="2" t="s">
        <v>53</v>
      </c>
      <c r="Q290" s="2"/>
      <c r="R290" s="11">
        <f t="shared" si="5"/>
        <v>31.444156717966951</v>
      </c>
    </row>
    <row r="291" spans="1:18" x14ac:dyDescent="0.35">
      <c r="A291" s="7" t="s">
        <v>293</v>
      </c>
      <c r="B291" s="2"/>
      <c r="C291" s="2" t="s">
        <v>49</v>
      </c>
      <c r="D291" s="2" t="s">
        <v>71</v>
      </c>
      <c r="E291" s="2" t="s">
        <v>103</v>
      </c>
      <c r="F291" s="2" t="s">
        <v>294</v>
      </c>
      <c r="G291" s="2" t="s">
        <v>296</v>
      </c>
      <c r="H291" s="4">
        <v>40548</v>
      </c>
      <c r="I291" s="2"/>
      <c r="J291" s="2">
        <v>10.6</v>
      </c>
      <c r="K291" s="2">
        <v>-4.5</v>
      </c>
      <c r="L291" s="2"/>
      <c r="M291" s="2" t="s">
        <v>53</v>
      </c>
      <c r="N291" s="2">
        <v>27.7</v>
      </c>
      <c r="O291" s="2"/>
      <c r="P291" s="2" t="s">
        <v>53</v>
      </c>
      <c r="Q291" s="2"/>
      <c r="R291" s="11">
        <f t="shared" si="5"/>
        <v>31.833451126776428</v>
      </c>
    </row>
    <row r="292" spans="1:18" x14ac:dyDescent="0.35">
      <c r="A292" s="7" t="s">
        <v>293</v>
      </c>
      <c r="B292" s="2"/>
      <c r="C292" s="2" t="s">
        <v>49</v>
      </c>
      <c r="D292" s="2" t="s">
        <v>71</v>
      </c>
      <c r="E292" s="2" t="s">
        <v>103</v>
      </c>
      <c r="F292" s="2" t="s">
        <v>294</v>
      </c>
      <c r="G292" s="2" t="s">
        <v>297</v>
      </c>
      <c r="H292" s="4">
        <v>40548</v>
      </c>
      <c r="I292" s="2"/>
      <c r="J292" s="2">
        <v>11.5</v>
      </c>
      <c r="K292" s="2">
        <v>-4.5</v>
      </c>
      <c r="L292" s="2"/>
      <c r="M292" s="2" t="s">
        <v>53</v>
      </c>
      <c r="N292" s="2">
        <v>27.2</v>
      </c>
      <c r="O292" s="2"/>
      <c r="P292" s="2" t="s">
        <v>53</v>
      </c>
      <c r="Q292" s="2"/>
      <c r="R292" s="11">
        <f t="shared" si="5"/>
        <v>31.346809431445724</v>
      </c>
    </row>
    <row r="293" spans="1:18" x14ac:dyDescent="0.35">
      <c r="A293" s="7" t="s">
        <v>293</v>
      </c>
      <c r="B293" s="2"/>
      <c r="C293" s="2" t="s">
        <v>49</v>
      </c>
      <c r="D293" s="2" t="s">
        <v>71</v>
      </c>
      <c r="E293" s="2" t="s">
        <v>103</v>
      </c>
      <c r="F293" s="2" t="s">
        <v>294</v>
      </c>
      <c r="G293" s="2" t="s">
        <v>295</v>
      </c>
      <c r="H293" s="4">
        <v>40513</v>
      </c>
      <c r="I293" s="2"/>
      <c r="J293" s="2">
        <v>12</v>
      </c>
      <c r="K293" s="2">
        <v>-4.5</v>
      </c>
      <c r="L293" s="2"/>
      <c r="M293" s="2" t="s">
        <v>53</v>
      </c>
      <c r="N293" s="2">
        <v>26.7</v>
      </c>
      <c r="O293" s="2"/>
      <c r="P293" s="2" t="s">
        <v>53</v>
      </c>
      <c r="Q293" s="2"/>
      <c r="R293" s="11">
        <f t="shared" si="5"/>
        <v>30.859930800668032</v>
      </c>
    </row>
    <row r="294" spans="1:18" x14ac:dyDescent="0.35">
      <c r="A294" s="7" t="s">
        <v>293</v>
      </c>
      <c r="B294" s="2"/>
      <c r="C294" s="2" t="s">
        <v>49</v>
      </c>
      <c r="D294" s="2" t="s">
        <v>71</v>
      </c>
      <c r="E294" s="2" t="s">
        <v>103</v>
      </c>
      <c r="F294" s="2" t="s">
        <v>294</v>
      </c>
      <c r="G294" s="2" t="s">
        <v>296</v>
      </c>
      <c r="H294" s="4">
        <v>40513</v>
      </c>
      <c r="I294" s="2"/>
      <c r="J294" s="2">
        <v>12.7</v>
      </c>
      <c r="K294" s="2">
        <v>-4.5</v>
      </c>
      <c r="L294" s="2"/>
      <c r="M294" s="2" t="s">
        <v>53</v>
      </c>
      <c r="N294" s="2">
        <v>26.9</v>
      </c>
      <c r="O294" s="2"/>
      <c r="P294" s="2" t="s">
        <v>53</v>
      </c>
      <c r="Q294" s="2"/>
      <c r="R294" s="11">
        <f t="shared" si="5"/>
        <v>31.054710699998445</v>
      </c>
    </row>
    <row r="295" spans="1:18" x14ac:dyDescent="0.35">
      <c r="A295" s="7" t="s">
        <v>293</v>
      </c>
      <c r="B295" s="2"/>
      <c r="C295" s="2" t="s">
        <v>49</v>
      </c>
      <c r="D295" s="2" t="s">
        <v>71</v>
      </c>
      <c r="E295" s="2" t="s">
        <v>103</v>
      </c>
      <c r="F295" s="2" t="s">
        <v>294</v>
      </c>
      <c r="G295" s="2" t="s">
        <v>296</v>
      </c>
      <c r="H295" s="4">
        <v>40584</v>
      </c>
      <c r="I295" s="2"/>
      <c r="J295" s="2">
        <v>12.7</v>
      </c>
      <c r="K295" s="2">
        <v>-4.5</v>
      </c>
      <c r="L295" s="2"/>
      <c r="M295" s="2" t="s">
        <v>53</v>
      </c>
      <c r="N295" s="2">
        <v>27</v>
      </c>
      <c r="O295" s="2"/>
      <c r="P295" s="2" t="s">
        <v>53</v>
      </c>
      <c r="Q295" s="2"/>
      <c r="R295" s="11">
        <f t="shared" si="5"/>
        <v>31.152086424307296</v>
      </c>
    </row>
    <row r="296" spans="1:18" x14ac:dyDescent="0.35">
      <c r="A296" s="7" t="s">
        <v>293</v>
      </c>
      <c r="B296" s="2"/>
      <c r="C296" s="2" t="s">
        <v>49</v>
      </c>
      <c r="D296" s="2" t="s">
        <v>71</v>
      </c>
      <c r="E296" s="2" t="s">
        <v>103</v>
      </c>
      <c r="F296" s="2" t="s">
        <v>294</v>
      </c>
      <c r="G296" s="2" t="s">
        <v>297</v>
      </c>
      <c r="H296" s="4">
        <v>40584</v>
      </c>
      <c r="I296" s="2"/>
      <c r="J296" s="2">
        <v>12.9</v>
      </c>
      <c r="K296" s="2">
        <v>-4.4000000000000004</v>
      </c>
      <c r="L296" s="2"/>
      <c r="M296" s="2" t="s">
        <v>53</v>
      </c>
      <c r="N296" s="2"/>
      <c r="O296" s="2"/>
      <c r="P296" s="2" t="s">
        <v>53</v>
      </c>
      <c r="Q296" s="2"/>
      <c r="R296" s="11"/>
    </row>
    <row r="297" spans="1:18" x14ac:dyDescent="0.35">
      <c r="A297" s="7" t="s">
        <v>293</v>
      </c>
      <c r="B297" s="2"/>
      <c r="C297" s="2" t="s">
        <v>49</v>
      </c>
      <c r="D297" s="2" t="s">
        <v>71</v>
      </c>
      <c r="E297" s="2" t="s">
        <v>103</v>
      </c>
      <c r="F297" s="2" t="s">
        <v>294</v>
      </c>
      <c r="G297" s="2" t="s">
        <v>295</v>
      </c>
      <c r="H297" s="4">
        <v>40584</v>
      </c>
      <c r="I297" s="2"/>
      <c r="J297" s="2">
        <v>13</v>
      </c>
      <c r="K297" s="2">
        <v>-4.4000000000000004</v>
      </c>
      <c r="L297" s="2"/>
      <c r="M297" s="2" t="s">
        <v>53</v>
      </c>
      <c r="N297" s="2"/>
      <c r="O297" s="2"/>
      <c r="P297" s="2" t="s">
        <v>53</v>
      </c>
      <c r="Q297" s="2"/>
      <c r="R297" s="11"/>
    </row>
    <row r="298" spans="1:18" x14ac:dyDescent="0.35">
      <c r="A298" s="7" t="s">
        <v>293</v>
      </c>
      <c r="B298" s="2"/>
      <c r="C298" s="2" t="s">
        <v>49</v>
      </c>
      <c r="D298" s="2" t="s">
        <v>71</v>
      </c>
      <c r="E298" s="2" t="s">
        <v>103</v>
      </c>
      <c r="F298" s="2" t="s">
        <v>294</v>
      </c>
      <c r="G298" s="2" t="s">
        <v>295</v>
      </c>
      <c r="H298" s="4">
        <v>40312</v>
      </c>
      <c r="I298" s="2"/>
      <c r="J298" s="2">
        <v>15.8</v>
      </c>
      <c r="K298" s="2">
        <v>-4.5999999999999996</v>
      </c>
      <c r="L298" s="2"/>
      <c r="M298" s="2" t="s">
        <v>53</v>
      </c>
      <c r="N298" s="2">
        <v>25.4</v>
      </c>
      <c r="O298" s="2"/>
      <c r="P298" s="2" t="s">
        <v>53</v>
      </c>
      <c r="Q298" s="2"/>
      <c r="R298" s="11">
        <f t="shared" ref="R298:R344" si="6">1000*LN((1000+N298)/(1000+K298))</f>
        <v>29.693392925146565</v>
      </c>
    </row>
    <row r="299" spans="1:18" x14ac:dyDescent="0.35">
      <c r="A299" s="7" t="s">
        <v>293</v>
      </c>
      <c r="B299" s="2"/>
      <c r="C299" s="2" t="s">
        <v>49</v>
      </c>
      <c r="D299" s="2" t="s">
        <v>71</v>
      </c>
      <c r="E299" s="2" t="s">
        <v>103</v>
      </c>
      <c r="F299" s="2" t="s">
        <v>294</v>
      </c>
      <c r="G299" s="2" t="s">
        <v>295</v>
      </c>
      <c r="H299" s="4">
        <v>40280</v>
      </c>
      <c r="I299" s="2"/>
      <c r="J299" s="2">
        <v>16.100000000000001</v>
      </c>
      <c r="K299" s="2">
        <v>-4.7</v>
      </c>
      <c r="L299" s="2"/>
      <c r="M299" s="2" t="s">
        <v>53</v>
      </c>
      <c r="N299" s="2">
        <v>26</v>
      </c>
      <c r="O299" s="2"/>
      <c r="P299" s="2" t="s">
        <v>53</v>
      </c>
      <c r="Q299" s="2"/>
      <c r="R299" s="11">
        <f t="shared" si="6"/>
        <v>30.378826478697043</v>
      </c>
    </row>
    <row r="300" spans="1:18" x14ac:dyDescent="0.35">
      <c r="A300" s="7" t="s">
        <v>293</v>
      </c>
      <c r="B300" s="2"/>
      <c r="C300" s="2" t="s">
        <v>49</v>
      </c>
      <c r="D300" s="2" t="s">
        <v>71</v>
      </c>
      <c r="E300" s="2" t="s">
        <v>103</v>
      </c>
      <c r="F300" s="2" t="s">
        <v>294</v>
      </c>
      <c r="G300" s="2" t="s">
        <v>296</v>
      </c>
      <c r="H300" s="4">
        <v>40176</v>
      </c>
      <c r="I300" s="2"/>
      <c r="J300" s="2">
        <v>16.399999999999999</v>
      </c>
      <c r="K300" s="2">
        <v>-4.5</v>
      </c>
      <c r="L300" s="2"/>
      <c r="M300" s="2" t="s">
        <v>53</v>
      </c>
      <c r="N300" s="2">
        <v>27.5</v>
      </c>
      <c r="O300" s="2"/>
      <c r="P300" s="2" t="s">
        <v>53</v>
      </c>
      <c r="Q300" s="2"/>
      <c r="R300" s="11">
        <f t="shared" si="6"/>
        <v>31.638822866138767</v>
      </c>
    </row>
    <row r="301" spans="1:18" x14ac:dyDescent="0.35">
      <c r="A301" s="7" t="s">
        <v>293</v>
      </c>
      <c r="B301" s="2"/>
      <c r="C301" s="2" t="s">
        <v>49</v>
      </c>
      <c r="D301" s="2" t="s">
        <v>71</v>
      </c>
      <c r="E301" s="2" t="s">
        <v>103</v>
      </c>
      <c r="F301" s="2" t="s">
        <v>294</v>
      </c>
      <c r="G301" s="2" t="s">
        <v>295</v>
      </c>
      <c r="H301" s="4">
        <v>40176</v>
      </c>
      <c r="I301" s="2"/>
      <c r="J301" s="2">
        <v>16.5</v>
      </c>
      <c r="K301" s="2">
        <v>-4.5</v>
      </c>
      <c r="L301" s="2"/>
      <c r="M301" s="2" t="s">
        <v>53</v>
      </c>
      <c r="N301" s="2">
        <v>27.5</v>
      </c>
      <c r="O301" s="2"/>
      <c r="P301" s="2" t="s">
        <v>53</v>
      </c>
      <c r="Q301" s="2"/>
      <c r="R301" s="11">
        <f t="shared" si="6"/>
        <v>31.638822866138767</v>
      </c>
    </row>
    <row r="302" spans="1:18" x14ac:dyDescent="0.35">
      <c r="A302" s="7" t="s">
        <v>293</v>
      </c>
      <c r="B302" s="2"/>
      <c r="C302" s="2" t="s">
        <v>49</v>
      </c>
      <c r="D302" s="2" t="s">
        <v>71</v>
      </c>
      <c r="E302" s="2" t="s">
        <v>103</v>
      </c>
      <c r="F302" s="2" t="s">
        <v>294</v>
      </c>
      <c r="G302" s="2" t="s">
        <v>297</v>
      </c>
      <c r="H302" s="4">
        <v>40623</v>
      </c>
      <c r="I302" s="2"/>
      <c r="J302" s="2">
        <v>16.8</v>
      </c>
      <c r="K302" s="2">
        <v>-4.4000000000000004</v>
      </c>
      <c r="L302" s="2"/>
      <c r="M302" s="2" t="s">
        <v>53</v>
      </c>
      <c r="N302" s="2"/>
      <c r="O302" s="2"/>
      <c r="P302" s="2" t="s">
        <v>53</v>
      </c>
      <c r="Q302" s="2"/>
      <c r="R302" s="11"/>
    </row>
    <row r="303" spans="1:18" x14ac:dyDescent="0.35">
      <c r="A303" s="7" t="s">
        <v>293</v>
      </c>
      <c r="B303" s="2"/>
      <c r="C303" s="2" t="s">
        <v>49</v>
      </c>
      <c r="D303" s="2" t="s">
        <v>71</v>
      </c>
      <c r="E303" s="2" t="s">
        <v>103</v>
      </c>
      <c r="F303" s="2" t="s">
        <v>294</v>
      </c>
      <c r="G303" s="2" t="s">
        <v>296</v>
      </c>
      <c r="H303" s="4">
        <v>40487</v>
      </c>
      <c r="I303" s="2"/>
      <c r="J303" s="2">
        <v>17.100000000000001</v>
      </c>
      <c r="K303" s="2">
        <v>-4.5999999999999996</v>
      </c>
      <c r="L303" s="2"/>
      <c r="M303" s="2" t="s">
        <v>53</v>
      </c>
      <c r="N303" s="2">
        <v>26.2</v>
      </c>
      <c r="O303" s="2"/>
      <c r="P303" s="2" t="s">
        <v>53</v>
      </c>
      <c r="Q303" s="2"/>
      <c r="R303" s="11">
        <f t="shared" si="6"/>
        <v>30.473272083410748</v>
      </c>
    </row>
    <row r="304" spans="1:18" x14ac:dyDescent="0.35">
      <c r="A304" s="7" t="s">
        <v>293</v>
      </c>
      <c r="B304" s="2"/>
      <c r="C304" s="2" t="s">
        <v>49</v>
      </c>
      <c r="D304" s="2" t="s">
        <v>71</v>
      </c>
      <c r="E304" s="2" t="s">
        <v>103</v>
      </c>
      <c r="F304" s="2" t="s">
        <v>294</v>
      </c>
      <c r="G304" s="2" t="s">
        <v>295</v>
      </c>
      <c r="H304" s="4">
        <v>40247</v>
      </c>
      <c r="I304" s="2"/>
      <c r="J304" s="2">
        <v>17.100000000000001</v>
      </c>
      <c r="K304" s="2">
        <v>-4.7</v>
      </c>
      <c r="L304" s="2"/>
      <c r="M304" s="2" t="s">
        <v>53</v>
      </c>
      <c r="N304" s="2">
        <v>26.9</v>
      </c>
      <c r="O304" s="2"/>
      <c r="P304" s="2" t="s">
        <v>53</v>
      </c>
      <c r="Q304" s="2"/>
      <c r="R304" s="11">
        <f t="shared" si="6"/>
        <v>31.255634952231514</v>
      </c>
    </row>
    <row r="305" spans="1:18" x14ac:dyDescent="0.35">
      <c r="A305" s="7" t="s">
        <v>293</v>
      </c>
      <c r="B305" s="2"/>
      <c r="C305" s="2" t="s">
        <v>49</v>
      </c>
      <c r="D305" s="2" t="s">
        <v>71</v>
      </c>
      <c r="E305" s="2" t="s">
        <v>103</v>
      </c>
      <c r="F305" s="2" t="s">
        <v>294</v>
      </c>
      <c r="G305" s="2" t="s">
        <v>297</v>
      </c>
      <c r="H305" s="4">
        <v>40176</v>
      </c>
      <c r="I305" s="2"/>
      <c r="J305" s="2">
        <v>17.2</v>
      </c>
      <c r="K305" s="2">
        <v>-4.5999999999999996</v>
      </c>
      <c r="L305" s="2"/>
      <c r="M305" s="2" t="s">
        <v>53</v>
      </c>
      <c r="N305" s="2">
        <v>27</v>
      </c>
      <c r="O305" s="2"/>
      <c r="P305" s="2" t="s">
        <v>53</v>
      </c>
      <c r="Q305" s="2"/>
      <c r="R305" s="11">
        <f t="shared" si="6"/>
        <v>31.25254350410453</v>
      </c>
    </row>
    <row r="306" spans="1:18" x14ac:dyDescent="0.35">
      <c r="A306" s="7" t="s">
        <v>293</v>
      </c>
      <c r="B306" s="2"/>
      <c r="C306" s="2" t="s">
        <v>49</v>
      </c>
      <c r="D306" s="2" t="s">
        <v>71</v>
      </c>
      <c r="E306" s="2" t="s">
        <v>103</v>
      </c>
      <c r="F306" s="2" t="s">
        <v>294</v>
      </c>
      <c r="G306" s="2" t="s">
        <v>297</v>
      </c>
      <c r="H306" s="4">
        <v>40487</v>
      </c>
      <c r="I306" s="2"/>
      <c r="J306" s="2">
        <v>17.3</v>
      </c>
      <c r="K306" s="2">
        <v>-4.5</v>
      </c>
      <c r="L306" s="2"/>
      <c r="M306" s="2" t="s">
        <v>53</v>
      </c>
      <c r="N306" s="2">
        <v>26</v>
      </c>
      <c r="O306" s="2"/>
      <c r="P306" s="2" t="s">
        <v>53</v>
      </c>
      <c r="Q306" s="2"/>
      <c r="R306" s="11">
        <f t="shared" si="6"/>
        <v>30.177902226463853</v>
      </c>
    </row>
    <row r="307" spans="1:18" x14ac:dyDescent="0.35">
      <c r="A307" s="7" t="s">
        <v>293</v>
      </c>
      <c r="B307" s="2"/>
      <c r="C307" s="2" t="s">
        <v>49</v>
      </c>
      <c r="D307" s="2" t="s">
        <v>71</v>
      </c>
      <c r="E307" s="2" t="s">
        <v>103</v>
      </c>
      <c r="F307" s="2" t="s">
        <v>294</v>
      </c>
      <c r="G307" s="2" t="s">
        <v>295</v>
      </c>
      <c r="H307" s="4">
        <v>40214</v>
      </c>
      <c r="I307" s="2"/>
      <c r="J307" s="2">
        <v>17.7</v>
      </c>
      <c r="K307" s="2">
        <v>-4.5999999999999996</v>
      </c>
      <c r="L307" s="2"/>
      <c r="M307" s="2" t="s">
        <v>53</v>
      </c>
      <c r="N307" s="2">
        <v>27.4</v>
      </c>
      <c r="O307" s="2"/>
      <c r="P307" s="2" t="s">
        <v>53</v>
      </c>
      <c r="Q307" s="2"/>
      <c r="R307" s="11">
        <f t="shared" si="6"/>
        <v>31.641951608713761</v>
      </c>
    </row>
    <row r="308" spans="1:18" x14ac:dyDescent="0.35">
      <c r="A308" s="7" t="s">
        <v>293</v>
      </c>
      <c r="B308" s="2"/>
      <c r="C308" s="2" t="s">
        <v>49</v>
      </c>
      <c r="D308" s="2" t="s">
        <v>71</v>
      </c>
      <c r="E308" s="2" t="s">
        <v>103</v>
      </c>
      <c r="F308" s="2" t="s">
        <v>294</v>
      </c>
      <c r="G308" s="2" t="s">
        <v>297</v>
      </c>
      <c r="H308" s="4">
        <v>40214</v>
      </c>
      <c r="I308" s="2"/>
      <c r="J308" s="2">
        <v>17.8</v>
      </c>
      <c r="K308" s="2">
        <v>-4.5999999999999996</v>
      </c>
      <c r="L308" s="2"/>
      <c r="M308" s="2" t="s">
        <v>53</v>
      </c>
      <c r="N308" s="2">
        <v>27</v>
      </c>
      <c r="O308" s="2"/>
      <c r="P308" s="2" t="s">
        <v>53</v>
      </c>
      <c r="Q308" s="2"/>
      <c r="R308" s="11">
        <f t="shared" si="6"/>
        <v>31.25254350410453</v>
      </c>
    </row>
    <row r="309" spans="1:18" x14ac:dyDescent="0.35">
      <c r="A309" s="7" t="s">
        <v>293</v>
      </c>
      <c r="B309" s="2"/>
      <c r="C309" s="2" t="s">
        <v>49</v>
      </c>
      <c r="D309" s="2" t="s">
        <v>71</v>
      </c>
      <c r="E309" s="2" t="s">
        <v>103</v>
      </c>
      <c r="F309" s="2" t="s">
        <v>294</v>
      </c>
      <c r="G309" s="2" t="s">
        <v>296</v>
      </c>
      <c r="H309" s="4">
        <v>40214</v>
      </c>
      <c r="I309" s="2"/>
      <c r="J309" s="2">
        <v>18.399999999999999</v>
      </c>
      <c r="K309" s="2">
        <v>-4.5</v>
      </c>
      <c r="L309" s="2"/>
      <c r="M309" s="2" t="s">
        <v>53</v>
      </c>
      <c r="N309" s="2"/>
      <c r="O309" s="2"/>
      <c r="P309" s="2" t="s">
        <v>53</v>
      </c>
      <c r="Q309" s="2"/>
      <c r="R309" s="11"/>
    </row>
    <row r="310" spans="1:18" x14ac:dyDescent="0.35">
      <c r="A310" s="7" t="s">
        <v>293</v>
      </c>
      <c r="B310" s="2"/>
      <c r="C310" s="2" t="s">
        <v>49</v>
      </c>
      <c r="D310" s="2" t="s">
        <v>71</v>
      </c>
      <c r="E310" s="2" t="s">
        <v>103</v>
      </c>
      <c r="F310" s="2" t="s">
        <v>294</v>
      </c>
      <c r="G310" s="2" t="s">
        <v>297</v>
      </c>
      <c r="H310" s="4">
        <v>40312</v>
      </c>
      <c r="I310" s="2"/>
      <c r="J310" s="2">
        <v>19.100000000000001</v>
      </c>
      <c r="K310" s="2">
        <v>-4.5</v>
      </c>
      <c r="L310" s="2"/>
      <c r="M310" s="2" t="s">
        <v>53</v>
      </c>
      <c r="N310" s="2">
        <v>25</v>
      </c>
      <c r="O310" s="2"/>
      <c r="P310" s="2" t="s">
        <v>53</v>
      </c>
      <c r="Q310" s="2"/>
      <c r="R310" s="11">
        <f t="shared" si="6"/>
        <v>29.202768068257509</v>
      </c>
    </row>
    <row r="311" spans="1:18" x14ac:dyDescent="0.35">
      <c r="A311" s="7" t="s">
        <v>293</v>
      </c>
      <c r="B311" s="2"/>
      <c r="C311" s="2" t="s">
        <v>49</v>
      </c>
      <c r="D311" s="2" t="s">
        <v>71</v>
      </c>
      <c r="E311" s="2" t="s">
        <v>103</v>
      </c>
      <c r="F311" s="2" t="s">
        <v>294</v>
      </c>
      <c r="G311" s="2" t="s">
        <v>295</v>
      </c>
      <c r="H311" s="4">
        <v>40461</v>
      </c>
      <c r="I311" s="2"/>
      <c r="J311" s="2">
        <v>19.100000000000001</v>
      </c>
      <c r="K311" s="2">
        <v>-4.5999999999999996</v>
      </c>
      <c r="L311" s="2"/>
      <c r="M311" s="2" t="s">
        <v>53</v>
      </c>
      <c r="N311" s="2">
        <v>25.8</v>
      </c>
      <c r="O311" s="2"/>
      <c r="P311" s="2" t="s">
        <v>53</v>
      </c>
      <c r="Q311" s="2"/>
      <c r="R311" s="11">
        <f t="shared" si="6"/>
        <v>30.083408530714205</v>
      </c>
    </row>
    <row r="312" spans="1:18" x14ac:dyDescent="0.35">
      <c r="A312" s="7" t="s">
        <v>293</v>
      </c>
      <c r="B312" s="2"/>
      <c r="C312" s="2" t="s">
        <v>49</v>
      </c>
      <c r="D312" s="2" t="s">
        <v>71</v>
      </c>
      <c r="E312" s="2" t="s">
        <v>103</v>
      </c>
      <c r="F312" s="2" t="s">
        <v>294</v>
      </c>
      <c r="G312" s="2" t="s">
        <v>295</v>
      </c>
      <c r="H312" s="4">
        <v>40134</v>
      </c>
      <c r="I312" s="2"/>
      <c r="J312" s="2">
        <v>19.399999999999999</v>
      </c>
      <c r="K312" s="2">
        <v>-4.5</v>
      </c>
      <c r="L312" s="2"/>
      <c r="M312" s="2" t="s">
        <v>53</v>
      </c>
      <c r="N312" s="2">
        <v>26.6</v>
      </c>
      <c r="O312" s="2"/>
      <c r="P312" s="2" t="s">
        <v>53</v>
      </c>
      <c r="Q312" s="2"/>
      <c r="R312" s="11">
        <f t="shared" si="6"/>
        <v>30.762526621951796</v>
      </c>
    </row>
    <row r="313" spans="1:18" x14ac:dyDescent="0.35">
      <c r="A313" s="7" t="s">
        <v>293</v>
      </c>
      <c r="B313" s="2"/>
      <c r="C313" s="2" t="s">
        <v>49</v>
      </c>
      <c r="D313" s="2" t="s">
        <v>71</v>
      </c>
      <c r="E313" s="2" t="s">
        <v>103</v>
      </c>
      <c r="F313" s="2" t="s">
        <v>294</v>
      </c>
      <c r="G313" s="2" t="s">
        <v>296</v>
      </c>
      <c r="H313" s="4">
        <v>40312</v>
      </c>
      <c r="I313" s="2"/>
      <c r="J313" s="2">
        <v>19.5</v>
      </c>
      <c r="K313" s="2">
        <v>-4.5</v>
      </c>
      <c r="L313" s="2"/>
      <c r="M313" s="2" t="s">
        <v>53</v>
      </c>
      <c r="N313" s="2">
        <v>25.7</v>
      </c>
      <c r="O313" s="2"/>
      <c r="P313" s="2" t="s">
        <v>53</v>
      </c>
      <c r="Q313" s="2"/>
      <c r="R313" s="11">
        <f t="shared" si="6"/>
        <v>29.885461809114418</v>
      </c>
    </row>
    <row r="314" spans="1:18" x14ac:dyDescent="0.35">
      <c r="A314" s="7" t="s">
        <v>293</v>
      </c>
      <c r="B314" s="2"/>
      <c r="C314" s="2" t="s">
        <v>49</v>
      </c>
      <c r="D314" s="2" t="s">
        <v>71</v>
      </c>
      <c r="E314" s="2" t="s">
        <v>103</v>
      </c>
      <c r="F314" s="2" t="s">
        <v>294</v>
      </c>
      <c r="G314" s="2" t="s">
        <v>297</v>
      </c>
      <c r="H314" s="4">
        <v>40134</v>
      </c>
      <c r="I314" s="2"/>
      <c r="J314" s="2">
        <v>19.600000000000001</v>
      </c>
      <c r="K314" s="2">
        <v>-4.5999999999999996</v>
      </c>
      <c r="L314" s="2"/>
      <c r="M314" s="2" t="s">
        <v>53</v>
      </c>
      <c r="N314" s="2">
        <v>26.1</v>
      </c>
      <c r="O314" s="2"/>
      <c r="P314" s="2" t="s">
        <v>53</v>
      </c>
      <c r="Q314" s="2"/>
      <c r="R314" s="11">
        <f t="shared" si="6"/>
        <v>30.375820443709632</v>
      </c>
    </row>
    <row r="315" spans="1:18" x14ac:dyDescent="0.35">
      <c r="A315" s="7" t="s">
        <v>293</v>
      </c>
      <c r="B315" s="2"/>
      <c r="C315" s="2" t="s">
        <v>49</v>
      </c>
      <c r="D315" s="2" t="s">
        <v>71</v>
      </c>
      <c r="E315" s="2" t="s">
        <v>103</v>
      </c>
      <c r="F315" s="2" t="s">
        <v>294</v>
      </c>
      <c r="G315" s="2" t="s">
        <v>296</v>
      </c>
      <c r="H315" s="4">
        <v>40134</v>
      </c>
      <c r="I315" s="2"/>
      <c r="J315" s="2">
        <v>19.7</v>
      </c>
      <c r="K315" s="2">
        <v>-4.5</v>
      </c>
      <c r="L315" s="2"/>
      <c r="M315" s="2" t="s">
        <v>53</v>
      </c>
      <c r="N315" s="2">
        <v>26.8</v>
      </c>
      <c r="O315" s="2"/>
      <c r="P315" s="2" t="s">
        <v>53</v>
      </c>
      <c r="Q315" s="2"/>
      <c r="R315" s="11">
        <f t="shared" si="6"/>
        <v>30.95732549273427</v>
      </c>
    </row>
    <row r="316" spans="1:18" x14ac:dyDescent="0.35">
      <c r="A316" s="7" t="s">
        <v>293</v>
      </c>
      <c r="B316" s="2"/>
      <c r="C316" s="2" t="s">
        <v>49</v>
      </c>
      <c r="D316" s="2" t="s">
        <v>71</v>
      </c>
      <c r="E316" s="2" t="s">
        <v>103</v>
      </c>
      <c r="F316" s="2" t="s">
        <v>294</v>
      </c>
      <c r="G316" s="2" t="s">
        <v>297</v>
      </c>
      <c r="H316" s="4">
        <v>40461</v>
      </c>
      <c r="I316" s="2"/>
      <c r="J316" s="2">
        <v>20</v>
      </c>
      <c r="K316" s="2">
        <v>-4.5999999999999996</v>
      </c>
      <c r="L316" s="2"/>
      <c r="M316" s="2" t="s">
        <v>53</v>
      </c>
      <c r="N316" s="2">
        <v>25.4</v>
      </c>
      <c r="O316" s="2"/>
      <c r="P316" s="2" t="s">
        <v>53</v>
      </c>
      <c r="Q316" s="2"/>
      <c r="R316" s="11">
        <f t="shared" si="6"/>
        <v>29.693392925146565</v>
      </c>
    </row>
    <row r="317" spans="1:18" x14ac:dyDescent="0.35">
      <c r="A317" s="7" t="s">
        <v>293</v>
      </c>
      <c r="B317" s="2"/>
      <c r="C317" s="2" t="s">
        <v>49</v>
      </c>
      <c r="D317" s="2" t="s">
        <v>71</v>
      </c>
      <c r="E317" s="2" t="s">
        <v>103</v>
      </c>
      <c r="F317" s="2" t="s">
        <v>294</v>
      </c>
      <c r="G317" s="2" t="s">
        <v>296</v>
      </c>
      <c r="H317" s="4">
        <v>40461</v>
      </c>
      <c r="I317" s="2"/>
      <c r="J317" s="2">
        <v>20.100000000000001</v>
      </c>
      <c r="K317" s="2">
        <v>-4.5999999999999996</v>
      </c>
      <c r="L317" s="2"/>
      <c r="M317" s="2" t="s">
        <v>53</v>
      </c>
      <c r="N317" s="2">
        <v>26.1</v>
      </c>
      <c r="O317" s="2"/>
      <c r="P317" s="2" t="s">
        <v>53</v>
      </c>
      <c r="Q317" s="2"/>
      <c r="R317" s="11">
        <f t="shared" si="6"/>
        <v>30.375820443709632</v>
      </c>
    </row>
    <row r="318" spans="1:18" x14ac:dyDescent="0.35">
      <c r="A318" s="7" t="s">
        <v>293</v>
      </c>
      <c r="B318" s="2"/>
      <c r="C318" s="2" t="s">
        <v>49</v>
      </c>
      <c r="D318" s="2" t="s">
        <v>71</v>
      </c>
      <c r="E318" s="2" t="s">
        <v>103</v>
      </c>
      <c r="F318" s="2" t="s">
        <v>294</v>
      </c>
      <c r="G318" s="2" t="s">
        <v>295</v>
      </c>
      <c r="H318" s="4">
        <v>40431</v>
      </c>
      <c r="I318" s="2"/>
      <c r="J318" s="2">
        <v>20.2</v>
      </c>
      <c r="K318" s="2">
        <v>-4.5999999999999996</v>
      </c>
      <c r="L318" s="2"/>
      <c r="M318" s="2" t="s">
        <v>53</v>
      </c>
      <c r="N318" s="2">
        <v>24.6</v>
      </c>
      <c r="O318" s="2"/>
      <c r="P318" s="2" t="s">
        <v>53</v>
      </c>
      <c r="Q318" s="2"/>
      <c r="R318" s="11">
        <f t="shared" si="6"/>
        <v>28.912905080648084</v>
      </c>
    </row>
    <row r="319" spans="1:18" x14ac:dyDescent="0.35">
      <c r="A319" s="7" t="s">
        <v>293</v>
      </c>
      <c r="B319" s="2"/>
      <c r="C319" s="2" t="s">
        <v>49</v>
      </c>
      <c r="D319" s="2" t="s">
        <v>71</v>
      </c>
      <c r="E319" s="2" t="s">
        <v>103</v>
      </c>
      <c r="F319" s="2" t="s">
        <v>294</v>
      </c>
      <c r="G319" s="2" t="s">
        <v>296</v>
      </c>
      <c r="H319" s="4">
        <v>40247</v>
      </c>
      <c r="I319" s="2"/>
      <c r="J319" s="2">
        <v>21</v>
      </c>
      <c r="K319" s="2">
        <v>-4.5</v>
      </c>
      <c r="L319" s="2"/>
      <c r="M319" s="2" t="s">
        <v>53</v>
      </c>
      <c r="N319" s="2">
        <v>27.1</v>
      </c>
      <c r="O319" s="2"/>
      <c r="P319" s="2" t="s">
        <v>53</v>
      </c>
      <c r="Q319" s="2"/>
      <c r="R319" s="11">
        <f t="shared" si="6"/>
        <v>31.24945266750769</v>
      </c>
    </row>
    <row r="320" spans="1:18" x14ac:dyDescent="0.35">
      <c r="A320" s="7" t="s">
        <v>293</v>
      </c>
      <c r="B320" s="2"/>
      <c r="C320" s="2" t="s">
        <v>49</v>
      </c>
      <c r="D320" s="2" t="s">
        <v>71</v>
      </c>
      <c r="E320" s="2" t="s">
        <v>103</v>
      </c>
      <c r="F320" s="2" t="s">
        <v>294</v>
      </c>
      <c r="G320" s="2" t="s">
        <v>297</v>
      </c>
      <c r="H320" s="4">
        <v>40247</v>
      </c>
      <c r="I320" s="2"/>
      <c r="J320" s="2">
        <v>21.1</v>
      </c>
      <c r="K320" s="2">
        <v>-4.5999999999999996</v>
      </c>
      <c r="L320" s="2"/>
      <c r="M320" s="2" t="s">
        <v>53</v>
      </c>
      <c r="N320" s="2">
        <v>26.6</v>
      </c>
      <c r="O320" s="2"/>
      <c r="P320" s="2" t="s">
        <v>53</v>
      </c>
      <c r="Q320" s="2"/>
      <c r="R320" s="11">
        <f t="shared" si="6"/>
        <v>30.862983701748892</v>
      </c>
    </row>
    <row r="321" spans="1:18" x14ac:dyDescent="0.35">
      <c r="A321" s="7" t="s">
        <v>293</v>
      </c>
      <c r="B321" s="2"/>
      <c r="C321" s="2" t="s">
        <v>49</v>
      </c>
      <c r="D321" s="2" t="s">
        <v>71</v>
      </c>
      <c r="E321" s="2" t="s">
        <v>103</v>
      </c>
      <c r="F321" s="2" t="s">
        <v>294</v>
      </c>
      <c r="G321" s="2" t="s">
        <v>297</v>
      </c>
      <c r="H321" s="4">
        <v>40431</v>
      </c>
      <c r="I321" s="2"/>
      <c r="J321" s="2">
        <v>21.3</v>
      </c>
      <c r="K321" s="2">
        <v>-4.7</v>
      </c>
      <c r="L321" s="2"/>
      <c r="M321" s="2" t="s">
        <v>53</v>
      </c>
      <c r="N321" s="2">
        <v>24.3</v>
      </c>
      <c r="O321" s="2"/>
      <c r="P321" s="2" t="s">
        <v>53</v>
      </c>
      <c r="Q321" s="2"/>
      <c r="R321" s="11">
        <f t="shared" si="6"/>
        <v>28.720532190471161</v>
      </c>
    </row>
    <row r="322" spans="1:18" x14ac:dyDescent="0.35">
      <c r="A322" s="7" t="s">
        <v>293</v>
      </c>
      <c r="B322" s="2"/>
      <c r="C322" s="2" t="s">
        <v>49</v>
      </c>
      <c r="D322" s="2" t="s">
        <v>71</v>
      </c>
      <c r="E322" s="2" t="s">
        <v>103</v>
      </c>
      <c r="F322" s="2" t="s">
        <v>294</v>
      </c>
      <c r="G322" s="2" t="s">
        <v>295</v>
      </c>
      <c r="H322" s="4">
        <v>40487</v>
      </c>
      <c r="I322" s="2"/>
      <c r="J322" s="2">
        <v>21.3</v>
      </c>
      <c r="K322" s="2">
        <v>-4.5999999999999996</v>
      </c>
      <c r="L322" s="2"/>
      <c r="M322" s="2" t="s">
        <v>53</v>
      </c>
      <c r="N322" s="2">
        <v>26.3</v>
      </c>
      <c r="O322" s="2"/>
      <c r="P322" s="2" t="s">
        <v>53</v>
      </c>
      <c r="Q322" s="2"/>
      <c r="R322" s="11">
        <f t="shared" si="6"/>
        <v>30.570714227214957</v>
      </c>
    </row>
    <row r="323" spans="1:18" x14ac:dyDescent="0.35">
      <c r="A323" s="7" t="s">
        <v>293</v>
      </c>
      <c r="B323" s="2"/>
      <c r="C323" s="2" t="s">
        <v>49</v>
      </c>
      <c r="D323" s="2" t="s">
        <v>71</v>
      </c>
      <c r="E323" s="2" t="s">
        <v>103</v>
      </c>
      <c r="F323" s="2" t="s">
        <v>294</v>
      </c>
      <c r="G323" s="2" t="s">
        <v>296</v>
      </c>
      <c r="H323" s="4">
        <v>40431</v>
      </c>
      <c r="I323" s="2"/>
      <c r="J323" s="2">
        <v>21.4</v>
      </c>
      <c r="K323" s="2">
        <v>-4.5</v>
      </c>
      <c r="L323" s="2"/>
      <c r="M323" s="2" t="s">
        <v>53</v>
      </c>
      <c r="N323" s="2">
        <v>25.1</v>
      </c>
      <c r="O323" s="2"/>
      <c r="P323" s="2" t="s">
        <v>53</v>
      </c>
      <c r="Q323" s="2"/>
      <c r="R323" s="11">
        <f t="shared" si="6"/>
        <v>29.300324285104754</v>
      </c>
    </row>
    <row r="324" spans="1:18" x14ac:dyDescent="0.35">
      <c r="A324" s="7" t="s">
        <v>293</v>
      </c>
      <c r="B324" s="2"/>
      <c r="C324" s="2" t="s">
        <v>49</v>
      </c>
      <c r="D324" s="2" t="s">
        <v>71</v>
      </c>
      <c r="E324" s="2" t="s">
        <v>103</v>
      </c>
      <c r="F324" s="2" t="s">
        <v>294</v>
      </c>
      <c r="G324" s="2" t="s">
        <v>296</v>
      </c>
      <c r="H324" s="4">
        <v>40280</v>
      </c>
      <c r="I324" s="2"/>
      <c r="J324" s="2">
        <v>21.5</v>
      </c>
      <c r="K324" s="2">
        <v>-4.5</v>
      </c>
      <c r="L324" s="2"/>
      <c r="M324" s="2" t="s">
        <v>53</v>
      </c>
      <c r="N324" s="2">
        <v>26.3</v>
      </c>
      <c r="O324" s="2"/>
      <c r="P324" s="2" t="s">
        <v>53</v>
      </c>
      <c r="Q324" s="2"/>
      <c r="R324" s="11">
        <f t="shared" si="6"/>
        <v>30.470257147417584</v>
      </c>
    </row>
    <row r="325" spans="1:18" x14ac:dyDescent="0.35">
      <c r="A325" s="7" t="s">
        <v>293</v>
      </c>
      <c r="B325" s="2"/>
      <c r="C325" s="2" t="s">
        <v>49</v>
      </c>
      <c r="D325" s="2" t="s">
        <v>71</v>
      </c>
      <c r="E325" s="2" t="s">
        <v>103</v>
      </c>
      <c r="F325" s="2" t="s">
        <v>294</v>
      </c>
      <c r="G325" s="2" t="s">
        <v>297</v>
      </c>
      <c r="H325" s="4">
        <v>40280</v>
      </c>
      <c r="I325" s="2"/>
      <c r="J325" s="2">
        <v>21.9</v>
      </c>
      <c r="K325" s="2">
        <v>-4.5</v>
      </c>
      <c r="L325" s="2"/>
      <c r="M325" s="2" t="s">
        <v>53</v>
      </c>
      <c r="N325" s="2">
        <v>25.8</v>
      </c>
      <c r="O325" s="2"/>
      <c r="P325" s="2" t="s">
        <v>53</v>
      </c>
      <c r="Q325" s="2"/>
      <c r="R325" s="11">
        <f t="shared" si="6"/>
        <v>29.982951450916946</v>
      </c>
    </row>
    <row r="326" spans="1:18" x14ac:dyDescent="0.35">
      <c r="A326" s="7" t="s">
        <v>293</v>
      </c>
      <c r="B326" s="2"/>
      <c r="C326" s="2" t="s">
        <v>49</v>
      </c>
      <c r="D326" s="2" t="s">
        <v>71</v>
      </c>
      <c r="E326" s="2" t="s">
        <v>103</v>
      </c>
      <c r="F326" s="2" t="s">
        <v>294</v>
      </c>
      <c r="G326" s="2" t="s">
        <v>295</v>
      </c>
      <c r="H326" s="4">
        <v>40072</v>
      </c>
      <c r="I326" s="2"/>
      <c r="J326" s="2">
        <v>22.3</v>
      </c>
      <c r="K326" s="2"/>
      <c r="L326" s="2"/>
      <c r="M326" s="2" t="s">
        <v>53</v>
      </c>
      <c r="N326" s="2">
        <v>25.4</v>
      </c>
      <c r="O326" s="2"/>
      <c r="P326" s="2" t="s">
        <v>53</v>
      </c>
      <c r="Q326" s="2"/>
      <c r="R326" s="11"/>
    </row>
    <row r="327" spans="1:18" x14ac:dyDescent="0.35">
      <c r="A327" s="7" t="s">
        <v>293</v>
      </c>
      <c r="B327" s="2"/>
      <c r="C327" s="2" t="s">
        <v>49</v>
      </c>
      <c r="D327" s="2" t="s">
        <v>71</v>
      </c>
      <c r="E327" s="2" t="s">
        <v>103</v>
      </c>
      <c r="F327" s="2" t="s">
        <v>294</v>
      </c>
      <c r="G327" s="2" t="s">
        <v>297</v>
      </c>
      <c r="H327" s="4">
        <v>40103</v>
      </c>
      <c r="I327" s="2"/>
      <c r="J327" s="2">
        <v>22.6</v>
      </c>
      <c r="K327" s="2">
        <v>-4.5999999999999996</v>
      </c>
      <c r="L327" s="2"/>
      <c r="M327" s="2" t="s">
        <v>53</v>
      </c>
      <c r="N327" s="2">
        <v>25</v>
      </c>
      <c r="O327" s="2"/>
      <c r="P327" s="2" t="s">
        <v>53</v>
      </c>
      <c r="Q327" s="2"/>
      <c r="R327" s="11">
        <f t="shared" si="6"/>
        <v>29.303225148054711</v>
      </c>
    </row>
    <row r="328" spans="1:18" x14ac:dyDescent="0.35">
      <c r="A328" s="7" t="s">
        <v>293</v>
      </c>
      <c r="B328" s="2"/>
      <c r="C328" s="2" t="s">
        <v>49</v>
      </c>
      <c r="D328" s="2" t="s">
        <v>71</v>
      </c>
      <c r="E328" s="2" t="s">
        <v>103</v>
      </c>
      <c r="F328" s="2" t="s">
        <v>294</v>
      </c>
      <c r="G328" s="2" t="s">
        <v>295</v>
      </c>
      <c r="H328" s="4">
        <v>40103</v>
      </c>
      <c r="I328" s="2"/>
      <c r="J328" s="2">
        <v>23.1</v>
      </c>
      <c r="K328" s="2">
        <v>-4.5</v>
      </c>
      <c r="L328" s="2"/>
      <c r="M328" s="2" t="s">
        <v>53</v>
      </c>
      <c r="N328" s="2">
        <v>25.4</v>
      </c>
      <c r="O328" s="2"/>
      <c r="P328" s="2" t="s">
        <v>53</v>
      </c>
      <c r="Q328" s="2"/>
      <c r="R328" s="11">
        <f t="shared" si="6"/>
        <v>29.592935845349224</v>
      </c>
    </row>
    <row r="329" spans="1:18" x14ac:dyDescent="0.35">
      <c r="A329" s="7" t="s">
        <v>293</v>
      </c>
      <c r="B329" s="2"/>
      <c r="C329" s="2" t="s">
        <v>49</v>
      </c>
      <c r="D329" s="2" t="s">
        <v>71</v>
      </c>
      <c r="E329" s="2" t="s">
        <v>103</v>
      </c>
      <c r="F329" s="2" t="s">
        <v>294</v>
      </c>
      <c r="G329" s="2" t="s">
        <v>295</v>
      </c>
      <c r="H329" s="4">
        <v>40376</v>
      </c>
      <c r="I329" s="2"/>
      <c r="J329" s="2">
        <v>24.2</v>
      </c>
      <c r="K329" s="2">
        <v>-4.5</v>
      </c>
      <c r="L329" s="2"/>
      <c r="M329" s="2" t="s">
        <v>53</v>
      </c>
      <c r="N329" s="2">
        <v>25.1</v>
      </c>
      <c r="O329" s="2"/>
      <c r="P329" s="2" t="s">
        <v>53</v>
      </c>
      <c r="Q329" s="2"/>
      <c r="R329" s="11">
        <f t="shared" si="6"/>
        <v>29.300324285104754</v>
      </c>
    </row>
    <row r="330" spans="1:18" x14ac:dyDescent="0.35">
      <c r="A330" s="7" t="s">
        <v>293</v>
      </c>
      <c r="B330" s="2"/>
      <c r="C330" s="2" t="s">
        <v>49</v>
      </c>
      <c r="D330" s="2" t="s">
        <v>71</v>
      </c>
      <c r="E330" s="2" t="s">
        <v>103</v>
      </c>
      <c r="F330" s="2" t="s">
        <v>294</v>
      </c>
      <c r="G330" s="2" t="s">
        <v>297</v>
      </c>
      <c r="H330" s="4">
        <v>40376</v>
      </c>
      <c r="I330" s="2"/>
      <c r="J330" s="2">
        <v>24.6</v>
      </c>
      <c r="K330" s="2">
        <v>-4.5</v>
      </c>
      <c r="L330" s="2"/>
      <c r="M330" s="2" t="s">
        <v>53</v>
      </c>
      <c r="N330" s="2">
        <v>24.2</v>
      </c>
      <c r="O330" s="2"/>
      <c r="P330" s="2" t="s">
        <v>53</v>
      </c>
      <c r="Q330" s="2"/>
      <c r="R330" s="11">
        <f t="shared" si="6"/>
        <v>28.421975524198967</v>
      </c>
    </row>
    <row r="331" spans="1:18" x14ac:dyDescent="0.35">
      <c r="A331" s="7" t="s">
        <v>293</v>
      </c>
      <c r="B331" s="2"/>
      <c r="C331" s="2" t="s">
        <v>49</v>
      </c>
      <c r="D331" s="2" t="s">
        <v>71</v>
      </c>
      <c r="E331" s="2" t="s">
        <v>103</v>
      </c>
      <c r="F331" s="2" t="s">
        <v>294</v>
      </c>
      <c r="G331" s="2" t="s">
        <v>295</v>
      </c>
      <c r="H331" s="4">
        <v>40347</v>
      </c>
      <c r="I331" s="2"/>
      <c r="J331" s="2">
        <v>24.7</v>
      </c>
      <c r="K331" s="2">
        <v>-4.5</v>
      </c>
      <c r="L331" s="2"/>
      <c r="M331" s="2" t="s">
        <v>53</v>
      </c>
      <c r="N331" s="2">
        <v>24.9</v>
      </c>
      <c r="O331" s="2"/>
      <c r="P331" s="2" t="s">
        <v>53</v>
      </c>
      <c r="Q331" s="2"/>
      <c r="R331" s="11">
        <f t="shared" si="6"/>
        <v>29.105202333266465</v>
      </c>
    </row>
    <row r="332" spans="1:18" x14ac:dyDescent="0.35">
      <c r="A332" s="7" t="s">
        <v>293</v>
      </c>
      <c r="B332" s="2"/>
      <c r="C332" s="2" t="s">
        <v>49</v>
      </c>
      <c r="D332" s="2" t="s">
        <v>71</v>
      </c>
      <c r="E332" s="2" t="s">
        <v>103</v>
      </c>
      <c r="F332" s="2" t="s">
        <v>294</v>
      </c>
      <c r="G332" s="2" t="s">
        <v>296</v>
      </c>
      <c r="H332" s="4">
        <v>40103</v>
      </c>
      <c r="I332" s="2"/>
      <c r="J332" s="2">
        <v>24.8</v>
      </c>
      <c r="K332" s="2">
        <v>-4.5</v>
      </c>
      <c r="L332" s="2"/>
      <c r="M332" s="2" t="s">
        <v>53</v>
      </c>
      <c r="N332" s="2">
        <v>25.5</v>
      </c>
      <c r="O332" s="2"/>
      <c r="P332" s="2" t="s">
        <v>53</v>
      </c>
      <c r="Q332" s="2"/>
      <c r="R332" s="11">
        <f t="shared" si="6"/>
        <v>29.690454008184286</v>
      </c>
    </row>
    <row r="333" spans="1:18" x14ac:dyDescent="0.35">
      <c r="A333" s="7" t="s">
        <v>293</v>
      </c>
      <c r="B333" s="2"/>
      <c r="C333" s="2" t="s">
        <v>49</v>
      </c>
      <c r="D333" s="2" t="s">
        <v>71</v>
      </c>
      <c r="E333" s="2" t="s">
        <v>103</v>
      </c>
      <c r="F333" s="2" t="s">
        <v>294</v>
      </c>
      <c r="G333" s="2" t="s">
        <v>295</v>
      </c>
      <c r="H333" s="4">
        <v>40401</v>
      </c>
      <c r="I333" s="2"/>
      <c r="J333" s="2">
        <v>24.8</v>
      </c>
      <c r="K333" s="2">
        <v>-4.5</v>
      </c>
      <c r="L333" s="2"/>
      <c r="M333" s="2" t="s">
        <v>53</v>
      </c>
      <c r="N333" s="2">
        <v>24.5</v>
      </c>
      <c r="O333" s="2"/>
      <c r="P333" s="2" t="s">
        <v>53</v>
      </c>
      <c r="Q333" s="2"/>
      <c r="R333" s="11">
        <f t="shared" si="6"/>
        <v>28.714844174703373</v>
      </c>
    </row>
    <row r="334" spans="1:18" x14ac:dyDescent="0.35">
      <c r="A334" s="7" t="s">
        <v>293</v>
      </c>
      <c r="B334" s="2"/>
      <c r="C334" s="2" t="s">
        <v>49</v>
      </c>
      <c r="D334" s="2" t="s">
        <v>71</v>
      </c>
      <c r="E334" s="2" t="s">
        <v>103</v>
      </c>
      <c r="F334" s="2" t="s">
        <v>294</v>
      </c>
      <c r="G334" s="2" t="s">
        <v>296</v>
      </c>
      <c r="H334" s="4">
        <v>40401</v>
      </c>
      <c r="I334" s="2"/>
      <c r="J334" s="2">
        <v>25</v>
      </c>
      <c r="K334" s="2">
        <v>-4.5</v>
      </c>
      <c r="L334" s="2"/>
      <c r="M334" s="2" t="s">
        <v>53</v>
      </c>
      <c r="N334" s="2">
        <v>25.5</v>
      </c>
      <c r="O334" s="2"/>
      <c r="P334" s="2" t="s">
        <v>53</v>
      </c>
      <c r="Q334" s="2"/>
      <c r="R334" s="11">
        <f t="shared" si="6"/>
        <v>29.690454008184286</v>
      </c>
    </row>
    <row r="335" spans="1:18" x14ac:dyDescent="0.35">
      <c r="A335" s="7" t="s">
        <v>293</v>
      </c>
      <c r="B335" s="2"/>
      <c r="C335" s="2" t="s">
        <v>49</v>
      </c>
      <c r="D335" s="2" t="s">
        <v>71</v>
      </c>
      <c r="E335" s="2" t="s">
        <v>103</v>
      </c>
      <c r="F335" s="2" t="s">
        <v>294</v>
      </c>
      <c r="G335" s="2" t="s">
        <v>297</v>
      </c>
      <c r="H335" s="4">
        <v>40347</v>
      </c>
      <c r="I335" s="2"/>
      <c r="J335" s="2">
        <v>25.3</v>
      </c>
      <c r="K335" s="2">
        <v>-4.5</v>
      </c>
      <c r="L335" s="2"/>
      <c r="M335" s="2" t="s">
        <v>53</v>
      </c>
      <c r="N335" s="2">
        <v>24.5</v>
      </c>
      <c r="O335" s="2"/>
      <c r="P335" s="2" t="s">
        <v>53</v>
      </c>
      <c r="Q335" s="2"/>
      <c r="R335" s="11">
        <f t="shared" si="6"/>
        <v>28.714844174703373</v>
      </c>
    </row>
    <row r="336" spans="1:18" x14ac:dyDescent="0.35">
      <c r="A336" s="7" t="s">
        <v>293</v>
      </c>
      <c r="B336" s="2"/>
      <c r="C336" s="2" t="s">
        <v>49</v>
      </c>
      <c r="D336" s="2" t="s">
        <v>71</v>
      </c>
      <c r="E336" s="2" t="s">
        <v>103</v>
      </c>
      <c r="F336" s="2" t="s">
        <v>294</v>
      </c>
      <c r="G336" s="2" t="s">
        <v>296</v>
      </c>
      <c r="H336" s="4">
        <v>40347</v>
      </c>
      <c r="I336" s="2"/>
      <c r="J336" s="2">
        <v>26</v>
      </c>
      <c r="K336" s="2">
        <v>-4.5</v>
      </c>
      <c r="L336" s="2"/>
      <c r="M336" s="2" t="s">
        <v>53</v>
      </c>
      <c r="N336" s="2">
        <v>25.2</v>
      </c>
      <c r="O336" s="2"/>
      <c r="P336" s="2" t="s">
        <v>53</v>
      </c>
      <c r="Q336" s="2"/>
      <c r="R336" s="11">
        <f t="shared" si="6"/>
        <v>29.39787098566514</v>
      </c>
    </row>
    <row r="337" spans="1:18" x14ac:dyDescent="0.35">
      <c r="A337" s="7" t="s">
        <v>293</v>
      </c>
      <c r="B337" s="2"/>
      <c r="C337" s="2" t="s">
        <v>49</v>
      </c>
      <c r="D337" s="2" t="s">
        <v>71</v>
      </c>
      <c r="E337" s="2" t="s">
        <v>103</v>
      </c>
      <c r="F337" s="2" t="s">
        <v>294</v>
      </c>
      <c r="G337" s="2" t="s">
        <v>296</v>
      </c>
      <c r="H337" s="4">
        <v>40376</v>
      </c>
      <c r="I337" s="2"/>
      <c r="J337" s="2">
        <v>26</v>
      </c>
      <c r="K337" s="2">
        <v>-4.5</v>
      </c>
      <c r="L337" s="2"/>
      <c r="M337" s="2" t="s">
        <v>53</v>
      </c>
      <c r="N337" s="2">
        <v>25.4</v>
      </c>
      <c r="O337" s="2"/>
      <c r="P337" s="2" t="s">
        <v>53</v>
      </c>
      <c r="Q337" s="2"/>
      <c r="R337" s="11">
        <f t="shared" si="6"/>
        <v>29.592935845349224</v>
      </c>
    </row>
    <row r="338" spans="1:18" x14ac:dyDescent="0.35">
      <c r="A338" s="7" t="s">
        <v>293</v>
      </c>
      <c r="B338" s="2"/>
      <c r="C338" s="2" t="s">
        <v>49</v>
      </c>
      <c r="D338" s="2" t="s">
        <v>71</v>
      </c>
      <c r="E338" s="2" t="s">
        <v>103</v>
      </c>
      <c r="F338" s="2" t="s">
        <v>294</v>
      </c>
      <c r="G338" s="2" t="s">
        <v>297</v>
      </c>
      <c r="H338" s="4">
        <v>40072</v>
      </c>
      <c r="I338" s="2"/>
      <c r="J338" s="2">
        <v>26.5</v>
      </c>
      <c r="K338" s="2">
        <v>-4.5</v>
      </c>
      <c r="L338" s="2"/>
      <c r="M338" s="2" t="s">
        <v>53</v>
      </c>
      <c r="N338" s="2">
        <v>25</v>
      </c>
      <c r="O338" s="2"/>
      <c r="P338" s="2" t="s">
        <v>53</v>
      </c>
      <c r="Q338" s="2"/>
      <c r="R338" s="11">
        <f t="shared" si="6"/>
        <v>29.202768068257509</v>
      </c>
    </row>
    <row r="339" spans="1:18" x14ac:dyDescent="0.35">
      <c r="A339" s="7" t="s">
        <v>293</v>
      </c>
      <c r="B339" s="2"/>
      <c r="C339" s="2" t="s">
        <v>49</v>
      </c>
      <c r="D339" s="2" t="s">
        <v>71</v>
      </c>
      <c r="E339" s="2" t="s">
        <v>103</v>
      </c>
      <c r="F339" s="2" t="s">
        <v>294</v>
      </c>
      <c r="G339" s="2" t="s">
        <v>297</v>
      </c>
      <c r="H339" s="4">
        <v>40035</v>
      </c>
      <c r="I339" s="2"/>
      <c r="J339" s="2"/>
      <c r="K339" s="2">
        <v>-4.4000000000000004</v>
      </c>
      <c r="L339" s="2"/>
      <c r="M339" s="2" t="s">
        <v>53</v>
      </c>
      <c r="N339" s="2"/>
      <c r="O339" s="2"/>
      <c r="P339" s="2" t="s">
        <v>53</v>
      </c>
      <c r="Q339" s="2"/>
      <c r="R339" s="11"/>
    </row>
    <row r="340" spans="1:18" x14ac:dyDescent="0.35">
      <c r="A340" s="7" t="s">
        <v>293</v>
      </c>
      <c r="B340" s="2"/>
      <c r="C340" s="2" t="s">
        <v>49</v>
      </c>
      <c r="D340" s="2" t="s">
        <v>71</v>
      </c>
      <c r="E340" s="2" t="s">
        <v>103</v>
      </c>
      <c r="F340" s="2" t="s">
        <v>294</v>
      </c>
      <c r="G340" s="2" t="s">
        <v>297</v>
      </c>
      <c r="H340" s="4">
        <v>40401</v>
      </c>
      <c r="I340" s="2"/>
      <c r="J340" s="2"/>
      <c r="K340" s="2">
        <v>-4.5999999999999996</v>
      </c>
      <c r="L340" s="2"/>
      <c r="M340" s="2" t="s">
        <v>53</v>
      </c>
      <c r="N340" s="2">
        <v>24.1</v>
      </c>
      <c r="O340" s="2"/>
      <c r="P340" s="2" t="s">
        <v>53</v>
      </c>
      <c r="Q340" s="2"/>
      <c r="R340" s="11">
        <f t="shared" si="6"/>
        <v>28.424790656937962</v>
      </c>
    </row>
    <row r="341" spans="1:18" x14ac:dyDescent="0.35">
      <c r="A341" s="7" t="s">
        <v>293</v>
      </c>
      <c r="B341" s="2"/>
      <c r="C341" s="2" t="s">
        <v>49</v>
      </c>
      <c r="D341" s="2" t="s">
        <v>71</v>
      </c>
      <c r="E341" s="2" t="s">
        <v>103</v>
      </c>
      <c r="F341" s="2" t="s">
        <v>294</v>
      </c>
      <c r="G341" s="2" t="s">
        <v>297</v>
      </c>
      <c r="H341" s="4">
        <v>40513</v>
      </c>
      <c r="I341" s="2"/>
      <c r="J341" s="2"/>
      <c r="K341" s="2">
        <v>-4.5</v>
      </c>
      <c r="L341" s="2"/>
      <c r="M341" s="2" t="s">
        <v>53</v>
      </c>
      <c r="N341" s="2">
        <v>26</v>
      </c>
      <c r="O341" s="2"/>
      <c r="P341" s="2" t="s">
        <v>53</v>
      </c>
      <c r="Q341" s="2"/>
      <c r="R341" s="11">
        <f t="shared" si="6"/>
        <v>30.177902226463853</v>
      </c>
    </row>
    <row r="342" spans="1:18" x14ac:dyDescent="0.35">
      <c r="A342" s="7" t="s">
        <v>293</v>
      </c>
      <c r="B342" s="2"/>
      <c r="C342" s="2" t="s">
        <v>49</v>
      </c>
      <c r="D342" s="2" t="s">
        <v>71</v>
      </c>
      <c r="E342" s="2" t="s">
        <v>103</v>
      </c>
      <c r="F342" s="2" t="s">
        <v>294</v>
      </c>
      <c r="G342" s="2" t="s">
        <v>296</v>
      </c>
      <c r="H342" s="4">
        <v>40010</v>
      </c>
      <c r="I342" s="2"/>
      <c r="J342" s="2"/>
      <c r="K342" s="2">
        <v>-4.5</v>
      </c>
      <c r="L342" s="2"/>
      <c r="M342" s="2" t="s">
        <v>53</v>
      </c>
      <c r="N342" s="2">
        <v>25.1</v>
      </c>
      <c r="O342" s="2"/>
      <c r="P342" s="2" t="s">
        <v>53</v>
      </c>
      <c r="Q342" s="2"/>
      <c r="R342" s="11">
        <f t="shared" si="6"/>
        <v>29.300324285104754</v>
      </c>
    </row>
    <row r="343" spans="1:18" x14ac:dyDescent="0.35">
      <c r="A343" s="7" t="s">
        <v>293</v>
      </c>
      <c r="B343" s="2"/>
      <c r="C343" s="2" t="s">
        <v>49</v>
      </c>
      <c r="D343" s="2" t="s">
        <v>71</v>
      </c>
      <c r="E343" s="2" t="s">
        <v>103</v>
      </c>
      <c r="F343" s="2" t="s">
        <v>294</v>
      </c>
      <c r="G343" s="2" t="s">
        <v>296</v>
      </c>
      <c r="H343" s="4">
        <v>40037</v>
      </c>
      <c r="I343" s="2"/>
      <c r="J343" s="2"/>
      <c r="K343" s="2">
        <v>-4.5</v>
      </c>
      <c r="L343" s="2"/>
      <c r="M343" s="2" t="s">
        <v>53</v>
      </c>
      <c r="N343" s="2">
        <v>25.4</v>
      </c>
      <c r="O343" s="2"/>
      <c r="P343" s="2" t="s">
        <v>53</v>
      </c>
      <c r="Q343" s="2"/>
      <c r="R343" s="11">
        <f t="shared" si="6"/>
        <v>29.592935845349224</v>
      </c>
    </row>
    <row r="344" spans="1:18" x14ac:dyDescent="0.35">
      <c r="A344" s="7" t="s">
        <v>293</v>
      </c>
      <c r="B344" s="2"/>
      <c r="C344" s="2" t="s">
        <v>49</v>
      </c>
      <c r="D344" s="2" t="s">
        <v>71</v>
      </c>
      <c r="E344" s="2" t="s">
        <v>103</v>
      </c>
      <c r="F344" s="2" t="s">
        <v>294</v>
      </c>
      <c r="G344" s="2" t="s">
        <v>296</v>
      </c>
      <c r="H344" s="4">
        <v>40072</v>
      </c>
      <c r="I344" s="2"/>
      <c r="J344" s="2"/>
      <c r="K344" s="2">
        <v>-4.5</v>
      </c>
      <c r="L344" s="2"/>
      <c r="M344" s="2" t="s">
        <v>53</v>
      </c>
      <c r="N344" s="2">
        <v>25.5</v>
      </c>
      <c r="O344" s="2"/>
      <c r="P344" s="2" t="s">
        <v>53</v>
      </c>
      <c r="Q344" s="2"/>
      <c r="R344" s="11">
        <f t="shared" si="6"/>
        <v>29.690454008184286</v>
      </c>
    </row>
    <row r="345" spans="1:18" x14ac:dyDescent="0.35">
      <c r="A345" s="7" t="s">
        <v>293</v>
      </c>
      <c r="B345" s="2"/>
      <c r="C345" s="2" t="s">
        <v>49</v>
      </c>
      <c r="D345" s="2" t="s">
        <v>71</v>
      </c>
      <c r="E345" s="2" t="s">
        <v>103</v>
      </c>
      <c r="F345" s="2" t="s">
        <v>294</v>
      </c>
      <c r="G345" s="2" t="s">
        <v>296</v>
      </c>
      <c r="H345" s="4">
        <v>40623</v>
      </c>
      <c r="I345" s="2"/>
      <c r="J345" s="2"/>
      <c r="K345" s="2"/>
      <c r="L345" s="2"/>
      <c r="M345" s="2" t="s">
        <v>53</v>
      </c>
      <c r="N345" s="2">
        <v>26.3</v>
      </c>
      <c r="O345" s="2"/>
      <c r="P345" s="2" t="s">
        <v>53</v>
      </c>
      <c r="Q345" s="2"/>
      <c r="R345" s="11"/>
    </row>
    <row r="346" spans="1:18" x14ac:dyDescent="0.35">
      <c r="A346" s="7" t="s">
        <v>293</v>
      </c>
      <c r="B346" s="2"/>
      <c r="C346" s="2" t="s">
        <v>49</v>
      </c>
      <c r="D346" s="2" t="s">
        <v>71</v>
      </c>
      <c r="E346" s="2" t="s">
        <v>103</v>
      </c>
      <c r="F346" s="2" t="s">
        <v>294</v>
      </c>
      <c r="G346" s="2" t="s">
        <v>296</v>
      </c>
      <c r="H346" s="4">
        <v>40674</v>
      </c>
      <c r="I346" s="2"/>
      <c r="J346" s="2"/>
      <c r="K346" s="2"/>
      <c r="L346" s="2"/>
      <c r="M346" s="2" t="s">
        <v>53</v>
      </c>
      <c r="N346" s="2">
        <v>25.9</v>
      </c>
      <c r="O346" s="2"/>
      <c r="P346" s="2" t="s">
        <v>53</v>
      </c>
      <c r="Q346" s="2"/>
      <c r="R346" s="11"/>
    </row>
    <row r="347" spans="1:18" x14ac:dyDescent="0.35">
      <c r="A347" s="7" t="s">
        <v>293</v>
      </c>
      <c r="B347" s="2"/>
      <c r="C347" s="2" t="s">
        <v>49</v>
      </c>
      <c r="D347" s="2" t="s">
        <v>71</v>
      </c>
      <c r="E347" s="2" t="s">
        <v>103</v>
      </c>
      <c r="F347" s="2" t="s">
        <v>294</v>
      </c>
      <c r="G347" s="2" t="s">
        <v>296</v>
      </c>
      <c r="H347" s="4">
        <v>40730</v>
      </c>
      <c r="I347" s="2"/>
      <c r="J347" s="2"/>
      <c r="K347" s="2"/>
      <c r="L347" s="2"/>
      <c r="M347" s="2" t="s">
        <v>53</v>
      </c>
      <c r="N347" s="2">
        <v>24.7</v>
      </c>
      <c r="O347" s="2"/>
      <c r="P347" s="2" t="s">
        <v>53</v>
      </c>
      <c r="Q347" s="2"/>
      <c r="R347" s="11"/>
    </row>
    <row r="348" spans="1:18" x14ac:dyDescent="0.35">
      <c r="A348" s="7" t="s">
        <v>293</v>
      </c>
      <c r="B348" s="2"/>
      <c r="C348" s="2" t="s">
        <v>49</v>
      </c>
      <c r="D348" s="2" t="s">
        <v>71</v>
      </c>
      <c r="E348" s="2" t="s">
        <v>103</v>
      </c>
      <c r="F348" s="2" t="s">
        <v>294</v>
      </c>
      <c r="G348" s="2" t="s">
        <v>296</v>
      </c>
      <c r="H348" s="4">
        <v>40773</v>
      </c>
      <c r="I348" s="2"/>
      <c r="J348" s="2"/>
      <c r="K348" s="2"/>
      <c r="L348" s="2"/>
      <c r="M348" s="2" t="s">
        <v>53</v>
      </c>
      <c r="N348" s="2">
        <v>25</v>
      </c>
      <c r="O348" s="2"/>
      <c r="P348" s="2" t="s">
        <v>53</v>
      </c>
      <c r="Q348" s="2"/>
      <c r="R348" s="11"/>
    </row>
    <row r="349" spans="1:18" x14ac:dyDescent="0.35">
      <c r="A349" s="7" t="s">
        <v>48</v>
      </c>
      <c r="B349" s="2"/>
      <c r="C349" s="2" t="s">
        <v>49</v>
      </c>
      <c r="D349" s="2" t="s">
        <v>67</v>
      </c>
      <c r="E349" s="2" t="s">
        <v>76</v>
      </c>
      <c r="F349" s="2" t="s">
        <v>298</v>
      </c>
      <c r="G349" s="2" t="s">
        <v>299</v>
      </c>
      <c r="H349" s="2">
        <v>20110919</v>
      </c>
      <c r="I349" s="2" t="s">
        <v>300</v>
      </c>
      <c r="J349" s="2">
        <v>11.8</v>
      </c>
      <c r="K349" s="2">
        <v>-9.1300000000000008</v>
      </c>
      <c r="L349" s="2"/>
      <c r="M349" s="2" t="s">
        <v>53</v>
      </c>
      <c r="N349" s="2">
        <v>23.507685200000001</v>
      </c>
      <c r="O349" s="2"/>
      <c r="P349" s="2" t="s">
        <v>53</v>
      </c>
      <c r="Q349" s="2"/>
      <c r="R349" s="11">
        <f t="shared" ref="R349:R357" si="7">1000*LN((1000+N349)/(1000+K349))</f>
        <v>32.407568718231403</v>
      </c>
    </row>
    <row r="350" spans="1:18" x14ac:dyDescent="0.35">
      <c r="A350" s="7" t="s">
        <v>48</v>
      </c>
      <c r="B350" s="2"/>
      <c r="C350" s="2" t="s">
        <v>49</v>
      </c>
      <c r="D350" s="2" t="s">
        <v>67</v>
      </c>
      <c r="E350" s="2" t="s">
        <v>76</v>
      </c>
      <c r="F350" s="2" t="s">
        <v>298</v>
      </c>
      <c r="G350" s="2" t="s">
        <v>301</v>
      </c>
      <c r="H350" s="2">
        <v>20110919</v>
      </c>
      <c r="I350" s="2" t="s">
        <v>302</v>
      </c>
      <c r="J350" s="2">
        <v>11.6</v>
      </c>
      <c r="K350" s="2">
        <v>-9.06</v>
      </c>
      <c r="L350" s="2"/>
      <c r="M350" s="2" t="s">
        <v>53</v>
      </c>
      <c r="N350" s="2">
        <v>24.353039599999999</v>
      </c>
      <c r="O350" s="2"/>
      <c r="P350" s="2" t="s">
        <v>53</v>
      </c>
      <c r="Q350" s="2"/>
      <c r="R350" s="11">
        <f t="shared" si="7"/>
        <v>33.162523823017175</v>
      </c>
    </row>
    <row r="351" spans="1:18" x14ac:dyDescent="0.35">
      <c r="A351" s="7" t="s">
        <v>48</v>
      </c>
      <c r="B351" s="2"/>
      <c r="C351" s="2" t="s">
        <v>49</v>
      </c>
      <c r="D351" s="2" t="s">
        <v>60</v>
      </c>
      <c r="E351" s="2" t="s">
        <v>76</v>
      </c>
      <c r="F351" s="2" t="s">
        <v>298</v>
      </c>
      <c r="G351" s="2" t="s">
        <v>303</v>
      </c>
      <c r="H351" s="2">
        <v>20110919</v>
      </c>
      <c r="I351" s="2" t="s">
        <v>304</v>
      </c>
      <c r="J351" s="2">
        <v>10.9</v>
      </c>
      <c r="K351" s="2">
        <v>-9.19</v>
      </c>
      <c r="L351" s="2"/>
      <c r="M351" s="2" t="s">
        <v>53</v>
      </c>
      <c r="N351" s="2">
        <v>23.425211600000001</v>
      </c>
      <c r="O351" s="2"/>
      <c r="P351" s="2" t="s">
        <v>53</v>
      </c>
      <c r="Q351" s="2"/>
      <c r="R351" s="11">
        <f t="shared" si="7"/>
        <v>32.387540786796436</v>
      </c>
    </row>
    <row r="352" spans="1:18" x14ac:dyDescent="0.35">
      <c r="A352" s="7" t="s">
        <v>48</v>
      </c>
      <c r="B352" s="2"/>
      <c r="C352" s="2" t="s">
        <v>49</v>
      </c>
      <c r="D352" s="2" t="s">
        <v>67</v>
      </c>
      <c r="E352" s="2" t="s">
        <v>76</v>
      </c>
      <c r="F352" s="2" t="s">
        <v>298</v>
      </c>
      <c r="G352" s="2" t="s">
        <v>305</v>
      </c>
      <c r="H352" s="2">
        <v>20110919</v>
      </c>
      <c r="I352" s="2" t="s">
        <v>306</v>
      </c>
      <c r="J352" s="2">
        <v>12.1</v>
      </c>
      <c r="K352" s="2">
        <v>-8.86</v>
      </c>
      <c r="L352" s="2"/>
      <c r="M352" s="2" t="s">
        <v>53</v>
      </c>
      <c r="N352" s="2">
        <v>23.507685200000001</v>
      </c>
      <c r="O352" s="2"/>
      <c r="P352" s="2" t="s">
        <v>53</v>
      </c>
      <c r="Q352" s="2"/>
      <c r="R352" s="11">
        <f t="shared" si="7"/>
        <v>32.135118022553698</v>
      </c>
    </row>
    <row r="353" spans="1:18" x14ac:dyDescent="0.35">
      <c r="A353" s="7" t="s">
        <v>48</v>
      </c>
      <c r="B353" s="2"/>
      <c r="C353" s="2" t="s">
        <v>49</v>
      </c>
      <c r="D353" s="2" t="s">
        <v>58</v>
      </c>
      <c r="E353" s="2" t="s">
        <v>76</v>
      </c>
      <c r="F353" s="2" t="s">
        <v>307</v>
      </c>
      <c r="G353" s="2" t="s">
        <v>308</v>
      </c>
      <c r="H353" s="2">
        <v>20110202</v>
      </c>
      <c r="I353" s="2" t="s">
        <v>309</v>
      </c>
      <c r="J353" s="2">
        <v>10.1</v>
      </c>
      <c r="K353" s="2">
        <v>-9.11</v>
      </c>
      <c r="L353" s="2"/>
      <c r="M353" s="2" t="s">
        <v>53</v>
      </c>
      <c r="N353" s="2">
        <v>22.961297600000002</v>
      </c>
      <c r="O353" s="2"/>
      <c r="P353" s="2" t="s">
        <v>53</v>
      </c>
      <c r="Q353" s="2"/>
      <c r="R353" s="11">
        <f t="shared" si="7"/>
        <v>31.853403799678215</v>
      </c>
    </row>
    <row r="354" spans="1:18" x14ac:dyDescent="0.35">
      <c r="A354" s="7" t="s">
        <v>48</v>
      </c>
      <c r="B354" s="2"/>
      <c r="C354" s="2" t="s">
        <v>49</v>
      </c>
      <c r="D354" s="2" t="s">
        <v>58</v>
      </c>
      <c r="E354" s="2" t="s">
        <v>76</v>
      </c>
      <c r="F354" s="2" t="s">
        <v>307</v>
      </c>
      <c r="G354" s="2" t="s">
        <v>310</v>
      </c>
      <c r="H354" s="2">
        <v>20110202</v>
      </c>
      <c r="I354" s="2" t="s">
        <v>311</v>
      </c>
      <c r="J354" s="2">
        <v>10.6</v>
      </c>
      <c r="K354" s="2">
        <v>-9.3800000000000008</v>
      </c>
      <c r="L354" s="2"/>
      <c r="M354" s="2" t="s">
        <v>53</v>
      </c>
      <c r="N354" s="2">
        <v>22.507692800000001</v>
      </c>
      <c r="O354" s="2"/>
      <c r="P354" s="2" t="s">
        <v>53</v>
      </c>
      <c r="Q354" s="2"/>
      <c r="R354" s="11">
        <f t="shared" si="7"/>
        <v>31.682401675142025</v>
      </c>
    </row>
    <row r="355" spans="1:18" x14ac:dyDescent="0.35">
      <c r="A355" s="7" t="s">
        <v>48</v>
      </c>
      <c r="B355" s="2"/>
      <c r="C355" s="2" t="s">
        <v>49</v>
      </c>
      <c r="D355" s="2" t="s">
        <v>58</v>
      </c>
      <c r="E355" s="2" t="s">
        <v>76</v>
      </c>
      <c r="F355" s="2" t="s">
        <v>307</v>
      </c>
      <c r="G355" s="2" t="s">
        <v>312</v>
      </c>
      <c r="H355" s="2">
        <v>20110202</v>
      </c>
      <c r="I355" s="2" t="s">
        <v>313</v>
      </c>
      <c r="J355" s="2">
        <v>10</v>
      </c>
      <c r="K355" s="2">
        <v>-9.48</v>
      </c>
      <c r="L355" s="2"/>
      <c r="M355" s="2" t="s">
        <v>53</v>
      </c>
      <c r="N355" s="2">
        <v>22.518001999999999</v>
      </c>
      <c r="O355" s="2"/>
      <c r="P355" s="2" t="s">
        <v>53</v>
      </c>
      <c r="Q355" s="2"/>
      <c r="R355" s="11">
        <f t="shared" si="7"/>
        <v>31.793435872880604</v>
      </c>
    </row>
    <row r="356" spans="1:18" x14ac:dyDescent="0.35">
      <c r="A356" s="7" t="s">
        <v>48</v>
      </c>
      <c r="B356" s="2"/>
      <c r="C356" s="2" t="s">
        <v>49</v>
      </c>
      <c r="D356" s="2" t="s">
        <v>58</v>
      </c>
      <c r="E356" s="2" t="s">
        <v>76</v>
      </c>
      <c r="F356" s="2" t="s">
        <v>307</v>
      </c>
      <c r="G356" s="2" t="s">
        <v>314</v>
      </c>
      <c r="H356" s="2">
        <v>20110202</v>
      </c>
      <c r="I356" s="2" t="s">
        <v>315</v>
      </c>
      <c r="J356" s="2">
        <v>10.4</v>
      </c>
      <c r="K356" s="2">
        <v>-9.4700000000000006</v>
      </c>
      <c r="L356" s="2"/>
      <c r="M356" s="2" t="s">
        <v>53</v>
      </c>
      <c r="N356" s="2">
        <v>22.425219200000001</v>
      </c>
      <c r="O356" s="2"/>
      <c r="P356" s="2" t="s">
        <v>53</v>
      </c>
      <c r="Q356" s="2"/>
      <c r="R356" s="11">
        <f t="shared" si="7"/>
        <v>31.692596572310322</v>
      </c>
    </row>
    <row r="357" spans="1:18" x14ac:dyDescent="0.35">
      <c r="A357" s="7" t="s">
        <v>48</v>
      </c>
      <c r="B357" s="2"/>
      <c r="C357" s="2" t="s">
        <v>49</v>
      </c>
      <c r="D357" s="2" t="s">
        <v>67</v>
      </c>
      <c r="E357" s="2" t="s">
        <v>76</v>
      </c>
      <c r="F357" s="2" t="s">
        <v>307</v>
      </c>
      <c r="G357" s="2" t="s">
        <v>316</v>
      </c>
      <c r="H357" s="2">
        <v>20110202</v>
      </c>
      <c r="I357" s="2" t="s">
        <v>317</v>
      </c>
      <c r="J357" s="2">
        <v>9.9</v>
      </c>
      <c r="K357" s="2">
        <v>-9.65</v>
      </c>
      <c r="L357" s="2"/>
      <c r="M357" s="2" t="s">
        <v>53</v>
      </c>
      <c r="N357" s="2">
        <v>22.682949199999999</v>
      </c>
      <c r="O357" s="2"/>
      <c r="P357" s="2" t="s">
        <v>53</v>
      </c>
      <c r="Q357" s="2"/>
      <c r="R357" s="11">
        <f t="shared" si="7"/>
        <v>32.126379331780072</v>
      </c>
    </row>
    <row r="358" spans="1:18" x14ac:dyDescent="0.35">
      <c r="A358" s="7" t="s">
        <v>48</v>
      </c>
      <c r="B358" s="2"/>
      <c r="C358" s="2" t="s">
        <v>49</v>
      </c>
      <c r="D358" s="2" t="s">
        <v>67</v>
      </c>
      <c r="E358" s="2" t="s">
        <v>76</v>
      </c>
      <c r="F358" s="2" t="s">
        <v>307</v>
      </c>
      <c r="G358" s="2" t="s">
        <v>318</v>
      </c>
      <c r="H358" s="2">
        <v>20110202</v>
      </c>
      <c r="I358" s="2" t="s">
        <v>317</v>
      </c>
      <c r="J358" s="2">
        <v>10.199999999999999</v>
      </c>
      <c r="K358" s="2"/>
      <c r="L358" s="2"/>
      <c r="M358" s="2" t="s">
        <v>53</v>
      </c>
      <c r="N358" s="2">
        <v>22.569548000000001</v>
      </c>
      <c r="O358" s="2"/>
      <c r="P358" s="2" t="s">
        <v>53</v>
      </c>
      <c r="Q358" s="2"/>
      <c r="R358" s="11"/>
    </row>
    <row r="359" spans="1:18" x14ac:dyDescent="0.35">
      <c r="A359" s="7" t="s">
        <v>48</v>
      </c>
      <c r="B359" s="2"/>
      <c r="C359" s="2" t="s">
        <v>49</v>
      </c>
      <c r="D359" s="2" t="s">
        <v>67</v>
      </c>
      <c r="E359" s="2" t="s">
        <v>76</v>
      </c>
      <c r="F359" s="2" t="s">
        <v>307</v>
      </c>
      <c r="G359" s="2" t="s">
        <v>319</v>
      </c>
      <c r="H359" s="2">
        <v>20110202</v>
      </c>
      <c r="I359" s="2" t="s">
        <v>320</v>
      </c>
      <c r="J359" s="2">
        <v>10.199999999999999</v>
      </c>
      <c r="K359" s="2"/>
      <c r="L359" s="2"/>
      <c r="M359" s="2" t="s">
        <v>53</v>
      </c>
      <c r="N359" s="2">
        <v>22.621093999999999</v>
      </c>
      <c r="O359" s="2"/>
      <c r="P359" s="2" t="s">
        <v>53</v>
      </c>
      <c r="Q359" s="2"/>
      <c r="R359" s="11"/>
    </row>
    <row r="360" spans="1:18" x14ac:dyDescent="0.35">
      <c r="A360" s="7" t="s">
        <v>48</v>
      </c>
      <c r="B360" s="2"/>
      <c r="C360" s="2" t="s">
        <v>49</v>
      </c>
      <c r="D360" s="2" t="s">
        <v>67</v>
      </c>
      <c r="E360" s="2" t="s">
        <v>76</v>
      </c>
      <c r="F360" s="2" t="s">
        <v>321</v>
      </c>
      <c r="G360" s="2" t="s">
        <v>322</v>
      </c>
      <c r="H360" s="2">
        <v>20100918</v>
      </c>
      <c r="I360" s="2" t="s">
        <v>323</v>
      </c>
      <c r="J360" s="2">
        <v>8.57</v>
      </c>
      <c r="K360" s="2">
        <v>-10.199999999999999</v>
      </c>
      <c r="L360" s="2"/>
      <c r="M360" s="2" t="s">
        <v>53</v>
      </c>
      <c r="N360" s="2">
        <v>22.9922252</v>
      </c>
      <c r="O360" s="2"/>
      <c r="P360" s="2" t="s">
        <v>53</v>
      </c>
      <c r="Q360" s="2"/>
      <c r="R360" s="11">
        <f t="shared" ref="R360:R368" si="8">1000*LN((1000+N360)/(1000+K360))</f>
        <v>32.984263404960686</v>
      </c>
    </row>
    <row r="361" spans="1:18" x14ac:dyDescent="0.35">
      <c r="A361" s="7" t="s">
        <v>48</v>
      </c>
      <c r="B361" s="2"/>
      <c r="C361" s="2" t="s">
        <v>49</v>
      </c>
      <c r="D361" s="2" t="s">
        <v>67</v>
      </c>
      <c r="E361" s="2" t="s">
        <v>76</v>
      </c>
      <c r="F361" s="2" t="s">
        <v>321</v>
      </c>
      <c r="G361" s="2" t="s">
        <v>324</v>
      </c>
      <c r="H361" s="2">
        <v>20100918</v>
      </c>
      <c r="I361" s="2" t="s">
        <v>325</v>
      </c>
      <c r="J361" s="2">
        <v>8.57</v>
      </c>
      <c r="K361" s="2">
        <v>-10.44</v>
      </c>
      <c r="L361" s="2"/>
      <c r="M361" s="2" t="s">
        <v>53</v>
      </c>
      <c r="N361" s="2">
        <v>21.961305200000002</v>
      </c>
      <c r="O361" s="2"/>
      <c r="P361" s="2" t="s">
        <v>53</v>
      </c>
      <c r="Q361" s="2"/>
      <c r="R361" s="11">
        <f t="shared" si="8"/>
        <v>32.218508317856354</v>
      </c>
    </row>
    <row r="362" spans="1:18" x14ac:dyDescent="0.35">
      <c r="A362" s="7" t="s">
        <v>48</v>
      </c>
      <c r="B362" s="2"/>
      <c r="C362" s="2" t="s">
        <v>49</v>
      </c>
      <c r="D362" s="2" t="s">
        <v>67</v>
      </c>
      <c r="E362" s="2" t="s">
        <v>76</v>
      </c>
      <c r="F362" s="2" t="s">
        <v>321</v>
      </c>
      <c r="G362" s="2" t="s">
        <v>326</v>
      </c>
      <c r="H362" s="2">
        <v>20100918</v>
      </c>
      <c r="I362" s="2" t="s">
        <v>325</v>
      </c>
      <c r="J362" s="2">
        <v>8.57</v>
      </c>
      <c r="K362" s="2">
        <v>-10.18</v>
      </c>
      <c r="L362" s="2"/>
      <c r="M362" s="2" t="s">
        <v>53</v>
      </c>
      <c r="N362" s="2">
        <v>22.270581199999999</v>
      </c>
      <c r="O362" s="2"/>
      <c r="P362" s="2" t="s">
        <v>53</v>
      </c>
      <c r="Q362" s="2"/>
      <c r="R362" s="11">
        <f t="shared" si="8"/>
        <v>32.258383861702789</v>
      </c>
    </row>
    <row r="363" spans="1:18" x14ac:dyDescent="0.35">
      <c r="A363" s="7" t="s">
        <v>48</v>
      </c>
      <c r="B363" s="2"/>
      <c r="C363" s="2" t="s">
        <v>49</v>
      </c>
      <c r="D363" s="2" t="s">
        <v>67</v>
      </c>
      <c r="E363" s="2" t="s">
        <v>76</v>
      </c>
      <c r="F363" s="2" t="s">
        <v>321</v>
      </c>
      <c r="G363" s="2" t="s">
        <v>327</v>
      </c>
      <c r="H363" s="2">
        <v>20100918</v>
      </c>
      <c r="I363" s="2" t="s">
        <v>325</v>
      </c>
      <c r="J363" s="2">
        <v>8.57</v>
      </c>
      <c r="K363" s="2">
        <v>-10.44</v>
      </c>
      <c r="L363" s="2"/>
      <c r="M363" s="2" t="s">
        <v>53</v>
      </c>
      <c r="N363" s="2">
        <v>21.816976400000001</v>
      </c>
      <c r="O363" s="2"/>
      <c r="P363" s="2" t="s">
        <v>53</v>
      </c>
      <c r="Q363" s="2"/>
      <c r="R363" s="11">
        <f t="shared" si="8"/>
        <v>32.077271079415077</v>
      </c>
    </row>
    <row r="364" spans="1:18" x14ac:dyDescent="0.35">
      <c r="A364" s="7" t="s">
        <v>48</v>
      </c>
      <c r="B364" s="2"/>
      <c r="C364" s="2" t="s">
        <v>49</v>
      </c>
      <c r="D364" s="2" t="s">
        <v>67</v>
      </c>
      <c r="E364" s="2" t="s">
        <v>76</v>
      </c>
      <c r="F364" s="2" t="s">
        <v>328</v>
      </c>
      <c r="G364" s="2" t="s">
        <v>329</v>
      </c>
      <c r="H364" s="2">
        <v>20100930</v>
      </c>
      <c r="I364" s="2" t="s">
        <v>330</v>
      </c>
      <c r="J364" s="2">
        <v>3.4</v>
      </c>
      <c r="K364" s="2">
        <v>-10.64</v>
      </c>
      <c r="L364" s="2"/>
      <c r="M364" s="2" t="s">
        <v>53</v>
      </c>
      <c r="N364" s="2">
        <v>23.023152799999998</v>
      </c>
      <c r="O364" s="2"/>
      <c r="P364" s="2" t="s">
        <v>53</v>
      </c>
      <c r="Q364" s="2"/>
      <c r="R364" s="11">
        <f t="shared" si="8"/>
        <v>33.459128519783633</v>
      </c>
    </row>
    <row r="365" spans="1:18" x14ac:dyDescent="0.35">
      <c r="A365" s="7" t="s">
        <v>48</v>
      </c>
      <c r="B365" s="2"/>
      <c r="C365" s="2" t="s">
        <v>49</v>
      </c>
      <c r="D365" s="2" t="s">
        <v>55</v>
      </c>
      <c r="E365" s="2" t="s">
        <v>76</v>
      </c>
      <c r="F365" s="2" t="s">
        <v>328</v>
      </c>
      <c r="G365" s="2" t="s">
        <v>331</v>
      </c>
      <c r="H365" s="2">
        <v>20100930</v>
      </c>
      <c r="I365" s="2" t="s">
        <v>332</v>
      </c>
      <c r="J365" s="2">
        <v>3.4</v>
      </c>
      <c r="K365" s="2">
        <v>-11.68</v>
      </c>
      <c r="L365" s="2"/>
      <c r="M365" s="2" t="s">
        <v>53</v>
      </c>
      <c r="N365" s="2">
        <v>23.332428799999999</v>
      </c>
      <c r="O365" s="2"/>
      <c r="P365" s="2" t="s">
        <v>53</v>
      </c>
      <c r="Q365" s="2"/>
      <c r="R365" s="11">
        <f t="shared" si="8"/>
        <v>34.813136056358609</v>
      </c>
    </row>
    <row r="366" spans="1:18" x14ac:dyDescent="0.35">
      <c r="A366" s="7" t="s">
        <v>48</v>
      </c>
      <c r="B366" s="2"/>
      <c r="C366" s="2" t="s">
        <v>49</v>
      </c>
      <c r="D366" s="2" t="s">
        <v>55</v>
      </c>
      <c r="E366" s="2" t="s">
        <v>76</v>
      </c>
      <c r="F366" s="2" t="s">
        <v>328</v>
      </c>
      <c r="G366" s="2" t="s">
        <v>333</v>
      </c>
      <c r="H366" s="2">
        <v>20100930</v>
      </c>
      <c r="I366" s="2" t="s">
        <v>334</v>
      </c>
      <c r="J366" s="2">
        <v>3.4</v>
      </c>
      <c r="K366" s="2">
        <v>-11.61</v>
      </c>
      <c r="L366" s="2"/>
      <c r="M366" s="2" t="s">
        <v>53</v>
      </c>
      <c r="N366" s="2">
        <v>23.631395600000001</v>
      </c>
      <c r="O366" s="2"/>
      <c r="P366" s="2" t="s">
        <v>53</v>
      </c>
      <c r="Q366" s="2"/>
      <c r="R366" s="11">
        <f t="shared" si="8"/>
        <v>35.034418860159434</v>
      </c>
    </row>
    <row r="367" spans="1:18" x14ac:dyDescent="0.35">
      <c r="A367" s="7" t="s">
        <v>48</v>
      </c>
      <c r="B367" s="2"/>
      <c r="C367" s="2" t="s">
        <v>49</v>
      </c>
      <c r="D367" s="2" t="s">
        <v>67</v>
      </c>
      <c r="E367" s="2" t="s">
        <v>76</v>
      </c>
      <c r="F367" s="2" t="s">
        <v>328</v>
      </c>
      <c r="G367" s="2" t="s">
        <v>335</v>
      </c>
      <c r="H367" s="2">
        <v>20100930</v>
      </c>
      <c r="I367" s="2" t="s">
        <v>336</v>
      </c>
      <c r="J367" s="2">
        <v>3.4</v>
      </c>
      <c r="K367" s="2">
        <v>-11.8</v>
      </c>
      <c r="L367" s="2"/>
      <c r="M367" s="2" t="s">
        <v>53</v>
      </c>
      <c r="N367" s="2">
        <v>23.239646</v>
      </c>
      <c r="O367" s="2"/>
      <c r="P367" s="2" t="s">
        <v>53</v>
      </c>
      <c r="Q367" s="2"/>
      <c r="R367" s="11">
        <f t="shared" si="8"/>
        <v>34.843890170356872</v>
      </c>
    </row>
    <row r="368" spans="1:18" x14ac:dyDescent="0.35">
      <c r="A368" s="7" t="s">
        <v>48</v>
      </c>
      <c r="B368" s="2"/>
      <c r="C368" s="2" t="s">
        <v>49</v>
      </c>
      <c r="D368" s="2" t="s">
        <v>58</v>
      </c>
      <c r="E368" s="2" t="s">
        <v>76</v>
      </c>
      <c r="F368" s="2" t="s">
        <v>328</v>
      </c>
      <c r="G368" s="2" t="s">
        <v>337</v>
      </c>
      <c r="H368" s="2">
        <v>20100930</v>
      </c>
      <c r="I368" s="2" t="s">
        <v>338</v>
      </c>
      <c r="J368" s="2">
        <v>3.4</v>
      </c>
      <c r="K368" s="2">
        <v>-11.22</v>
      </c>
      <c r="L368" s="2"/>
      <c r="M368" s="2" t="s">
        <v>53</v>
      </c>
      <c r="N368" s="2">
        <v>23.301501200000001</v>
      </c>
      <c r="O368" s="2"/>
      <c r="P368" s="2" t="s">
        <v>53</v>
      </c>
      <c r="Q368" s="2"/>
      <c r="R368" s="11">
        <f t="shared" si="8"/>
        <v>34.317585148452942</v>
      </c>
    </row>
    <row r="369" spans="1:18" x14ac:dyDescent="0.35">
      <c r="A369" s="7" t="s">
        <v>48</v>
      </c>
      <c r="B369" s="2"/>
      <c r="C369" s="2" t="s">
        <v>49</v>
      </c>
      <c r="D369" s="2" t="s">
        <v>67</v>
      </c>
      <c r="E369" s="2" t="s">
        <v>76</v>
      </c>
      <c r="F369" s="2" t="s">
        <v>328</v>
      </c>
      <c r="G369" s="2" t="s">
        <v>339</v>
      </c>
      <c r="H369" s="2">
        <v>20100930</v>
      </c>
      <c r="I369" s="2" t="s">
        <v>340</v>
      </c>
      <c r="J369" s="2">
        <v>3.4</v>
      </c>
      <c r="K369" s="2"/>
      <c r="L369" s="2"/>
      <c r="M369" s="2" t="s">
        <v>53</v>
      </c>
      <c r="N369" s="2">
        <v>23.260264400000001</v>
      </c>
      <c r="O369" s="2"/>
      <c r="P369" s="2" t="s">
        <v>53</v>
      </c>
      <c r="Q369" s="2"/>
      <c r="R369" s="11"/>
    </row>
    <row r="370" spans="1:18" x14ac:dyDescent="0.35">
      <c r="A370" s="7" t="s">
        <v>48</v>
      </c>
      <c r="B370" s="2"/>
      <c r="C370" s="2" t="s">
        <v>49</v>
      </c>
      <c r="D370" s="2" t="s">
        <v>67</v>
      </c>
      <c r="E370" s="2" t="s">
        <v>76</v>
      </c>
      <c r="F370" s="2" t="s">
        <v>341</v>
      </c>
      <c r="G370" s="2" t="s">
        <v>342</v>
      </c>
      <c r="H370" s="2">
        <v>20100809</v>
      </c>
      <c r="I370" s="2" t="s">
        <v>343</v>
      </c>
      <c r="J370" s="2"/>
      <c r="K370" s="2">
        <v>-8.64</v>
      </c>
      <c r="L370" s="2"/>
      <c r="M370" s="2" t="s">
        <v>53</v>
      </c>
      <c r="N370" s="2"/>
      <c r="O370" s="2"/>
      <c r="P370" s="2" t="s">
        <v>53</v>
      </c>
      <c r="Q370" s="2"/>
      <c r="R370" s="11"/>
    </row>
    <row r="371" spans="1:18" x14ac:dyDescent="0.35">
      <c r="A371" s="7" t="s">
        <v>48</v>
      </c>
      <c r="B371" s="2"/>
      <c r="C371" s="2" t="s">
        <v>49</v>
      </c>
      <c r="D371" s="2" t="s">
        <v>67</v>
      </c>
      <c r="E371" s="2" t="s">
        <v>76</v>
      </c>
      <c r="F371" s="2" t="s">
        <v>341</v>
      </c>
      <c r="G371" s="2" t="s">
        <v>342</v>
      </c>
      <c r="H371" s="2">
        <v>20100906</v>
      </c>
      <c r="I371" s="2" t="s">
        <v>344</v>
      </c>
      <c r="J371" s="2">
        <v>8.1</v>
      </c>
      <c r="K371" s="2">
        <v>-8.51</v>
      </c>
      <c r="L371" s="2"/>
      <c r="M371" s="2" t="s">
        <v>53</v>
      </c>
      <c r="N371" s="2">
        <v>23.590158800000001</v>
      </c>
      <c r="O371" s="2"/>
      <c r="P371" s="2" t="s">
        <v>53</v>
      </c>
      <c r="Q371" s="2"/>
      <c r="R371" s="11">
        <f t="shared" ref="R371" si="9">1000*LN((1000+N371)/(1000+K371))</f>
        <v>31.862627756658739</v>
      </c>
    </row>
    <row r="372" spans="1:18" x14ac:dyDescent="0.35">
      <c r="A372" s="7" t="s">
        <v>48</v>
      </c>
      <c r="B372" s="2"/>
      <c r="C372" s="2" t="s">
        <v>49</v>
      </c>
      <c r="D372" s="2" t="s">
        <v>67</v>
      </c>
      <c r="E372" s="2" t="s">
        <v>76</v>
      </c>
      <c r="F372" s="2" t="s">
        <v>341</v>
      </c>
      <c r="G372" s="2" t="s">
        <v>342</v>
      </c>
      <c r="H372" s="2">
        <v>20120219</v>
      </c>
      <c r="I372" s="2" t="s">
        <v>343</v>
      </c>
      <c r="J372" s="2"/>
      <c r="K372" s="2">
        <v>-9.02</v>
      </c>
      <c r="L372" s="2"/>
      <c r="M372" s="2" t="s">
        <v>53</v>
      </c>
      <c r="N372" s="2"/>
      <c r="O372" s="2"/>
      <c r="P372" s="2" t="s">
        <v>53</v>
      </c>
      <c r="Q372" s="2"/>
      <c r="R372" s="11"/>
    </row>
    <row r="373" spans="1:18" x14ac:dyDescent="0.35">
      <c r="A373" s="7" t="s">
        <v>48</v>
      </c>
      <c r="B373" s="2"/>
      <c r="C373" s="2" t="s">
        <v>49</v>
      </c>
      <c r="D373" s="2" t="s">
        <v>67</v>
      </c>
      <c r="E373" s="2" t="s">
        <v>76</v>
      </c>
      <c r="F373" s="2" t="s">
        <v>341</v>
      </c>
      <c r="G373" s="2" t="s">
        <v>345</v>
      </c>
      <c r="H373" s="2">
        <v>20100809</v>
      </c>
      <c r="I373" s="2" t="s">
        <v>343</v>
      </c>
      <c r="J373" s="2"/>
      <c r="K373" s="2">
        <v>-8.7100000000000009</v>
      </c>
      <c r="L373" s="2"/>
      <c r="M373" s="2" t="s">
        <v>53</v>
      </c>
      <c r="N373" s="2"/>
      <c r="O373" s="2"/>
      <c r="P373" s="2" t="s">
        <v>53</v>
      </c>
      <c r="Q373" s="2"/>
      <c r="R373" s="11"/>
    </row>
    <row r="374" spans="1:18" x14ac:dyDescent="0.35">
      <c r="A374" s="7" t="s">
        <v>48</v>
      </c>
      <c r="B374" s="2"/>
      <c r="C374" s="2" t="s">
        <v>49</v>
      </c>
      <c r="D374" s="2" t="s">
        <v>67</v>
      </c>
      <c r="E374" s="2" t="s">
        <v>76</v>
      </c>
      <c r="F374" s="2" t="s">
        <v>341</v>
      </c>
      <c r="G374" s="2" t="s">
        <v>345</v>
      </c>
      <c r="H374" s="2">
        <v>20100906</v>
      </c>
      <c r="I374" s="2" t="s">
        <v>300</v>
      </c>
      <c r="J374" s="2">
        <v>8.1</v>
      </c>
      <c r="K374" s="2">
        <v>-8.6199999999999992</v>
      </c>
      <c r="L374" s="2"/>
      <c r="M374" s="2" t="s">
        <v>53</v>
      </c>
      <c r="N374" s="2">
        <v>23.8685072</v>
      </c>
      <c r="O374" s="2"/>
      <c r="P374" s="2" t="s">
        <v>53</v>
      </c>
      <c r="Q374" s="2"/>
      <c r="R374" s="11">
        <f t="shared" ref="R374" si="10">1000*LN((1000+N374)/(1000+K374))</f>
        <v>32.245474525608387</v>
      </c>
    </row>
    <row r="375" spans="1:18" x14ac:dyDescent="0.35">
      <c r="A375" s="7" t="s">
        <v>48</v>
      </c>
      <c r="B375" s="2"/>
      <c r="C375" s="2" t="s">
        <v>49</v>
      </c>
      <c r="D375" s="2" t="s">
        <v>67</v>
      </c>
      <c r="E375" s="2" t="s">
        <v>76</v>
      </c>
      <c r="F375" s="2" t="s">
        <v>341</v>
      </c>
      <c r="G375" s="2" t="s">
        <v>345</v>
      </c>
      <c r="H375" s="2">
        <v>20120219</v>
      </c>
      <c r="I375" s="2"/>
      <c r="J375" s="2"/>
      <c r="K375" s="2">
        <v>-8.83</v>
      </c>
      <c r="L375" s="2"/>
      <c r="M375" s="2" t="s">
        <v>53</v>
      </c>
      <c r="N375" s="2"/>
      <c r="O375" s="2"/>
      <c r="P375" s="2" t="s">
        <v>53</v>
      </c>
      <c r="Q375" s="2"/>
      <c r="R375" s="11"/>
    </row>
    <row r="376" spans="1:18" x14ac:dyDescent="0.35">
      <c r="A376" s="7" t="s">
        <v>48</v>
      </c>
      <c r="B376" s="2"/>
      <c r="C376" s="2" t="s">
        <v>49</v>
      </c>
      <c r="D376" s="2" t="s">
        <v>67</v>
      </c>
      <c r="E376" s="2" t="s">
        <v>76</v>
      </c>
      <c r="F376" s="2" t="s">
        <v>341</v>
      </c>
      <c r="G376" s="2" t="s">
        <v>345</v>
      </c>
      <c r="H376" s="2">
        <v>20100809</v>
      </c>
      <c r="I376" s="2"/>
      <c r="J376" s="2"/>
      <c r="K376" s="2">
        <v>-8.7100000000000009</v>
      </c>
      <c r="L376" s="2"/>
      <c r="M376" s="2" t="s">
        <v>53</v>
      </c>
      <c r="N376" s="2"/>
      <c r="O376" s="2"/>
      <c r="P376" s="2" t="s">
        <v>53</v>
      </c>
      <c r="Q376" s="2"/>
      <c r="R376" s="11"/>
    </row>
    <row r="377" spans="1:18" x14ac:dyDescent="0.35">
      <c r="A377" s="7" t="s">
        <v>48</v>
      </c>
      <c r="B377" s="2"/>
      <c r="C377" s="2" t="s">
        <v>49</v>
      </c>
      <c r="D377" s="2" t="s">
        <v>67</v>
      </c>
      <c r="E377" s="2" t="s">
        <v>76</v>
      </c>
      <c r="F377" s="2" t="s">
        <v>341</v>
      </c>
      <c r="G377" s="2" t="s">
        <v>345</v>
      </c>
      <c r="H377" s="2">
        <v>20100806</v>
      </c>
      <c r="I377" s="2" t="s">
        <v>346</v>
      </c>
      <c r="J377" s="2">
        <v>8.1</v>
      </c>
      <c r="K377" s="2">
        <v>-8.92</v>
      </c>
      <c r="L377" s="2"/>
      <c r="M377" s="2" t="s">
        <v>53</v>
      </c>
      <c r="N377" s="2">
        <v>23.672632400000001</v>
      </c>
      <c r="O377" s="2"/>
      <c r="P377" s="2" t="s">
        <v>53</v>
      </c>
      <c r="Q377" s="2"/>
      <c r="R377" s="11">
        <f t="shared" ref="R377:R379" si="11">1000*LN((1000+N377)/(1000+K377))</f>
        <v>32.356801953636534</v>
      </c>
    </row>
    <row r="378" spans="1:18" x14ac:dyDescent="0.35">
      <c r="A378" s="7" t="s">
        <v>48</v>
      </c>
      <c r="B378" s="2"/>
      <c r="C378" s="2" t="s">
        <v>49</v>
      </c>
      <c r="D378" s="2" t="s">
        <v>67</v>
      </c>
      <c r="E378" s="2" t="s">
        <v>76</v>
      </c>
      <c r="F378" s="2" t="s">
        <v>341</v>
      </c>
      <c r="G378" s="2" t="s">
        <v>347</v>
      </c>
      <c r="H378" s="2">
        <v>20120219</v>
      </c>
      <c r="I378" s="2" t="s">
        <v>348</v>
      </c>
      <c r="J378" s="2">
        <v>7.5</v>
      </c>
      <c r="K378" s="2">
        <v>-8.9600000000000009</v>
      </c>
      <c r="L378" s="2"/>
      <c r="M378" s="2" t="s">
        <v>53</v>
      </c>
      <c r="N378" s="2">
        <v>23.7241784</v>
      </c>
      <c r="O378" s="2"/>
      <c r="P378" s="2" t="s">
        <v>53</v>
      </c>
      <c r="Q378" s="2"/>
      <c r="R378" s="11">
        <f t="shared" si="11"/>
        <v>32.447515500244428</v>
      </c>
    </row>
    <row r="379" spans="1:18" x14ac:dyDescent="0.35">
      <c r="A379" s="7" t="s">
        <v>48</v>
      </c>
      <c r="B379" s="2"/>
      <c r="C379" s="2" t="s">
        <v>49</v>
      </c>
      <c r="D379" s="2" t="s">
        <v>67</v>
      </c>
      <c r="E379" s="2" t="s">
        <v>76</v>
      </c>
      <c r="F379" s="2" t="s">
        <v>341</v>
      </c>
      <c r="G379" s="2" t="s">
        <v>349</v>
      </c>
      <c r="H379" s="2">
        <v>20100906</v>
      </c>
      <c r="I379" s="2" t="s">
        <v>300</v>
      </c>
      <c r="J379" s="2">
        <v>8.1</v>
      </c>
      <c r="K379" s="2">
        <v>-8.75</v>
      </c>
      <c r="L379" s="2"/>
      <c r="M379" s="2" t="s">
        <v>53</v>
      </c>
      <c r="N379" s="2">
        <v>23.858198000000002</v>
      </c>
      <c r="O379" s="2"/>
      <c r="P379" s="2" t="s">
        <v>53</v>
      </c>
      <c r="Q379" s="2"/>
      <c r="R379" s="11">
        <f t="shared" si="11"/>
        <v>32.366544545735472</v>
      </c>
    </row>
    <row r="380" spans="1:18" x14ac:dyDescent="0.35">
      <c r="A380" s="7" t="s">
        <v>48</v>
      </c>
      <c r="B380" s="2"/>
      <c r="C380" s="2" t="s">
        <v>49</v>
      </c>
      <c r="D380" s="2" t="s">
        <v>67</v>
      </c>
      <c r="E380" s="2" t="s">
        <v>76</v>
      </c>
      <c r="F380" s="2" t="s">
        <v>341</v>
      </c>
      <c r="G380" s="2" t="s">
        <v>349</v>
      </c>
      <c r="H380" s="2">
        <v>20120219</v>
      </c>
      <c r="I380" s="2"/>
      <c r="J380" s="2"/>
      <c r="K380" s="2">
        <v>-8.41</v>
      </c>
      <c r="L380" s="2"/>
      <c r="M380" s="2" t="s">
        <v>53</v>
      </c>
      <c r="N380" s="2"/>
      <c r="O380" s="2"/>
      <c r="P380" s="2" t="s">
        <v>53</v>
      </c>
      <c r="Q380" s="2"/>
      <c r="R380" s="11"/>
    </row>
    <row r="381" spans="1:18" x14ac:dyDescent="0.35">
      <c r="A381" s="7" t="s">
        <v>48</v>
      </c>
      <c r="B381" s="2"/>
      <c r="C381" s="2" t="s">
        <v>49</v>
      </c>
      <c r="D381" s="2" t="s">
        <v>67</v>
      </c>
      <c r="E381" s="2" t="s">
        <v>76</v>
      </c>
      <c r="F381" s="2" t="s">
        <v>341</v>
      </c>
      <c r="G381" s="2" t="s">
        <v>350</v>
      </c>
      <c r="H381" s="2">
        <v>20120219</v>
      </c>
      <c r="I381" s="2" t="s">
        <v>300</v>
      </c>
      <c r="J381" s="2">
        <v>6.9</v>
      </c>
      <c r="K381" s="2">
        <v>-8.48</v>
      </c>
      <c r="L381" s="2"/>
      <c r="M381" s="2" t="s">
        <v>53</v>
      </c>
      <c r="N381" s="2">
        <v>24.023145199999998</v>
      </c>
      <c r="O381" s="2"/>
      <c r="P381" s="2" t="s">
        <v>53</v>
      </c>
      <c r="Q381" s="2"/>
      <c r="R381" s="11">
        <f t="shared" ref="R381:R382" si="12">1000*LN((1000+N381)/(1000+K381))</f>
        <v>32.255288864592764</v>
      </c>
    </row>
    <row r="382" spans="1:18" x14ac:dyDescent="0.35">
      <c r="A382" s="7" t="s">
        <v>48</v>
      </c>
      <c r="B382" s="2"/>
      <c r="C382" s="2" t="s">
        <v>49</v>
      </c>
      <c r="D382" s="2" t="s">
        <v>67</v>
      </c>
      <c r="E382" s="2" t="s">
        <v>76</v>
      </c>
      <c r="F382" s="2" t="s">
        <v>341</v>
      </c>
      <c r="G382" s="2" t="s">
        <v>351</v>
      </c>
      <c r="H382" s="2">
        <v>20100906</v>
      </c>
      <c r="I382" s="2" t="s">
        <v>346</v>
      </c>
      <c r="J382" s="2">
        <v>8.1</v>
      </c>
      <c r="K382" s="2">
        <v>-9</v>
      </c>
      <c r="L382" s="2"/>
      <c r="M382" s="2" t="s">
        <v>53</v>
      </c>
      <c r="N382" s="2">
        <v>23.188099999999999</v>
      </c>
      <c r="O382" s="2"/>
      <c r="P382" s="2" t="s">
        <v>53</v>
      </c>
      <c r="Q382" s="2"/>
      <c r="R382" s="11">
        <f t="shared" si="12"/>
        <v>31.964085687185957</v>
      </c>
    </row>
    <row r="383" spans="1:18" x14ac:dyDescent="0.35">
      <c r="A383" s="7" t="s">
        <v>48</v>
      </c>
      <c r="B383" s="2"/>
      <c r="C383" s="2" t="s">
        <v>49</v>
      </c>
      <c r="D383" s="2" t="s">
        <v>67</v>
      </c>
      <c r="E383" s="2" t="s">
        <v>76</v>
      </c>
      <c r="F383" s="2" t="s">
        <v>341</v>
      </c>
      <c r="G383" s="2" t="s">
        <v>351</v>
      </c>
      <c r="H383" s="2">
        <v>20120219</v>
      </c>
      <c r="I383" s="2"/>
      <c r="J383" s="2"/>
      <c r="K383" s="2">
        <v>-9.16</v>
      </c>
      <c r="L383" s="2"/>
      <c r="M383" s="2" t="s">
        <v>53</v>
      </c>
      <c r="N383" s="2"/>
      <c r="O383" s="2"/>
      <c r="P383" s="2" t="s">
        <v>53</v>
      </c>
      <c r="Q383" s="2"/>
      <c r="R383" s="11"/>
    </row>
    <row r="384" spans="1:18" x14ac:dyDescent="0.35">
      <c r="A384" s="7" t="s">
        <v>48</v>
      </c>
      <c r="B384" s="2"/>
      <c r="C384" s="2" t="s">
        <v>49</v>
      </c>
      <c r="D384" s="2" t="s">
        <v>67</v>
      </c>
      <c r="E384" s="2" t="s">
        <v>76</v>
      </c>
      <c r="F384" s="2" t="s">
        <v>341</v>
      </c>
      <c r="G384" s="2" t="s">
        <v>352</v>
      </c>
      <c r="H384" s="2">
        <v>20120219</v>
      </c>
      <c r="I384" s="2" t="s">
        <v>353</v>
      </c>
      <c r="J384" s="2">
        <v>6.2</v>
      </c>
      <c r="K384" s="2">
        <v>-9.19</v>
      </c>
      <c r="L384" s="2"/>
      <c r="M384" s="2" t="s">
        <v>53</v>
      </c>
      <c r="N384" s="2">
        <v>23.652014000000001</v>
      </c>
      <c r="O384" s="2"/>
      <c r="P384" s="2" t="s">
        <v>53</v>
      </c>
      <c r="Q384" s="2"/>
      <c r="R384" s="11">
        <f t="shared" ref="R384:R421" si="13">1000*LN((1000+N384)/(1000+K384))</f>
        <v>32.609127347470974</v>
      </c>
    </row>
    <row r="385" spans="1:18" x14ac:dyDescent="0.35">
      <c r="A385" s="7" t="s">
        <v>48</v>
      </c>
      <c r="B385" s="2"/>
      <c r="C385" s="2" t="s">
        <v>49</v>
      </c>
      <c r="D385" s="2" t="s">
        <v>67</v>
      </c>
      <c r="E385" s="2" t="s">
        <v>76</v>
      </c>
      <c r="F385" s="2" t="s">
        <v>354</v>
      </c>
      <c r="G385" s="2" t="s">
        <v>355</v>
      </c>
      <c r="H385" s="2">
        <v>20100910</v>
      </c>
      <c r="I385" s="2" t="s">
        <v>356</v>
      </c>
      <c r="J385" s="2">
        <v>8</v>
      </c>
      <c r="K385" s="2">
        <v>-8.91</v>
      </c>
      <c r="L385" s="2"/>
      <c r="M385" s="2" t="s">
        <v>53</v>
      </c>
      <c r="N385" s="2">
        <v>23.579849599999999</v>
      </c>
      <c r="O385" s="2"/>
      <c r="P385" s="2" t="s">
        <v>53</v>
      </c>
      <c r="Q385" s="2"/>
      <c r="R385" s="11">
        <f t="shared" si="13"/>
        <v>32.256070714546809</v>
      </c>
    </row>
    <row r="386" spans="1:18" x14ac:dyDescent="0.35">
      <c r="A386" s="7" t="s">
        <v>48</v>
      </c>
      <c r="B386" s="2"/>
      <c r="C386" s="2" t="s">
        <v>49</v>
      </c>
      <c r="D386" s="2" t="s">
        <v>58</v>
      </c>
      <c r="E386" s="2" t="s">
        <v>76</v>
      </c>
      <c r="F386" s="2" t="s">
        <v>354</v>
      </c>
      <c r="G386" s="2" t="s">
        <v>357</v>
      </c>
      <c r="H386" s="2">
        <v>20100910</v>
      </c>
      <c r="I386" s="2" t="s">
        <v>358</v>
      </c>
      <c r="J386" s="2">
        <v>7.8</v>
      </c>
      <c r="K386" s="2">
        <v>-8.9700000000000006</v>
      </c>
      <c r="L386" s="2"/>
      <c r="M386" s="2" t="s">
        <v>53</v>
      </c>
      <c r="N386" s="2">
        <v>23.806652</v>
      </c>
      <c r="O386" s="2"/>
      <c r="P386" s="2" t="s">
        <v>53</v>
      </c>
      <c r="Q386" s="2"/>
      <c r="R386" s="11">
        <f t="shared" si="13"/>
        <v>32.538165041286113</v>
      </c>
    </row>
    <row r="387" spans="1:18" x14ac:dyDescent="0.35">
      <c r="A387" s="7" t="s">
        <v>48</v>
      </c>
      <c r="B387" s="2"/>
      <c r="C387" s="2" t="s">
        <v>49</v>
      </c>
      <c r="D387" s="2" t="s">
        <v>67</v>
      </c>
      <c r="E387" s="2" t="s">
        <v>76</v>
      </c>
      <c r="F387" s="2" t="s">
        <v>354</v>
      </c>
      <c r="G387" s="2" t="s">
        <v>359</v>
      </c>
      <c r="H387" s="2">
        <v>20100910</v>
      </c>
      <c r="I387" s="2" t="s">
        <v>360</v>
      </c>
      <c r="J387" s="2">
        <v>8.3000000000000007</v>
      </c>
      <c r="K387" s="2">
        <v>-9.51</v>
      </c>
      <c r="L387" s="2"/>
      <c r="M387" s="2" t="s">
        <v>53</v>
      </c>
      <c r="N387" s="2">
        <v>23.383974800000001</v>
      </c>
      <c r="O387" s="2"/>
      <c r="P387" s="2" t="s">
        <v>53</v>
      </c>
      <c r="Q387" s="2"/>
      <c r="R387" s="11">
        <f t="shared" si="13"/>
        <v>32.67026728746179</v>
      </c>
    </row>
    <row r="388" spans="1:18" x14ac:dyDescent="0.35">
      <c r="A388" s="7" t="s">
        <v>48</v>
      </c>
      <c r="B388" s="2"/>
      <c r="C388" s="2" t="s">
        <v>49</v>
      </c>
      <c r="D388" s="2" t="s">
        <v>67</v>
      </c>
      <c r="E388" s="2" t="s">
        <v>76</v>
      </c>
      <c r="F388" s="2" t="s">
        <v>354</v>
      </c>
      <c r="G388" s="2" t="s">
        <v>361</v>
      </c>
      <c r="H388" s="2">
        <v>20100910</v>
      </c>
      <c r="I388" s="2" t="s">
        <v>346</v>
      </c>
      <c r="J388" s="2">
        <v>8.6</v>
      </c>
      <c r="K388" s="2">
        <v>-9.4700000000000006</v>
      </c>
      <c r="L388" s="2"/>
      <c r="M388" s="2" t="s">
        <v>53</v>
      </c>
      <c r="N388" s="2">
        <v>24.1777832</v>
      </c>
      <c r="O388" s="2"/>
      <c r="P388" s="2" t="s">
        <v>53</v>
      </c>
      <c r="Q388" s="2"/>
      <c r="R388" s="11">
        <f t="shared" si="13"/>
        <v>33.405253522709685</v>
      </c>
    </row>
    <row r="389" spans="1:18" x14ac:dyDescent="0.35">
      <c r="A389" s="7" t="s">
        <v>48</v>
      </c>
      <c r="B389" s="2"/>
      <c r="C389" s="2" t="s">
        <v>49</v>
      </c>
      <c r="D389" s="2" t="s">
        <v>67</v>
      </c>
      <c r="E389" s="2" t="s">
        <v>76</v>
      </c>
      <c r="F389" s="2" t="s">
        <v>354</v>
      </c>
      <c r="G389" s="2" t="s">
        <v>362</v>
      </c>
      <c r="H389" s="2">
        <v>20100910</v>
      </c>
      <c r="I389" s="2" t="s">
        <v>363</v>
      </c>
      <c r="J389" s="2">
        <v>8.3000000000000007</v>
      </c>
      <c r="K389" s="2">
        <v>-9.5</v>
      </c>
      <c r="L389" s="2"/>
      <c r="M389" s="2" t="s">
        <v>53</v>
      </c>
      <c r="N389" s="2">
        <v>23.229336799999999</v>
      </c>
      <c r="O389" s="2"/>
      <c r="P389" s="2" t="s">
        <v>53</v>
      </c>
      <c r="Q389" s="2"/>
      <c r="R389" s="11">
        <f t="shared" si="13"/>
        <v>32.509055333456303</v>
      </c>
    </row>
    <row r="390" spans="1:18" x14ac:dyDescent="0.35">
      <c r="A390" s="7" t="s">
        <v>48</v>
      </c>
      <c r="B390" s="2"/>
      <c r="C390" s="2" t="s">
        <v>49</v>
      </c>
      <c r="D390" s="2" t="s">
        <v>58</v>
      </c>
      <c r="E390" s="2" t="s">
        <v>76</v>
      </c>
      <c r="F390" s="2" t="s">
        <v>354</v>
      </c>
      <c r="G390" s="2" t="s">
        <v>364</v>
      </c>
      <c r="H390" s="2">
        <v>20100910</v>
      </c>
      <c r="I390" s="2" t="s">
        <v>365</v>
      </c>
      <c r="J390" s="2">
        <v>8.6</v>
      </c>
      <c r="K390" s="2">
        <v>-9.1</v>
      </c>
      <c r="L390" s="2"/>
      <c r="M390" s="2" t="s">
        <v>53</v>
      </c>
      <c r="N390" s="2">
        <v>24.641697199999999</v>
      </c>
      <c r="O390" s="2"/>
      <c r="P390" s="2" t="s">
        <v>53</v>
      </c>
      <c r="Q390" s="2"/>
      <c r="R390" s="11">
        <f t="shared" si="13"/>
        <v>33.484645688703004</v>
      </c>
    </row>
    <row r="391" spans="1:18" x14ac:dyDescent="0.35">
      <c r="A391" s="7" t="s">
        <v>48</v>
      </c>
      <c r="B391" s="2"/>
      <c r="C391" s="2" t="s">
        <v>49</v>
      </c>
      <c r="D391" s="2" t="s">
        <v>67</v>
      </c>
      <c r="E391" s="2" t="s">
        <v>76</v>
      </c>
      <c r="F391" s="2" t="s">
        <v>171</v>
      </c>
      <c r="G391" s="2" t="s">
        <v>366</v>
      </c>
      <c r="H391" s="2">
        <v>20100907</v>
      </c>
      <c r="I391" s="2" t="s">
        <v>367</v>
      </c>
      <c r="J391" s="2">
        <v>7.15</v>
      </c>
      <c r="K391" s="2">
        <v>-9.5399999999999991</v>
      </c>
      <c r="L391" s="2"/>
      <c r="M391" s="2" t="s">
        <v>53</v>
      </c>
      <c r="N391" s="2">
        <v>23.7241784</v>
      </c>
      <c r="O391" s="2"/>
      <c r="P391" s="2" t="s">
        <v>53</v>
      </c>
      <c r="Q391" s="2"/>
      <c r="R391" s="11">
        <f t="shared" si="13"/>
        <v>33.032930606541925</v>
      </c>
    </row>
    <row r="392" spans="1:18" x14ac:dyDescent="0.35">
      <c r="A392" s="7" t="s">
        <v>48</v>
      </c>
      <c r="B392" s="2"/>
      <c r="C392" s="2" t="s">
        <v>49</v>
      </c>
      <c r="D392" s="2" t="s">
        <v>67</v>
      </c>
      <c r="E392" s="2" t="s">
        <v>76</v>
      </c>
      <c r="F392" s="2" t="s">
        <v>171</v>
      </c>
      <c r="G392" s="2" t="s">
        <v>368</v>
      </c>
      <c r="H392" s="2">
        <v>20100907</v>
      </c>
      <c r="I392" s="2" t="s">
        <v>300</v>
      </c>
      <c r="J392" s="2">
        <v>7.15</v>
      </c>
      <c r="K392" s="2">
        <v>-9.44</v>
      </c>
      <c r="L392" s="2"/>
      <c r="M392" s="2" t="s">
        <v>53</v>
      </c>
      <c r="N392" s="2">
        <v>23.672632400000001</v>
      </c>
      <c r="O392" s="2"/>
      <c r="P392" s="2" t="s">
        <v>53</v>
      </c>
      <c r="Q392" s="2"/>
      <c r="R392" s="11">
        <f t="shared" si="13"/>
        <v>32.881619793340434</v>
      </c>
    </row>
    <row r="393" spans="1:18" x14ac:dyDescent="0.35">
      <c r="A393" s="7" t="s">
        <v>48</v>
      </c>
      <c r="B393" s="2"/>
      <c r="C393" s="2" t="s">
        <v>49</v>
      </c>
      <c r="D393" s="2" t="s">
        <v>67</v>
      </c>
      <c r="E393" s="2" t="s">
        <v>76</v>
      </c>
      <c r="F393" s="2" t="s">
        <v>171</v>
      </c>
      <c r="G393" s="2" t="s">
        <v>369</v>
      </c>
      <c r="H393" s="2">
        <v>20100907</v>
      </c>
      <c r="I393" s="2" t="s">
        <v>370</v>
      </c>
      <c r="J393" s="2">
        <v>7.15</v>
      </c>
      <c r="K393" s="2">
        <v>-9.43</v>
      </c>
      <c r="L393" s="2"/>
      <c r="M393" s="2" t="s">
        <v>53</v>
      </c>
      <c r="N393" s="2">
        <v>23.538612799999999</v>
      </c>
      <c r="O393" s="2"/>
      <c r="P393" s="2" t="s">
        <v>53</v>
      </c>
      <c r="Q393" s="2"/>
      <c r="R393" s="11">
        <f t="shared" si="13"/>
        <v>32.74059560364681</v>
      </c>
    </row>
    <row r="394" spans="1:18" x14ac:dyDescent="0.35">
      <c r="A394" s="7" t="s">
        <v>48</v>
      </c>
      <c r="B394" s="2"/>
      <c r="C394" s="2" t="s">
        <v>49</v>
      </c>
      <c r="D394" s="2" t="s">
        <v>67</v>
      </c>
      <c r="E394" s="2" t="s">
        <v>76</v>
      </c>
      <c r="F394" s="2" t="s">
        <v>171</v>
      </c>
      <c r="G394" s="2" t="s">
        <v>371</v>
      </c>
      <c r="H394" s="2">
        <v>20100907</v>
      </c>
      <c r="I394" s="2" t="s">
        <v>372</v>
      </c>
      <c r="J394" s="2">
        <v>7.15</v>
      </c>
      <c r="K394" s="2">
        <v>-9.51</v>
      </c>
      <c r="L394" s="2"/>
      <c r="M394" s="2" t="s">
        <v>53</v>
      </c>
      <c r="N394" s="2">
        <v>23.1571724</v>
      </c>
      <c r="O394" s="2"/>
      <c r="P394" s="2" t="s">
        <v>53</v>
      </c>
      <c r="Q394" s="2"/>
      <c r="R394" s="11">
        <f t="shared" si="13"/>
        <v>32.448622683600476</v>
      </c>
    </row>
    <row r="395" spans="1:18" x14ac:dyDescent="0.35">
      <c r="A395" s="7" t="s">
        <v>48</v>
      </c>
      <c r="B395" s="2"/>
      <c r="C395" s="2" t="s">
        <v>49</v>
      </c>
      <c r="D395" s="2" t="s">
        <v>67</v>
      </c>
      <c r="E395" s="2" t="s">
        <v>76</v>
      </c>
      <c r="F395" s="2" t="s">
        <v>171</v>
      </c>
      <c r="G395" s="2" t="s">
        <v>373</v>
      </c>
      <c r="H395" s="2">
        <v>20100907</v>
      </c>
      <c r="I395" s="2" t="s">
        <v>300</v>
      </c>
      <c r="J395" s="2">
        <v>7.15</v>
      </c>
      <c r="K395" s="2">
        <v>-9.4700000000000006</v>
      </c>
      <c r="L395" s="2"/>
      <c r="M395" s="2" t="s">
        <v>53</v>
      </c>
      <c r="N395" s="2">
        <v>23.806652</v>
      </c>
      <c r="O395" s="2"/>
      <c r="P395" s="2" t="s">
        <v>53</v>
      </c>
      <c r="Q395" s="2"/>
      <c r="R395" s="11">
        <f t="shared" si="13"/>
        <v>33.042817951731877</v>
      </c>
    </row>
    <row r="396" spans="1:18" x14ac:dyDescent="0.35">
      <c r="A396" s="7" t="s">
        <v>48</v>
      </c>
      <c r="B396" s="2"/>
      <c r="C396" s="2" t="s">
        <v>49</v>
      </c>
      <c r="D396" s="2" t="s">
        <v>67</v>
      </c>
      <c r="E396" s="2" t="s">
        <v>76</v>
      </c>
      <c r="F396" s="2" t="s">
        <v>171</v>
      </c>
      <c r="G396" s="2" t="s">
        <v>374</v>
      </c>
      <c r="H396" s="2">
        <v>20100907</v>
      </c>
      <c r="I396" s="2" t="s">
        <v>375</v>
      </c>
      <c r="J396" s="2">
        <v>7.15</v>
      </c>
      <c r="K396" s="2">
        <v>-9.4700000000000006</v>
      </c>
      <c r="L396" s="2"/>
      <c r="M396" s="2" t="s">
        <v>53</v>
      </c>
      <c r="N396" s="2">
        <v>24.1984016</v>
      </c>
      <c r="O396" s="2"/>
      <c r="P396" s="2" t="s">
        <v>53</v>
      </c>
      <c r="Q396" s="2"/>
      <c r="R396" s="11">
        <f t="shared" si="13"/>
        <v>33.425384981133632</v>
      </c>
    </row>
    <row r="397" spans="1:18" x14ac:dyDescent="0.35">
      <c r="A397" s="7" t="s">
        <v>48</v>
      </c>
      <c r="B397" s="2"/>
      <c r="C397" s="2" t="s">
        <v>49</v>
      </c>
      <c r="D397" s="2" t="s">
        <v>67</v>
      </c>
      <c r="E397" s="2" t="s">
        <v>76</v>
      </c>
      <c r="F397" s="2" t="s">
        <v>171</v>
      </c>
      <c r="G397" s="2" t="s">
        <v>376</v>
      </c>
      <c r="H397" s="2">
        <v>20100907</v>
      </c>
      <c r="I397" s="2" t="s">
        <v>377</v>
      </c>
      <c r="J397" s="2">
        <v>7.15</v>
      </c>
      <c r="K397" s="2">
        <v>-9.4499999999999993</v>
      </c>
      <c r="L397" s="2"/>
      <c r="M397" s="2" t="s">
        <v>53</v>
      </c>
      <c r="N397" s="2">
        <v>23.940671600000002</v>
      </c>
      <c r="O397" s="2"/>
      <c r="P397" s="2" t="s">
        <v>53</v>
      </c>
      <c r="Q397" s="2"/>
      <c r="R397" s="11">
        <f t="shared" si="13"/>
        <v>33.153521610028108</v>
      </c>
    </row>
    <row r="398" spans="1:18" x14ac:dyDescent="0.35">
      <c r="A398" s="7" t="s">
        <v>48</v>
      </c>
      <c r="B398" s="2"/>
      <c r="C398" s="2" t="s">
        <v>49</v>
      </c>
      <c r="D398" s="2" t="s">
        <v>67</v>
      </c>
      <c r="E398" s="2" t="s">
        <v>76</v>
      </c>
      <c r="F398" s="2" t="s">
        <v>171</v>
      </c>
      <c r="G398" s="2" t="s">
        <v>378</v>
      </c>
      <c r="H398" s="2">
        <v>20100907</v>
      </c>
      <c r="I398" s="2" t="s">
        <v>377</v>
      </c>
      <c r="J398" s="2">
        <v>7.15</v>
      </c>
      <c r="K398" s="2">
        <v>-9.74</v>
      </c>
      <c r="L398" s="2"/>
      <c r="M398" s="2" t="s">
        <v>53</v>
      </c>
      <c r="N398" s="2">
        <v>24.301493600000001</v>
      </c>
      <c r="O398" s="2"/>
      <c r="P398" s="2" t="s">
        <v>53</v>
      </c>
      <c r="Q398" s="2"/>
      <c r="R398" s="11">
        <f t="shared" si="13"/>
        <v>33.798654696956859</v>
      </c>
    </row>
    <row r="399" spans="1:18" x14ac:dyDescent="0.35">
      <c r="A399" s="7" t="s">
        <v>48</v>
      </c>
      <c r="B399" s="2"/>
      <c r="C399" s="2" t="s">
        <v>49</v>
      </c>
      <c r="D399" s="2" t="s">
        <v>67</v>
      </c>
      <c r="E399" s="2" t="s">
        <v>76</v>
      </c>
      <c r="F399" s="2" t="s">
        <v>379</v>
      </c>
      <c r="G399" s="2" t="s">
        <v>380</v>
      </c>
      <c r="H399" s="2">
        <v>20100912</v>
      </c>
      <c r="I399" s="2" t="s">
        <v>381</v>
      </c>
      <c r="J399" s="2">
        <v>4.3</v>
      </c>
      <c r="K399" s="2">
        <v>-9.77</v>
      </c>
      <c r="L399" s="2"/>
      <c r="M399" s="2" t="s">
        <v>53</v>
      </c>
      <c r="N399" s="2">
        <v>23.528303600000001</v>
      </c>
      <c r="O399" s="2"/>
      <c r="P399" s="2" t="s">
        <v>53</v>
      </c>
      <c r="Q399" s="2"/>
      <c r="R399" s="11">
        <f t="shared" si="13"/>
        <v>33.073819078067253</v>
      </c>
    </row>
    <row r="400" spans="1:18" x14ac:dyDescent="0.35">
      <c r="A400" s="7" t="s">
        <v>48</v>
      </c>
      <c r="B400" s="2"/>
      <c r="C400" s="2" t="s">
        <v>49</v>
      </c>
      <c r="D400" s="2" t="s">
        <v>67</v>
      </c>
      <c r="E400" s="2" t="s">
        <v>76</v>
      </c>
      <c r="F400" s="2" t="s">
        <v>379</v>
      </c>
      <c r="G400" s="2" t="s">
        <v>382</v>
      </c>
      <c r="H400" s="2">
        <v>20100912</v>
      </c>
      <c r="I400" s="2" t="s">
        <v>323</v>
      </c>
      <c r="J400" s="2">
        <v>3.7</v>
      </c>
      <c r="K400" s="2">
        <v>-9.6999999999999993</v>
      </c>
      <c r="L400" s="2"/>
      <c r="M400" s="2" t="s">
        <v>53</v>
      </c>
      <c r="N400" s="2">
        <v>24.002526799999998</v>
      </c>
      <c r="O400" s="2"/>
      <c r="P400" s="2" t="s">
        <v>53</v>
      </c>
      <c r="Q400" s="2"/>
      <c r="R400" s="11">
        <f t="shared" si="13"/>
        <v>33.466345647276562</v>
      </c>
    </row>
    <row r="401" spans="1:18" x14ac:dyDescent="0.35">
      <c r="A401" s="7" t="s">
        <v>48</v>
      </c>
      <c r="B401" s="2"/>
      <c r="C401" s="2" t="s">
        <v>49</v>
      </c>
      <c r="D401" s="2" t="s">
        <v>67</v>
      </c>
      <c r="E401" s="2" t="s">
        <v>76</v>
      </c>
      <c r="F401" s="2" t="s">
        <v>379</v>
      </c>
      <c r="G401" s="2" t="s">
        <v>383</v>
      </c>
      <c r="H401" s="2">
        <v>20100912</v>
      </c>
      <c r="I401" s="2" t="s">
        <v>372</v>
      </c>
      <c r="J401" s="2">
        <v>3.7</v>
      </c>
      <c r="K401" s="2">
        <v>-9.8699999999999992</v>
      </c>
      <c r="L401" s="2"/>
      <c r="M401" s="2" t="s">
        <v>53</v>
      </c>
      <c r="N401" s="2">
        <v>24.146855599999999</v>
      </c>
      <c r="O401" s="2"/>
      <c r="P401" s="2" t="s">
        <v>53</v>
      </c>
      <c r="Q401" s="2"/>
      <c r="R401" s="11">
        <f t="shared" si="13"/>
        <v>33.778961349436258</v>
      </c>
    </row>
    <row r="402" spans="1:18" x14ac:dyDescent="0.35">
      <c r="A402" s="7" t="s">
        <v>48</v>
      </c>
      <c r="B402" s="2"/>
      <c r="C402" s="2" t="s">
        <v>49</v>
      </c>
      <c r="D402" s="2" t="s">
        <v>67</v>
      </c>
      <c r="E402" s="2" t="s">
        <v>76</v>
      </c>
      <c r="F402" s="2" t="s">
        <v>379</v>
      </c>
      <c r="G402" s="2" t="s">
        <v>384</v>
      </c>
      <c r="H402" s="2">
        <v>20100912</v>
      </c>
      <c r="I402" s="2" t="s">
        <v>385</v>
      </c>
      <c r="J402" s="2">
        <v>3.6</v>
      </c>
      <c r="K402" s="2">
        <v>-9.98</v>
      </c>
      <c r="L402" s="2"/>
      <c r="M402" s="2" t="s">
        <v>53</v>
      </c>
      <c r="N402" s="2">
        <v>23.8478888</v>
      </c>
      <c r="O402" s="2"/>
      <c r="P402" s="2" t="s">
        <v>53</v>
      </c>
      <c r="Q402" s="2"/>
      <c r="R402" s="11">
        <f t="shared" si="13"/>
        <v>33.598103526859738</v>
      </c>
    </row>
    <row r="403" spans="1:18" x14ac:dyDescent="0.35">
      <c r="A403" s="7" t="s">
        <v>48</v>
      </c>
      <c r="B403" s="2"/>
      <c r="C403" s="2" t="s">
        <v>49</v>
      </c>
      <c r="D403" s="2" t="s">
        <v>67</v>
      </c>
      <c r="E403" s="2" t="s">
        <v>76</v>
      </c>
      <c r="F403" s="2" t="s">
        <v>379</v>
      </c>
      <c r="G403" s="2" t="s">
        <v>386</v>
      </c>
      <c r="H403" s="2">
        <v>20100912</v>
      </c>
      <c r="I403" s="2" t="s">
        <v>323</v>
      </c>
      <c r="J403" s="2">
        <v>3.4</v>
      </c>
      <c r="K403" s="2">
        <v>-9.93</v>
      </c>
      <c r="L403" s="2"/>
      <c r="M403" s="2" t="s">
        <v>53</v>
      </c>
      <c r="N403" s="2">
        <v>23.755106000000001</v>
      </c>
      <c r="O403" s="2"/>
      <c r="P403" s="2" t="s">
        <v>53</v>
      </c>
      <c r="Q403" s="2"/>
      <c r="R403" s="11">
        <f t="shared" si="13"/>
        <v>33.456975000913211</v>
      </c>
    </row>
    <row r="404" spans="1:18" x14ac:dyDescent="0.35">
      <c r="A404" s="7" t="s">
        <v>48</v>
      </c>
      <c r="B404" s="2"/>
      <c r="C404" s="2" t="s">
        <v>49</v>
      </c>
      <c r="D404" s="2" t="s">
        <v>58</v>
      </c>
      <c r="E404" s="2" t="s">
        <v>76</v>
      </c>
      <c r="F404" s="2" t="s">
        <v>379</v>
      </c>
      <c r="G404" s="2" t="s">
        <v>387</v>
      </c>
      <c r="H404" s="2">
        <v>20100912</v>
      </c>
      <c r="I404" s="2" t="s">
        <v>388</v>
      </c>
      <c r="J404" s="2">
        <v>3.7</v>
      </c>
      <c r="K404" s="2">
        <v>-9.9700000000000006</v>
      </c>
      <c r="L404" s="2"/>
      <c r="M404" s="2" t="s">
        <v>53</v>
      </c>
      <c r="N404" s="2">
        <v>23.270573599999999</v>
      </c>
      <c r="O404" s="2"/>
      <c r="P404" s="2" t="s">
        <v>53</v>
      </c>
      <c r="Q404" s="2"/>
      <c r="R404" s="11">
        <f t="shared" si="13"/>
        <v>33.023975602997034</v>
      </c>
    </row>
    <row r="405" spans="1:18" x14ac:dyDescent="0.35">
      <c r="A405" s="7" t="s">
        <v>389</v>
      </c>
      <c r="B405" s="2"/>
      <c r="C405" s="2" t="s">
        <v>49</v>
      </c>
      <c r="D405" s="2"/>
      <c r="E405" s="2" t="s">
        <v>390</v>
      </c>
      <c r="F405" s="2" t="s">
        <v>391</v>
      </c>
      <c r="G405" s="2" t="s">
        <v>392</v>
      </c>
      <c r="H405" s="2"/>
      <c r="I405" s="2"/>
      <c r="J405" s="2">
        <v>22.9</v>
      </c>
      <c r="K405" s="2">
        <v>-4.5</v>
      </c>
      <c r="L405" s="2"/>
      <c r="M405" s="2" t="s">
        <v>53</v>
      </c>
      <c r="N405" s="2">
        <v>25.6</v>
      </c>
      <c r="O405" s="2"/>
      <c r="P405" s="2" t="s">
        <v>53</v>
      </c>
      <c r="Q405" s="2"/>
      <c r="R405" s="11">
        <f t="shared" si="13"/>
        <v>29.787962662154541</v>
      </c>
    </row>
    <row r="406" spans="1:18" x14ac:dyDescent="0.35">
      <c r="A406" s="7" t="s">
        <v>389</v>
      </c>
      <c r="B406" s="2"/>
      <c r="C406" s="2" t="s">
        <v>49</v>
      </c>
      <c r="D406" s="2"/>
      <c r="E406" s="2" t="s">
        <v>390</v>
      </c>
      <c r="F406" s="2" t="s">
        <v>391</v>
      </c>
      <c r="G406" s="2" t="s">
        <v>392</v>
      </c>
      <c r="H406" s="2"/>
      <c r="I406" s="2"/>
      <c r="J406" s="2">
        <v>22.9</v>
      </c>
      <c r="K406" s="2">
        <v>-4.5</v>
      </c>
      <c r="L406" s="2"/>
      <c r="M406" s="2" t="s">
        <v>53</v>
      </c>
      <c r="N406" s="2">
        <v>25.8</v>
      </c>
      <c r="O406" s="2"/>
      <c r="P406" s="2" t="s">
        <v>53</v>
      </c>
      <c r="Q406" s="2"/>
      <c r="R406" s="11">
        <f t="shared" si="13"/>
        <v>29.982951450916946</v>
      </c>
    </row>
    <row r="407" spans="1:18" x14ac:dyDescent="0.35">
      <c r="A407" s="7" t="s">
        <v>393</v>
      </c>
      <c r="B407" s="2"/>
      <c r="C407" s="2" t="s">
        <v>49</v>
      </c>
      <c r="D407" s="2"/>
      <c r="E407" s="2" t="s">
        <v>394</v>
      </c>
      <c r="F407" s="2" t="s">
        <v>395</v>
      </c>
      <c r="G407" s="2" t="s">
        <v>396</v>
      </c>
      <c r="H407" s="2"/>
      <c r="I407" s="2"/>
      <c r="J407" s="2">
        <v>26.5</v>
      </c>
      <c r="K407" s="2">
        <v>-6.8</v>
      </c>
      <c r="L407" s="2">
        <v>0.2</v>
      </c>
      <c r="M407" s="2" t="s">
        <v>53</v>
      </c>
      <c r="N407" s="2">
        <v>23.1</v>
      </c>
      <c r="O407" s="2">
        <v>0.12</v>
      </c>
      <c r="P407" s="2" t="s">
        <v>53</v>
      </c>
      <c r="Q407" s="2"/>
      <c r="R407" s="11">
        <f t="shared" si="13"/>
        <v>29.660459250882617</v>
      </c>
    </row>
    <row r="408" spans="1:18" x14ac:dyDescent="0.35">
      <c r="A408" s="7" t="s">
        <v>393</v>
      </c>
      <c r="B408" s="2"/>
      <c r="C408" s="2" t="s">
        <v>49</v>
      </c>
      <c r="D408" s="2"/>
      <c r="E408" s="2" t="s">
        <v>394</v>
      </c>
      <c r="F408" s="2" t="s">
        <v>397</v>
      </c>
      <c r="G408" s="2" t="s">
        <v>398</v>
      </c>
      <c r="H408" s="2"/>
      <c r="I408" s="2"/>
      <c r="J408" s="2">
        <v>26.5</v>
      </c>
      <c r="K408" s="2">
        <v>-6.9</v>
      </c>
      <c r="L408" s="2">
        <v>0.2</v>
      </c>
      <c r="M408" s="2" t="s">
        <v>53</v>
      </c>
      <c r="N408" s="2">
        <v>23.1</v>
      </c>
      <c r="O408" s="2">
        <v>0.12</v>
      </c>
      <c r="P408" s="2" t="s">
        <v>53</v>
      </c>
      <c r="Q408" s="2"/>
      <c r="R408" s="11">
        <f t="shared" si="13"/>
        <v>29.761148975581328</v>
      </c>
    </row>
    <row r="409" spans="1:18" x14ac:dyDescent="0.35">
      <c r="A409" s="7" t="s">
        <v>393</v>
      </c>
      <c r="B409" s="2"/>
      <c r="C409" s="2" t="s">
        <v>49</v>
      </c>
      <c r="D409" s="2"/>
      <c r="E409" s="2" t="s">
        <v>394</v>
      </c>
      <c r="F409" s="2" t="s">
        <v>397</v>
      </c>
      <c r="G409" s="2" t="s">
        <v>399</v>
      </c>
      <c r="H409" s="2"/>
      <c r="I409" s="2"/>
      <c r="J409" s="2">
        <v>26.5</v>
      </c>
      <c r="K409" s="2">
        <v>-6.6</v>
      </c>
      <c r="L409" s="2">
        <v>0.2</v>
      </c>
      <c r="M409" s="2" t="s">
        <v>53</v>
      </c>
      <c r="N409" s="2">
        <v>23.1</v>
      </c>
      <c r="O409" s="2">
        <v>0.12</v>
      </c>
      <c r="P409" s="2" t="s">
        <v>53</v>
      </c>
      <c r="Q409" s="2"/>
      <c r="R409" s="11">
        <f t="shared" si="13"/>
        <v>29.459110211644205</v>
      </c>
    </row>
    <row r="410" spans="1:18" x14ac:dyDescent="0.35">
      <c r="A410" s="7" t="s">
        <v>400</v>
      </c>
      <c r="B410" s="2"/>
      <c r="C410" s="2" t="s">
        <v>49</v>
      </c>
      <c r="D410" s="2"/>
      <c r="E410" s="2" t="s">
        <v>256</v>
      </c>
      <c r="F410" s="2" t="s">
        <v>401</v>
      </c>
      <c r="G410" s="2"/>
      <c r="H410" s="2" t="s">
        <v>402</v>
      </c>
      <c r="I410" s="2"/>
      <c r="J410" s="2">
        <v>17</v>
      </c>
      <c r="K410" s="2">
        <v>-7.7</v>
      </c>
      <c r="L410" s="2"/>
      <c r="M410" s="2" t="s">
        <v>53</v>
      </c>
      <c r="N410" s="2"/>
      <c r="O410" s="2"/>
      <c r="P410" s="2" t="s">
        <v>53</v>
      </c>
      <c r="Q410" s="2"/>
      <c r="R410" s="11"/>
    </row>
    <row r="411" spans="1:18" x14ac:dyDescent="0.35">
      <c r="A411" s="7" t="s">
        <v>400</v>
      </c>
      <c r="B411" s="2"/>
      <c r="C411" s="2" t="s">
        <v>49</v>
      </c>
      <c r="D411" s="2"/>
      <c r="E411" s="2" t="s">
        <v>256</v>
      </c>
      <c r="F411" s="2" t="s">
        <v>401</v>
      </c>
      <c r="G411" s="2"/>
      <c r="H411" s="2" t="s">
        <v>403</v>
      </c>
      <c r="I411" s="2"/>
      <c r="J411" s="2">
        <v>17.3</v>
      </c>
      <c r="K411" s="2">
        <v>-7.7</v>
      </c>
      <c r="L411" s="2"/>
      <c r="M411" s="2" t="s">
        <v>53</v>
      </c>
      <c r="N411" s="2">
        <v>23.6</v>
      </c>
      <c r="O411" s="2"/>
      <c r="P411" s="2" t="s">
        <v>53</v>
      </c>
      <c r="Q411" s="2"/>
      <c r="R411" s="11">
        <f t="shared" si="13"/>
        <v>31.055623365438038</v>
      </c>
    </row>
    <row r="412" spans="1:18" x14ac:dyDescent="0.35">
      <c r="A412" s="7" t="s">
        <v>400</v>
      </c>
      <c r="B412" s="2"/>
      <c r="C412" s="2" t="s">
        <v>49</v>
      </c>
      <c r="D412" s="2"/>
      <c r="E412" s="2" t="s">
        <v>256</v>
      </c>
      <c r="F412" s="2" t="s">
        <v>401</v>
      </c>
      <c r="G412" s="2"/>
      <c r="H412" s="2" t="s">
        <v>404</v>
      </c>
      <c r="I412" s="2"/>
      <c r="J412" s="2">
        <v>17.399999999999999</v>
      </c>
      <c r="K412" s="2">
        <v>-7.8</v>
      </c>
      <c r="L412" s="2"/>
      <c r="M412" s="2" t="s">
        <v>53</v>
      </c>
      <c r="N412" s="2">
        <v>23.9</v>
      </c>
      <c r="O412" s="2"/>
      <c r="P412" s="2" t="s">
        <v>53</v>
      </c>
      <c r="Q412" s="2"/>
      <c r="R412" s="11">
        <f t="shared" si="13"/>
        <v>31.449444713822544</v>
      </c>
    </row>
    <row r="413" spans="1:18" x14ac:dyDescent="0.35">
      <c r="A413" s="7" t="s">
        <v>400</v>
      </c>
      <c r="B413" s="2"/>
      <c r="C413" s="2" t="s">
        <v>49</v>
      </c>
      <c r="D413" s="2"/>
      <c r="E413" s="2" t="s">
        <v>256</v>
      </c>
      <c r="F413" s="2" t="s">
        <v>401</v>
      </c>
      <c r="G413" s="2"/>
      <c r="H413" s="2" t="s">
        <v>405</v>
      </c>
      <c r="I413" s="2"/>
      <c r="J413" s="2">
        <v>17.399999999999999</v>
      </c>
      <c r="K413" s="2">
        <v>-8</v>
      </c>
      <c r="L413" s="2"/>
      <c r="M413" s="2" t="s">
        <v>53</v>
      </c>
      <c r="N413" s="2">
        <v>24.4</v>
      </c>
      <c r="O413" s="2"/>
      <c r="P413" s="2" t="s">
        <v>53</v>
      </c>
      <c r="Q413" s="2"/>
      <c r="R413" s="11">
        <f t="shared" si="13"/>
        <v>32.139247040497438</v>
      </c>
    </row>
    <row r="414" spans="1:18" x14ac:dyDescent="0.35">
      <c r="A414" s="7" t="s">
        <v>400</v>
      </c>
      <c r="B414" s="2"/>
      <c r="C414" s="2" t="s">
        <v>49</v>
      </c>
      <c r="D414" s="2"/>
      <c r="E414" s="2" t="s">
        <v>256</v>
      </c>
      <c r="F414" s="2" t="s">
        <v>401</v>
      </c>
      <c r="G414" s="2"/>
      <c r="H414" s="2" t="s">
        <v>406</v>
      </c>
      <c r="I414" s="2"/>
      <c r="J414" s="2">
        <v>17.5</v>
      </c>
      <c r="K414" s="2">
        <v>-7.7</v>
      </c>
      <c r="L414" s="2"/>
      <c r="M414" s="2" t="s">
        <v>53</v>
      </c>
      <c r="N414" s="2">
        <v>23.6</v>
      </c>
      <c r="O414" s="2"/>
      <c r="P414" s="2" t="s">
        <v>53</v>
      </c>
      <c r="Q414" s="2"/>
      <c r="R414" s="11">
        <f t="shared" si="13"/>
        <v>31.055623365438038</v>
      </c>
    </row>
    <row r="415" spans="1:18" x14ac:dyDescent="0.35">
      <c r="A415" s="7" t="s">
        <v>400</v>
      </c>
      <c r="B415" s="2"/>
      <c r="C415" s="2" t="s">
        <v>49</v>
      </c>
      <c r="D415" s="2"/>
      <c r="E415" s="2" t="s">
        <v>256</v>
      </c>
      <c r="F415" s="2" t="s">
        <v>401</v>
      </c>
      <c r="G415" s="2"/>
      <c r="H415" s="2" t="s">
        <v>407</v>
      </c>
      <c r="I415" s="2"/>
      <c r="J415" s="2">
        <v>17.5</v>
      </c>
      <c r="K415" s="2">
        <v>-7.6</v>
      </c>
      <c r="L415" s="2"/>
      <c r="M415" s="2" t="s">
        <v>53</v>
      </c>
      <c r="N415" s="2">
        <v>23.6</v>
      </c>
      <c r="O415" s="2"/>
      <c r="P415" s="2" t="s">
        <v>53</v>
      </c>
      <c r="Q415" s="2"/>
      <c r="R415" s="11">
        <f t="shared" si="13"/>
        <v>30.954852467987809</v>
      </c>
    </row>
    <row r="416" spans="1:18" x14ac:dyDescent="0.35">
      <c r="A416" s="7" t="s">
        <v>400</v>
      </c>
      <c r="B416" s="2"/>
      <c r="C416" s="2" t="s">
        <v>49</v>
      </c>
      <c r="D416" s="2"/>
      <c r="E416" s="2" t="s">
        <v>256</v>
      </c>
      <c r="F416" s="2" t="s">
        <v>401</v>
      </c>
      <c r="G416" s="2"/>
      <c r="H416" s="2" t="s">
        <v>408</v>
      </c>
      <c r="I416" s="2"/>
      <c r="J416" s="2">
        <v>17.5</v>
      </c>
      <c r="K416" s="2">
        <v>-7.7</v>
      </c>
      <c r="L416" s="2"/>
      <c r="M416" s="2" t="s">
        <v>53</v>
      </c>
      <c r="N416" s="2">
        <v>23.8</v>
      </c>
      <c r="O416" s="2"/>
      <c r="P416" s="2" t="s">
        <v>53</v>
      </c>
      <c r="Q416" s="2"/>
      <c r="R416" s="11">
        <f t="shared" si="13"/>
        <v>31.25099310328698</v>
      </c>
    </row>
    <row r="417" spans="1:18" x14ac:dyDescent="0.35">
      <c r="A417" s="7" t="s">
        <v>400</v>
      </c>
      <c r="B417" s="2"/>
      <c r="C417" s="2" t="s">
        <v>49</v>
      </c>
      <c r="D417" s="2"/>
      <c r="E417" s="2" t="s">
        <v>256</v>
      </c>
      <c r="F417" s="2" t="s">
        <v>401</v>
      </c>
      <c r="G417" s="2"/>
      <c r="H417" s="2" t="s">
        <v>409</v>
      </c>
      <c r="I417" s="2"/>
      <c r="J417" s="2">
        <v>17.5</v>
      </c>
      <c r="K417" s="2">
        <v>-8</v>
      </c>
      <c r="L417" s="2"/>
      <c r="M417" s="2" t="s">
        <v>53</v>
      </c>
      <c r="N417" s="2">
        <v>23.4</v>
      </c>
      <c r="O417" s="2"/>
      <c r="P417" s="2" t="s">
        <v>53</v>
      </c>
      <c r="Q417" s="2"/>
      <c r="R417" s="11">
        <f t="shared" si="13"/>
        <v>31.162589086118718</v>
      </c>
    </row>
    <row r="418" spans="1:18" x14ac:dyDescent="0.35">
      <c r="A418" s="7" t="s">
        <v>400</v>
      </c>
      <c r="B418" s="2"/>
      <c r="C418" s="2" t="s">
        <v>49</v>
      </c>
      <c r="D418" s="2"/>
      <c r="E418" s="2" t="s">
        <v>256</v>
      </c>
      <c r="F418" s="2" t="s">
        <v>401</v>
      </c>
      <c r="G418" s="2"/>
      <c r="H418" s="2" t="s">
        <v>410</v>
      </c>
      <c r="I418" s="2"/>
      <c r="J418" s="2">
        <v>17.7</v>
      </c>
      <c r="K418" s="2">
        <v>-7.1</v>
      </c>
      <c r="L418" s="2"/>
      <c r="M418" s="2" t="s">
        <v>53</v>
      </c>
      <c r="N418" s="2">
        <v>24</v>
      </c>
      <c r="O418" s="2"/>
      <c r="P418" s="2" t="s">
        <v>53</v>
      </c>
      <c r="Q418" s="2"/>
      <c r="R418" s="11">
        <f t="shared" si="13"/>
        <v>30.841851559904761</v>
      </c>
    </row>
    <row r="419" spans="1:18" x14ac:dyDescent="0.35">
      <c r="A419" s="7" t="s">
        <v>400</v>
      </c>
      <c r="B419" s="2"/>
      <c r="C419" s="2" t="s">
        <v>49</v>
      </c>
      <c r="D419" s="2"/>
      <c r="E419" s="2" t="s">
        <v>256</v>
      </c>
      <c r="F419" s="2" t="s">
        <v>401</v>
      </c>
      <c r="G419" s="2"/>
      <c r="H419" s="2" t="s">
        <v>411</v>
      </c>
      <c r="I419" s="2"/>
      <c r="J419" s="2">
        <v>18</v>
      </c>
      <c r="K419" s="2">
        <v>-8.1</v>
      </c>
      <c r="L419" s="2"/>
      <c r="M419" s="2" t="s">
        <v>53</v>
      </c>
      <c r="N419" s="2">
        <v>23.7</v>
      </c>
      <c r="O419" s="2"/>
      <c r="P419" s="2" t="s">
        <v>53</v>
      </c>
      <c r="Q419" s="2"/>
      <c r="R419" s="11">
        <f t="shared" si="13"/>
        <v>31.556498173777037</v>
      </c>
    </row>
    <row r="420" spans="1:18" x14ac:dyDescent="0.35">
      <c r="A420" s="7" t="s">
        <v>400</v>
      </c>
      <c r="B420" s="2"/>
      <c r="C420" s="2" t="s">
        <v>49</v>
      </c>
      <c r="D420" s="2"/>
      <c r="E420" s="2" t="s">
        <v>256</v>
      </c>
      <c r="F420" s="2" t="s">
        <v>401</v>
      </c>
      <c r="G420" s="2"/>
      <c r="H420" s="2" t="s">
        <v>412</v>
      </c>
      <c r="I420" s="2"/>
      <c r="J420" s="2">
        <v>18.5</v>
      </c>
      <c r="K420" s="2">
        <v>-7.6</v>
      </c>
      <c r="L420" s="2"/>
      <c r="M420" s="2" t="s">
        <v>53</v>
      </c>
      <c r="N420" s="2">
        <v>23.8</v>
      </c>
      <c r="O420" s="2"/>
      <c r="P420" s="2" t="s">
        <v>53</v>
      </c>
      <c r="Q420" s="2"/>
      <c r="R420" s="11">
        <f t="shared" si="13"/>
        <v>31.150222205836933</v>
      </c>
    </row>
    <row r="421" spans="1:18" x14ac:dyDescent="0.35">
      <c r="A421" s="7" t="s">
        <v>400</v>
      </c>
      <c r="B421" s="2"/>
      <c r="C421" s="2" t="s">
        <v>49</v>
      </c>
      <c r="D421" s="2"/>
      <c r="E421" s="2" t="s">
        <v>256</v>
      </c>
      <c r="F421" s="2" t="s">
        <v>401</v>
      </c>
      <c r="G421" s="2"/>
      <c r="H421" s="2" t="s">
        <v>413</v>
      </c>
      <c r="I421" s="2"/>
      <c r="J421" s="2">
        <v>18.5</v>
      </c>
      <c r="K421" s="2">
        <v>-7.9</v>
      </c>
      <c r="L421" s="2"/>
      <c r="M421" s="2" t="s">
        <v>53</v>
      </c>
      <c r="N421" s="2">
        <v>23</v>
      </c>
      <c r="O421" s="2"/>
      <c r="P421" s="2" t="s">
        <v>53</v>
      </c>
      <c r="Q421" s="2"/>
      <c r="R421" s="11">
        <f t="shared" si="13"/>
        <v>30.670857295769746</v>
      </c>
    </row>
    <row r="422" spans="1:18" x14ac:dyDescent="0.35">
      <c r="A422" s="7" t="s">
        <v>400</v>
      </c>
      <c r="B422" s="2"/>
      <c r="C422" s="2" t="s">
        <v>49</v>
      </c>
      <c r="D422" s="2"/>
      <c r="E422" s="2" t="s">
        <v>256</v>
      </c>
      <c r="F422" s="2" t="s">
        <v>401</v>
      </c>
      <c r="G422" s="2"/>
      <c r="H422" s="2" t="s">
        <v>414</v>
      </c>
      <c r="I422" s="2"/>
      <c r="J422" s="2">
        <v>18.7</v>
      </c>
      <c r="K422" s="2"/>
      <c r="L422" s="2"/>
      <c r="M422" s="2" t="s">
        <v>53</v>
      </c>
      <c r="N422" s="2">
        <v>23.5</v>
      </c>
      <c r="O422" s="2"/>
      <c r="P422" s="2" t="s">
        <v>53</v>
      </c>
      <c r="Q422" s="2"/>
      <c r="R422" s="11"/>
    </row>
    <row r="423" spans="1:18" x14ac:dyDescent="0.35">
      <c r="A423" s="7" t="s">
        <v>400</v>
      </c>
      <c r="B423" s="2"/>
      <c r="C423" s="2" t="s">
        <v>49</v>
      </c>
      <c r="D423" s="2"/>
      <c r="E423" s="2" t="s">
        <v>256</v>
      </c>
      <c r="F423" s="2" t="s">
        <v>401</v>
      </c>
      <c r="G423" s="2"/>
      <c r="H423" s="2" t="s">
        <v>415</v>
      </c>
      <c r="I423" s="2"/>
      <c r="J423" s="2"/>
      <c r="K423" s="2"/>
      <c r="L423" s="2"/>
      <c r="M423" s="2" t="s">
        <v>53</v>
      </c>
      <c r="N423" s="2">
        <v>23.8</v>
      </c>
      <c r="O423" s="2"/>
      <c r="P423" s="2" t="s">
        <v>53</v>
      </c>
      <c r="Q423" s="2"/>
      <c r="R423" s="11"/>
    </row>
    <row r="424" spans="1:18" x14ac:dyDescent="0.35">
      <c r="A424" s="7" t="s">
        <v>400</v>
      </c>
      <c r="B424" s="2"/>
      <c r="C424" s="2" t="s">
        <v>49</v>
      </c>
      <c r="D424" s="2"/>
      <c r="E424" s="2" t="s">
        <v>256</v>
      </c>
      <c r="F424" s="2" t="s">
        <v>401</v>
      </c>
      <c r="G424" s="2"/>
      <c r="H424" s="2" t="s">
        <v>416</v>
      </c>
      <c r="I424" s="2"/>
      <c r="J424" s="2"/>
      <c r="K424" s="2"/>
      <c r="L424" s="2"/>
      <c r="M424" s="2" t="s">
        <v>53</v>
      </c>
      <c r="N424" s="2">
        <v>24.7</v>
      </c>
      <c r="O424" s="2"/>
      <c r="P424" s="2" t="s">
        <v>53</v>
      </c>
      <c r="Q424" s="2"/>
      <c r="R424" s="11"/>
    </row>
    <row r="425" spans="1:18" x14ac:dyDescent="0.35">
      <c r="A425" s="7" t="s">
        <v>400</v>
      </c>
      <c r="B425" s="2"/>
      <c r="C425" s="2" t="s">
        <v>49</v>
      </c>
      <c r="D425" s="2"/>
      <c r="E425" s="2" t="s">
        <v>256</v>
      </c>
      <c r="F425" s="2" t="s">
        <v>401</v>
      </c>
      <c r="G425" s="2"/>
      <c r="H425" s="2" t="s">
        <v>417</v>
      </c>
      <c r="I425" s="2"/>
      <c r="J425" s="2"/>
      <c r="K425" s="2"/>
      <c r="L425" s="2"/>
      <c r="M425" s="2" t="s">
        <v>53</v>
      </c>
      <c r="N425" s="2">
        <v>23.5</v>
      </c>
      <c r="O425" s="2"/>
      <c r="P425" s="2" t="s">
        <v>53</v>
      </c>
      <c r="Q425" s="2"/>
      <c r="R425" s="11"/>
    </row>
    <row r="426" spans="1:18" x14ac:dyDescent="0.35">
      <c r="A426" s="7" t="s">
        <v>400</v>
      </c>
      <c r="B426" s="2"/>
      <c r="C426" s="2" t="s">
        <v>49</v>
      </c>
      <c r="D426" s="2"/>
      <c r="E426" s="2" t="s">
        <v>256</v>
      </c>
      <c r="F426" s="2" t="s">
        <v>401</v>
      </c>
      <c r="G426" s="2"/>
      <c r="H426" s="2" t="s">
        <v>418</v>
      </c>
      <c r="I426" s="2"/>
      <c r="J426" s="2"/>
      <c r="K426" s="2"/>
      <c r="L426" s="2"/>
      <c r="M426" s="2" t="s">
        <v>53</v>
      </c>
      <c r="N426" s="2">
        <v>23.5</v>
      </c>
      <c r="O426" s="2"/>
      <c r="P426" s="2" t="s">
        <v>53</v>
      </c>
      <c r="Q426" s="2"/>
      <c r="R426" s="11"/>
    </row>
    <row r="427" spans="1:18" x14ac:dyDescent="0.35">
      <c r="A427" s="7" t="s">
        <v>419</v>
      </c>
      <c r="B427" s="2"/>
      <c r="C427" s="2" t="s">
        <v>49</v>
      </c>
      <c r="D427" s="2"/>
      <c r="E427" s="2" t="s">
        <v>186</v>
      </c>
      <c r="F427" s="2" t="s">
        <v>420</v>
      </c>
      <c r="G427" s="2" t="s">
        <v>421</v>
      </c>
      <c r="H427" s="2" t="s">
        <v>422</v>
      </c>
      <c r="I427" s="2"/>
      <c r="J427" s="2">
        <v>10.4</v>
      </c>
      <c r="K427" s="2">
        <v>-8.4</v>
      </c>
      <c r="L427" s="2"/>
      <c r="M427" s="2" t="s">
        <v>53</v>
      </c>
      <c r="N427" s="2">
        <v>25.4</v>
      </c>
      <c r="O427" s="2"/>
      <c r="P427" s="2" t="s">
        <v>53</v>
      </c>
      <c r="Q427" s="2"/>
      <c r="R427" s="11">
        <f t="shared" ref="R427:R432" si="14">1000*LN((1000+N427)/(1000+K427))</f>
        <v>33.518259188564734</v>
      </c>
    </row>
    <row r="428" spans="1:18" x14ac:dyDescent="0.35">
      <c r="A428" s="7" t="s">
        <v>419</v>
      </c>
      <c r="B428" s="2"/>
      <c r="C428" s="2" t="s">
        <v>49</v>
      </c>
      <c r="D428" s="2"/>
      <c r="E428" s="2" t="s">
        <v>186</v>
      </c>
      <c r="F428" s="2" t="s">
        <v>420</v>
      </c>
      <c r="G428" s="2" t="s">
        <v>421</v>
      </c>
      <c r="H428" s="2" t="s">
        <v>423</v>
      </c>
      <c r="I428" s="2"/>
      <c r="J428" s="2">
        <v>10.4</v>
      </c>
      <c r="K428" s="2">
        <v>-8.1999999999999993</v>
      </c>
      <c r="L428" s="2"/>
      <c r="M428" s="2" t="s">
        <v>53</v>
      </c>
      <c r="N428" s="2">
        <v>24.9</v>
      </c>
      <c r="O428" s="2"/>
      <c r="P428" s="2" t="s">
        <v>53</v>
      </c>
      <c r="Q428" s="2"/>
      <c r="R428" s="11">
        <f t="shared" si="14"/>
        <v>32.828851782483866</v>
      </c>
    </row>
    <row r="429" spans="1:18" x14ac:dyDescent="0.35">
      <c r="A429" s="7" t="s">
        <v>419</v>
      </c>
      <c r="B429" s="2"/>
      <c r="C429" s="2" t="s">
        <v>49</v>
      </c>
      <c r="D429" s="2"/>
      <c r="E429" s="2" t="s">
        <v>186</v>
      </c>
      <c r="F429" s="2" t="s">
        <v>420</v>
      </c>
      <c r="G429" s="2" t="s">
        <v>421</v>
      </c>
      <c r="H429" s="2" t="s">
        <v>424</v>
      </c>
      <c r="I429" s="2"/>
      <c r="J429" s="2">
        <v>10.4</v>
      </c>
      <c r="K429" s="2">
        <v>-8.1999999999999993</v>
      </c>
      <c r="L429" s="2"/>
      <c r="M429" s="2" t="s">
        <v>53</v>
      </c>
      <c r="N429" s="2">
        <v>24.8</v>
      </c>
      <c r="O429" s="2"/>
      <c r="P429" s="2" t="s">
        <v>53</v>
      </c>
      <c r="Q429" s="2"/>
      <c r="R429" s="11">
        <f t="shared" si="14"/>
        <v>32.731276527490984</v>
      </c>
    </row>
    <row r="430" spans="1:18" x14ac:dyDescent="0.35">
      <c r="A430" s="7" t="s">
        <v>419</v>
      </c>
      <c r="B430" s="2"/>
      <c r="C430" s="2" t="s">
        <v>49</v>
      </c>
      <c r="D430" s="2"/>
      <c r="E430" s="2" t="s">
        <v>186</v>
      </c>
      <c r="F430" s="2" t="s">
        <v>420</v>
      </c>
      <c r="G430" s="2" t="s">
        <v>421</v>
      </c>
      <c r="H430" s="2" t="s">
        <v>425</v>
      </c>
      <c r="I430" s="2"/>
      <c r="J430" s="2">
        <v>10.4</v>
      </c>
      <c r="K430" s="2">
        <v>-7.4</v>
      </c>
      <c r="L430" s="2"/>
      <c r="M430" s="2" t="s">
        <v>53</v>
      </c>
      <c r="N430" s="2">
        <v>25.2</v>
      </c>
      <c r="O430" s="2"/>
      <c r="P430" s="2" t="s">
        <v>53</v>
      </c>
      <c r="Q430" s="2"/>
      <c r="R430" s="11">
        <f t="shared" si="14"/>
        <v>32.315231336575721</v>
      </c>
    </row>
    <row r="431" spans="1:18" x14ac:dyDescent="0.35">
      <c r="A431" s="7" t="s">
        <v>419</v>
      </c>
      <c r="B431" s="2"/>
      <c r="C431" s="2" t="s">
        <v>49</v>
      </c>
      <c r="D431" s="2"/>
      <c r="E431" s="2" t="s">
        <v>186</v>
      </c>
      <c r="F431" s="2" t="s">
        <v>420</v>
      </c>
      <c r="G431" s="2" t="s">
        <v>421</v>
      </c>
      <c r="H431" s="2" t="s">
        <v>426</v>
      </c>
      <c r="I431" s="2"/>
      <c r="J431" s="2">
        <v>10.4</v>
      </c>
      <c r="K431" s="2">
        <v>-8</v>
      </c>
      <c r="L431" s="2"/>
      <c r="M431" s="2" t="s">
        <v>53</v>
      </c>
      <c r="N431" s="2">
        <v>25</v>
      </c>
      <c r="O431" s="2"/>
      <c r="P431" s="2" t="s">
        <v>53</v>
      </c>
      <c r="Q431" s="2"/>
      <c r="R431" s="11">
        <f t="shared" si="14"/>
        <v>32.724784287635707</v>
      </c>
    </row>
    <row r="432" spans="1:18" x14ac:dyDescent="0.35">
      <c r="A432" s="7" t="s">
        <v>419</v>
      </c>
      <c r="B432" s="2"/>
      <c r="C432" s="2" t="s">
        <v>49</v>
      </c>
      <c r="D432" s="2"/>
      <c r="E432" s="2" t="s">
        <v>186</v>
      </c>
      <c r="F432" s="2" t="s">
        <v>420</v>
      </c>
      <c r="G432" s="2" t="s">
        <v>421</v>
      </c>
      <c r="H432" s="2" t="s">
        <v>427</v>
      </c>
      <c r="I432" s="2"/>
      <c r="J432" s="2">
        <v>10.4</v>
      </c>
      <c r="K432" s="2">
        <v>-7.9</v>
      </c>
      <c r="L432" s="2"/>
      <c r="M432" s="2" t="s">
        <v>53</v>
      </c>
      <c r="N432" s="2">
        <v>25</v>
      </c>
      <c r="O432" s="2"/>
      <c r="P432" s="2" t="s">
        <v>53</v>
      </c>
      <c r="Q432" s="2"/>
      <c r="R432" s="11">
        <f t="shared" si="14"/>
        <v>32.623982916651833</v>
      </c>
    </row>
    <row r="433" spans="1:18" x14ac:dyDescent="0.35">
      <c r="A433" s="7" t="s">
        <v>419</v>
      </c>
      <c r="B433" s="2"/>
      <c r="C433" s="2" t="s">
        <v>49</v>
      </c>
      <c r="D433" s="2"/>
      <c r="E433" s="2" t="s">
        <v>186</v>
      </c>
      <c r="F433" s="2" t="s">
        <v>420</v>
      </c>
      <c r="G433" s="2" t="s">
        <v>421</v>
      </c>
      <c r="H433" s="2" t="s">
        <v>428</v>
      </c>
      <c r="I433" s="2"/>
      <c r="J433" s="2">
        <v>10.4</v>
      </c>
      <c r="K433" s="2"/>
      <c r="L433" s="2"/>
      <c r="M433" s="2" t="s">
        <v>53</v>
      </c>
      <c r="N433" s="2">
        <v>25.2</v>
      </c>
      <c r="O433" s="2"/>
      <c r="P433" s="2" t="s">
        <v>53</v>
      </c>
      <c r="Q433" s="2"/>
      <c r="R433" s="11"/>
    </row>
    <row r="434" spans="1:18" x14ac:dyDescent="0.35">
      <c r="A434" s="7" t="s">
        <v>419</v>
      </c>
      <c r="B434" s="2"/>
      <c r="C434" s="2" t="s">
        <v>49</v>
      </c>
      <c r="D434" s="2"/>
      <c r="E434" s="2" t="s">
        <v>186</v>
      </c>
      <c r="F434" s="2" t="s">
        <v>420</v>
      </c>
      <c r="G434" s="2" t="s">
        <v>421</v>
      </c>
      <c r="H434" s="2" t="s">
        <v>429</v>
      </c>
      <c r="I434" s="2"/>
      <c r="J434" s="2">
        <v>10.4</v>
      </c>
      <c r="K434" s="2">
        <v>-7</v>
      </c>
      <c r="L434" s="2"/>
      <c r="M434" s="2" t="s">
        <v>53</v>
      </c>
      <c r="N434" s="2">
        <v>25.1</v>
      </c>
      <c r="O434" s="2"/>
      <c r="P434" s="2" t="s">
        <v>53</v>
      </c>
      <c r="Q434" s="2"/>
      <c r="R434" s="11">
        <f t="shared" ref="R434:R482" si="15">1000*LN((1000+N434)/(1000+K434))</f>
        <v>31.814783744183103</v>
      </c>
    </row>
    <row r="435" spans="1:18" x14ac:dyDescent="0.35">
      <c r="A435" s="7" t="s">
        <v>419</v>
      </c>
      <c r="B435" s="2"/>
      <c r="C435" s="2" t="s">
        <v>49</v>
      </c>
      <c r="D435" s="2"/>
      <c r="E435" s="2" t="s">
        <v>186</v>
      </c>
      <c r="F435" s="2" t="s">
        <v>420</v>
      </c>
      <c r="G435" s="2" t="s">
        <v>421</v>
      </c>
      <c r="H435" s="2" t="s">
        <v>430</v>
      </c>
      <c r="I435" s="2"/>
      <c r="J435" s="2">
        <v>10.4</v>
      </c>
      <c r="K435" s="2">
        <v>-8</v>
      </c>
      <c r="L435" s="2"/>
      <c r="M435" s="2" t="s">
        <v>53</v>
      </c>
      <c r="N435" s="2">
        <v>25</v>
      </c>
      <c r="O435" s="2"/>
      <c r="P435" s="2" t="s">
        <v>53</v>
      </c>
      <c r="Q435" s="2"/>
      <c r="R435" s="11">
        <f t="shared" si="15"/>
        <v>32.724784287635707</v>
      </c>
    </row>
    <row r="436" spans="1:18" x14ac:dyDescent="0.35">
      <c r="A436" s="7" t="s">
        <v>419</v>
      </c>
      <c r="B436" s="2"/>
      <c r="C436" s="2" t="s">
        <v>49</v>
      </c>
      <c r="D436" s="2"/>
      <c r="E436" s="2" t="s">
        <v>186</v>
      </c>
      <c r="F436" s="2" t="s">
        <v>420</v>
      </c>
      <c r="G436" s="2" t="s">
        <v>421</v>
      </c>
      <c r="H436" s="2" t="s">
        <v>431</v>
      </c>
      <c r="I436" s="2"/>
      <c r="J436" s="2">
        <v>10.4</v>
      </c>
      <c r="K436" s="2">
        <v>-7.8</v>
      </c>
      <c r="L436" s="2"/>
      <c r="M436" s="2" t="s">
        <v>53</v>
      </c>
      <c r="N436" s="2">
        <v>25.1</v>
      </c>
      <c r="O436" s="2"/>
      <c r="P436" s="2" t="s">
        <v>53</v>
      </c>
      <c r="Q436" s="2"/>
      <c r="R436" s="11">
        <f t="shared" si="15"/>
        <v>32.620747922407247</v>
      </c>
    </row>
    <row r="437" spans="1:18" x14ac:dyDescent="0.35">
      <c r="A437" s="7" t="s">
        <v>419</v>
      </c>
      <c r="B437" s="2"/>
      <c r="C437" s="2" t="s">
        <v>49</v>
      </c>
      <c r="D437" s="2"/>
      <c r="E437" s="2" t="s">
        <v>186</v>
      </c>
      <c r="F437" s="2" t="s">
        <v>420</v>
      </c>
      <c r="G437" s="2" t="s">
        <v>421</v>
      </c>
      <c r="H437" s="2" t="s">
        <v>432</v>
      </c>
      <c r="I437" s="2"/>
      <c r="J437" s="2">
        <v>10.4</v>
      </c>
      <c r="K437" s="2">
        <v>-7.7</v>
      </c>
      <c r="L437" s="2"/>
      <c r="M437" s="2" t="s">
        <v>53</v>
      </c>
      <c r="N437" s="2">
        <v>25</v>
      </c>
      <c r="O437" s="2"/>
      <c r="P437" s="2" t="s">
        <v>53</v>
      </c>
      <c r="Q437" s="2"/>
      <c r="R437" s="11">
        <f t="shared" si="15"/>
        <v>32.42241065231282</v>
      </c>
    </row>
    <row r="438" spans="1:18" x14ac:dyDescent="0.35">
      <c r="A438" s="7" t="s">
        <v>419</v>
      </c>
      <c r="B438" s="2"/>
      <c r="C438" s="2" t="s">
        <v>49</v>
      </c>
      <c r="D438" s="2"/>
      <c r="E438" s="2" t="s">
        <v>186</v>
      </c>
      <c r="F438" s="2" t="s">
        <v>420</v>
      </c>
      <c r="G438" s="2" t="s">
        <v>421</v>
      </c>
      <c r="H438" s="2" t="s">
        <v>433</v>
      </c>
      <c r="I438" s="2"/>
      <c r="J438" s="2">
        <v>10.4</v>
      </c>
      <c r="K438" s="2">
        <v>-7.4</v>
      </c>
      <c r="L438" s="2"/>
      <c r="M438" s="2" t="s">
        <v>53</v>
      </c>
      <c r="N438" s="2">
        <v>25.5</v>
      </c>
      <c r="O438" s="2"/>
      <c r="P438" s="2" t="s">
        <v>53</v>
      </c>
      <c r="Q438" s="2"/>
      <c r="R438" s="11">
        <f t="shared" si="15"/>
        <v>32.607814359094924</v>
      </c>
    </row>
    <row r="439" spans="1:18" x14ac:dyDescent="0.35">
      <c r="A439" s="7" t="s">
        <v>419</v>
      </c>
      <c r="B439" s="2"/>
      <c r="C439" s="2" t="s">
        <v>49</v>
      </c>
      <c r="D439" s="2"/>
      <c r="E439" s="2" t="s">
        <v>186</v>
      </c>
      <c r="F439" s="2" t="s">
        <v>420</v>
      </c>
      <c r="G439" s="2" t="s">
        <v>421</v>
      </c>
      <c r="H439" s="2" t="s">
        <v>434</v>
      </c>
      <c r="I439" s="2"/>
      <c r="J439" s="2">
        <v>10.4</v>
      </c>
      <c r="K439" s="2">
        <v>-7.7</v>
      </c>
      <c r="L439" s="2"/>
      <c r="M439" s="2" t="s">
        <v>53</v>
      </c>
      <c r="N439" s="2">
        <v>25.1</v>
      </c>
      <c r="O439" s="2"/>
      <c r="P439" s="2" t="s">
        <v>53</v>
      </c>
      <c r="Q439" s="2"/>
      <c r="R439" s="11">
        <f t="shared" si="15"/>
        <v>32.519966869159909</v>
      </c>
    </row>
    <row r="440" spans="1:18" x14ac:dyDescent="0.35">
      <c r="A440" s="7" t="s">
        <v>419</v>
      </c>
      <c r="B440" s="2"/>
      <c r="C440" s="2" t="s">
        <v>49</v>
      </c>
      <c r="D440" s="2"/>
      <c r="E440" s="2" t="s">
        <v>186</v>
      </c>
      <c r="F440" s="2" t="s">
        <v>420</v>
      </c>
      <c r="G440" s="2" t="s">
        <v>421</v>
      </c>
      <c r="H440" s="2" t="s">
        <v>435</v>
      </c>
      <c r="I440" s="2"/>
      <c r="J440" s="2">
        <v>10.4</v>
      </c>
      <c r="K440" s="2">
        <v>-7.7</v>
      </c>
      <c r="L440" s="2"/>
      <c r="M440" s="2" t="s">
        <v>53</v>
      </c>
      <c r="N440" s="2">
        <v>25.2</v>
      </c>
      <c r="O440" s="2"/>
      <c r="P440" s="2" t="s">
        <v>53</v>
      </c>
      <c r="Q440" s="2"/>
      <c r="R440" s="11">
        <f t="shared" si="15"/>
        <v>32.617513569720344</v>
      </c>
    </row>
    <row r="441" spans="1:18" x14ac:dyDescent="0.35">
      <c r="A441" s="7" t="s">
        <v>419</v>
      </c>
      <c r="B441" s="2"/>
      <c r="C441" s="2" t="s">
        <v>49</v>
      </c>
      <c r="D441" s="2"/>
      <c r="E441" s="2" t="s">
        <v>186</v>
      </c>
      <c r="F441" s="2" t="s">
        <v>420</v>
      </c>
      <c r="G441" s="2" t="s">
        <v>436</v>
      </c>
      <c r="H441" s="2" t="s">
        <v>437</v>
      </c>
      <c r="I441" s="2"/>
      <c r="J441" s="2">
        <v>10.8</v>
      </c>
      <c r="K441" s="2">
        <v>-8.1</v>
      </c>
      <c r="L441" s="2"/>
      <c r="M441" s="2" t="s">
        <v>53</v>
      </c>
      <c r="N441" s="2">
        <v>24.3</v>
      </c>
      <c r="O441" s="2"/>
      <c r="P441" s="2" t="s">
        <v>53</v>
      </c>
      <c r="Q441" s="2"/>
      <c r="R441" s="11">
        <f t="shared" si="15"/>
        <v>32.142435690540921</v>
      </c>
    </row>
    <row r="442" spans="1:18" x14ac:dyDescent="0.35">
      <c r="A442" s="7" t="s">
        <v>419</v>
      </c>
      <c r="B442" s="2"/>
      <c r="C442" s="2" t="s">
        <v>49</v>
      </c>
      <c r="D442" s="2"/>
      <c r="E442" s="2" t="s">
        <v>186</v>
      </c>
      <c r="F442" s="2" t="s">
        <v>420</v>
      </c>
      <c r="G442" s="2" t="s">
        <v>436</v>
      </c>
      <c r="H442" s="2" t="s">
        <v>438</v>
      </c>
      <c r="I442" s="2"/>
      <c r="J442" s="2">
        <v>10.8</v>
      </c>
      <c r="K442" s="2">
        <v>-8</v>
      </c>
      <c r="L442" s="2"/>
      <c r="M442" s="2" t="s">
        <v>53</v>
      </c>
      <c r="N442" s="2">
        <v>23.9</v>
      </c>
      <c r="O442" s="2"/>
      <c r="P442" s="2" t="s">
        <v>53</v>
      </c>
      <c r="Q442" s="2"/>
      <c r="R442" s="11">
        <f t="shared" si="15"/>
        <v>31.65103729589832</v>
      </c>
    </row>
    <row r="443" spans="1:18" x14ac:dyDescent="0.35">
      <c r="A443" s="7" t="s">
        <v>419</v>
      </c>
      <c r="B443" s="2"/>
      <c r="C443" s="2" t="s">
        <v>49</v>
      </c>
      <c r="D443" s="2"/>
      <c r="E443" s="2" t="s">
        <v>186</v>
      </c>
      <c r="F443" s="2" t="s">
        <v>420</v>
      </c>
      <c r="G443" s="2" t="s">
        <v>436</v>
      </c>
      <c r="H443" s="2" t="s">
        <v>423</v>
      </c>
      <c r="I443" s="2"/>
      <c r="J443" s="2">
        <v>10.8</v>
      </c>
      <c r="K443" s="2">
        <v>-8.4</v>
      </c>
      <c r="L443" s="2"/>
      <c r="M443" s="2" t="s">
        <v>53</v>
      </c>
      <c r="N443" s="2">
        <v>24.1</v>
      </c>
      <c r="O443" s="2"/>
      <c r="P443" s="2" t="s">
        <v>53</v>
      </c>
      <c r="Q443" s="2"/>
      <c r="R443" s="11">
        <f t="shared" si="15"/>
        <v>32.249656920356415</v>
      </c>
    </row>
    <row r="444" spans="1:18" x14ac:dyDescent="0.35">
      <c r="A444" s="7" t="s">
        <v>419</v>
      </c>
      <c r="B444" s="2"/>
      <c r="C444" s="2" t="s">
        <v>49</v>
      </c>
      <c r="D444" s="2"/>
      <c r="E444" s="2" t="s">
        <v>186</v>
      </c>
      <c r="F444" s="2" t="s">
        <v>420</v>
      </c>
      <c r="G444" s="2" t="s">
        <v>436</v>
      </c>
      <c r="H444" s="2" t="s">
        <v>424</v>
      </c>
      <c r="I444" s="2"/>
      <c r="J444" s="2">
        <v>10.8</v>
      </c>
      <c r="K444" s="2">
        <v>-7.8</v>
      </c>
      <c r="L444" s="2"/>
      <c r="M444" s="2" t="s">
        <v>53</v>
      </c>
      <c r="N444" s="2">
        <v>24.3</v>
      </c>
      <c r="O444" s="2"/>
      <c r="P444" s="2" t="s">
        <v>53</v>
      </c>
      <c r="Q444" s="2"/>
      <c r="R444" s="11">
        <f t="shared" si="15"/>
        <v>31.840031575540308</v>
      </c>
    </row>
    <row r="445" spans="1:18" x14ac:dyDescent="0.35">
      <c r="A445" s="7" t="s">
        <v>419</v>
      </c>
      <c r="B445" s="2"/>
      <c r="C445" s="2" t="s">
        <v>49</v>
      </c>
      <c r="D445" s="2"/>
      <c r="E445" s="2" t="s">
        <v>186</v>
      </c>
      <c r="F445" s="2" t="s">
        <v>420</v>
      </c>
      <c r="G445" s="2" t="s">
        <v>436</v>
      </c>
      <c r="H445" s="2" t="s">
        <v>425</v>
      </c>
      <c r="I445" s="2"/>
      <c r="J445" s="2">
        <v>10.8</v>
      </c>
      <c r="K445" s="2">
        <v>-7.4</v>
      </c>
      <c r="L445" s="2"/>
      <c r="M445" s="2" t="s">
        <v>53</v>
      </c>
      <c r="N445" s="2">
        <v>24.5</v>
      </c>
      <c r="O445" s="2"/>
      <c r="P445" s="2" t="s">
        <v>53</v>
      </c>
      <c r="Q445" s="2"/>
      <c r="R445" s="11">
        <f t="shared" si="15"/>
        <v>31.632204525614014</v>
      </c>
    </row>
    <row r="446" spans="1:18" x14ac:dyDescent="0.35">
      <c r="A446" s="7" t="s">
        <v>419</v>
      </c>
      <c r="B446" s="2"/>
      <c r="C446" s="2" t="s">
        <v>49</v>
      </c>
      <c r="D446" s="2"/>
      <c r="E446" s="2" t="s">
        <v>186</v>
      </c>
      <c r="F446" s="2" t="s">
        <v>420</v>
      </c>
      <c r="G446" s="2" t="s">
        <v>436</v>
      </c>
      <c r="H446" s="2" t="s">
        <v>426</v>
      </c>
      <c r="I446" s="2"/>
      <c r="J446" s="2">
        <v>10.8</v>
      </c>
      <c r="K446" s="2">
        <v>-7.6</v>
      </c>
      <c r="L446" s="2"/>
      <c r="M446" s="2" t="s">
        <v>53</v>
      </c>
      <c r="N446" s="2">
        <v>24.8</v>
      </c>
      <c r="O446" s="2"/>
      <c r="P446" s="2" t="s">
        <v>53</v>
      </c>
      <c r="Q446" s="2"/>
      <c r="R446" s="11">
        <f t="shared" si="15"/>
        <v>32.126498764878505</v>
      </c>
    </row>
    <row r="447" spans="1:18" x14ac:dyDescent="0.35">
      <c r="A447" s="7" t="s">
        <v>419</v>
      </c>
      <c r="B447" s="2"/>
      <c r="C447" s="2" t="s">
        <v>49</v>
      </c>
      <c r="D447" s="2"/>
      <c r="E447" s="2" t="s">
        <v>186</v>
      </c>
      <c r="F447" s="2" t="s">
        <v>420</v>
      </c>
      <c r="G447" s="2" t="s">
        <v>436</v>
      </c>
      <c r="H447" s="2" t="s">
        <v>427</v>
      </c>
      <c r="I447" s="2"/>
      <c r="J447" s="2">
        <v>10.8</v>
      </c>
      <c r="K447" s="2">
        <v>-8</v>
      </c>
      <c r="L447" s="2"/>
      <c r="M447" s="2" t="s">
        <v>53</v>
      </c>
      <c r="N447" s="2">
        <v>24.6</v>
      </c>
      <c r="O447" s="2"/>
      <c r="P447" s="2" t="s">
        <v>53</v>
      </c>
      <c r="Q447" s="2"/>
      <c r="R447" s="11">
        <f t="shared" si="15"/>
        <v>32.334464220228988</v>
      </c>
    </row>
    <row r="448" spans="1:18" x14ac:dyDescent="0.35">
      <c r="A448" s="7" t="s">
        <v>419</v>
      </c>
      <c r="B448" s="2"/>
      <c r="C448" s="2" t="s">
        <v>49</v>
      </c>
      <c r="D448" s="2"/>
      <c r="E448" s="2" t="s">
        <v>186</v>
      </c>
      <c r="F448" s="2" t="s">
        <v>420</v>
      </c>
      <c r="G448" s="2" t="s">
        <v>436</v>
      </c>
      <c r="H448" s="2" t="s">
        <v>428</v>
      </c>
      <c r="I448" s="2"/>
      <c r="J448" s="2">
        <v>10.8</v>
      </c>
      <c r="K448" s="2">
        <v>-8</v>
      </c>
      <c r="L448" s="2"/>
      <c r="M448" s="2" t="s">
        <v>53</v>
      </c>
      <c r="N448" s="2">
        <v>24.5</v>
      </c>
      <c r="O448" s="2"/>
      <c r="P448" s="2" t="s">
        <v>53</v>
      </c>
      <c r="Q448" s="2"/>
      <c r="R448" s="11">
        <f t="shared" si="15"/>
        <v>32.236860394081617</v>
      </c>
    </row>
    <row r="449" spans="1:18" x14ac:dyDescent="0.35">
      <c r="A449" s="7" t="s">
        <v>419</v>
      </c>
      <c r="B449" s="2"/>
      <c r="C449" s="2" t="s">
        <v>49</v>
      </c>
      <c r="D449" s="2"/>
      <c r="E449" s="2" t="s">
        <v>186</v>
      </c>
      <c r="F449" s="2" t="s">
        <v>420</v>
      </c>
      <c r="G449" s="2" t="s">
        <v>436</v>
      </c>
      <c r="H449" s="2" t="s">
        <v>429</v>
      </c>
      <c r="I449" s="2"/>
      <c r="J449" s="2">
        <v>10.8</v>
      </c>
      <c r="K449" s="2">
        <v>-7.4</v>
      </c>
      <c r="L449" s="2"/>
      <c r="M449" s="2" t="s">
        <v>53</v>
      </c>
      <c r="N449" s="2">
        <v>24.8</v>
      </c>
      <c r="O449" s="2"/>
      <c r="P449" s="2" t="s">
        <v>53</v>
      </c>
      <c r="Q449" s="2"/>
      <c r="R449" s="11">
        <f t="shared" si="15"/>
        <v>31.924987429184011</v>
      </c>
    </row>
    <row r="450" spans="1:18" x14ac:dyDescent="0.35">
      <c r="A450" s="7" t="s">
        <v>419</v>
      </c>
      <c r="B450" s="2"/>
      <c r="C450" s="2" t="s">
        <v>49</v>
      </c>
      <c r="D450" s="2"/>
      <c r="E450" s="2" t="s">
        <v>186</v>
      </c>
      <c r="F450" s="2" t="s">
        <v>420</v>
      </c>
      <c r="G450" s="2" t="s">
        <v>436</v>
      </c>
      <c r="H450" s="2" t="s">
        <v>430</v>
      </c>
      <c r="I450" s="2"/>
      <c r="J450" s="2">
        <v>10.8</v>
      </c>
      <c r="K450" s="2">
        <v>-7.6</v>
      </c>
      <c r="L450" s="2"/>
      <c r="M450" s="2" t="s">
        <v>53</v>
      </c>
      <c r="N450" s="2">
        <v>24.4</v>
      </c>
      <c r="O450" s="2"/>
      <c r="P450" s="2" t="s">
        <v>53</v>
      </c>
      <c r="Q450" s="2"/>
      <c r="R450" s="11">
        <f t="shared" si="15"/>
        <v>31.736102507724429</v>
      </c>
    </row>
    <row r="451" spans="1:18" x14ac:dyDescent="0.35">
      <c r="A451" s="7" t="s">
        <v>419</v>
      </c>
      <c r="B451" s="2"/>
      <c r="C451" s="2" t="s">
        <v>49</v>
      </c>
      <c r="D451" s="2"/>
      <c r="E451" s="2" t="s">
        <v>186</v>
      </c>
      <c r="F451" s="2" t="s">
        <v>420</v>
      </c>
      <c r="G451" s="2" t="s">
        <v>436</v>
      </c>
      <c r="H451" s="2" t="s">
        <v>431</v>
      </c>
      <c r="I451" s="2"/>
      <c r="J451" s="2">
        <v>10.8</v>
      </c>
      <c r="K451" s="2">
        <v>-7.8</v>
      </c>
      <c r="L451" s="2"/>
      <c r="M451" s="2" t="s">
        <v>53</v>
      </c>
      <c r="N451" s="2">
        <v>24.5</v>
      </c>
      <c r="O451" s="2"/>
      <c r="P451" s="2" t="s">
        <v>53</v>
      </c>
      <c r="Q451" s="2"/>
      <c r="R451" s="11">
        <f t="shared" si="15"/>
        <v>32.035267812005891</v>
      </c>
    </row>
    <row r="452" spans="1:18" x14ac:dyDescent="0.35">
      <c r="A452" s="7" t="s">
        <v>419</v>
      </c>
      <c r="B452" s="2"/>
      <c r="C452" s="2" t="s">
        <v>49</v>
      </c>
      <c r="D452" s="2"/>
      <c r="E452" s="2" t="s">
        <v>186</v>
      </c>
      <c r="F452" s="2" t="s">
        <v>420</v>
      </c>
      <c r="G452" s="2" t="s">
        <v>436</v>
      </c>
      <c r="H452" s="2" t="s">
        <v>432</v>
      </c>
      <c r="I452" s="2"/>
      <c r="J452" s="2">
        <v>10.8</v>
      </c>
      <c r="K452" s="2">
        <v>-7.8</v>
      </c>
      <c r="L452" s="2"/>
      <c r="M452" s="2" t="s">
        <v>53</v>
      </c>
      <c r="N452" s="2">
        <v>25</v>
      </c>
      <c r="O452" s="2"/>
      <c r="P452" s="2" t="s">
        <v>53</v>
      </c>
      <c r="Q452" s="2"/>
      <c r="R452" s="11">
        <f t="shared" si="15"/>
        <v>32.523191705559931</v>
      </c>
    </row>
    <row r="453" spans="1:18" x14ac:dyDescent="0.35">
      <c r="A453" s="7" t="s">
        <v>419</v>
      </c>
      <c r="B453" s="2"/>
      <c r="C453" s="2" t="s">
        <v>49</v>
      </c>
      <c r="D453" s="2"/>
      <c r="E453" s="2" t="s">
        <v>186</v>
      </c>
      <c r="F453" s="2" t="s">
        <v>420</v>
      </c>
      <c r="G453" s="2" t="s">
        <v>436</v>
      </c>
      <c r="H453" s="2" t="s">
        <v>433</v>
      </c>
      <c r="I453" s="2"/>
      <c r="J453" s="2">
        <v>10.8</v>
      </c>
      <c r="K453" s="2">
        <v>-7.7</v>
      </c>
      <c r="L453" s="2"/>
      <c r="M453" s="2" t="s">
        <v>53</v>
      </c>
      <c r="N453" s="2">
        <v>24.6</v>
      </c>
      <c r="O453" s="2"/>
      <c r="P453" s="2" t="s">
        <v>53</v>
      </c>
      <c r="Q453" s="2"/>
      <c r="R453" s="11">
        <f t="shared" si="15"/>
        <v>32.032090584906129</v>
      </c>
    </row>
    <row r="454" spans="1:18" x14ac:dyDescent="0.35">
      <c r="A454" s="7" t="s">
        <v>419</v>
      </c>
      <c r="B454" s="2"/>
      <c r="C454" s="2" t="s">
        <v>49</v>
      </c>
      <c r="D454" s="2"/>
      <c r="E454" s="2" t="s">
        <v>186</v>
      </c>
      <c r="F454" s="2" t="s">
        <v>420</v>
      </c>
      <c r="G454" s="2" t="s">
        <v>436</v>
      </c>
      <c r="H454" s="2" t="s">
        <v>434</v>
      </c>
      <c r="I454" s="2"/>
      <c r="J454" s="2">
        <v>10.8</v>
      </c>
      <c r="K454" s="2">
        <v>-7.7</v>
      </c>
      <c r="L454" s="2"/>
      <c r="M454" s="2" t="s">
        <v>53</v>
      </c>
      <c r="N454" s="2">
        <v>24.7</v>
      </c>
      <c r="O454" s="2"/>
      <c r="P454" s="2" t="s">
        <v>53</v>
      </c>
      <c r="Q454" s="2"/>
      <c r="R454" s="11">
        <f t="shared" si="15"/>
        <v>32.129684885476458</v>
      </c>
    </row>
    <row r="455" spans="1:18" x14ac:dyDescent="0.35">
      <c r="A455" s="7" t="s">
        <v>419</v>
      </c>
      <c r="B455" s="2"/>
      <c r="C455" s="2" t="s">
        <v>49</v>
      </c>
      <c r="D455" s="2"/>
      <c r="E455" s="2" t="s">
        <v>186</v>
      </c>
      <c r="F455" s="2" t="s">
        <v>420</v>
      </c>
      <c r="G455" s="2" t="s">
        <v>436</v>
      </c>
      <c r="H455" s="2" t="s">
        <v>435</v>
      </c>
      <c r="I455" s="2"/>
      <c r="J455" s="2">
        <v>10.8</v>
      </c>
      <c r="K455" s="2">
        <v>-7.8</v>
      </c>
      <c r="L455" s="2"/>
      <c r="M455" s="2" t="s">
        <v>53</v>
      </c>
      <c r="N455" s="2">
        <v>24.6</v>
      </c>
      <c r="O455" s="2"/>
      <c r="P455" s="2" t="s">
        <v>53</v>
      </c>
      <c r="Q455" s="2"/>
      <c r="R455" s="11">
        <f t="shared" si="15"/>
        <v>32.132871638153176</v>
      </c>
    </row>
    <row r="456" spans="1:18" x14ac:dyDescent="0.35">
      <c r="A456" s="7" t="s">
        <v>439</v>
      </c>
      <c r="B456" s="2"/>
      <c r="C456" s="2" t="s">
        <v>49</v>
      </c>
      <c r="D456" s="2"/>
      <c r="E456" s="2" t="s">
        <v>179</v>
      </c>
      <c r="F456" s="2" t="s">
        <v>440</v>
      </c>
      <c r="G456" s="2" t="s">
        <v>441</v>
      </c>
      <c r="H456" s="2"/>
      <c r="I456" s="2"/>
      <c r="J456" s="2">
        <v>13.7</v>
      </c>
      <c r="K456" s="2">
        <v>-6.1</v>
      </c>
      <c r="L456" s="2"/>
      <c r="M456" s="2" t="s">
        <v>53</v>
      </c>
      <c r="N456" s="2">
        <v>25.7</v>
      </c>
      <c r="O456" s="2"/>
      <c r="P456" s="2" t="s">
        <v>53</v>
      </c>
      <c r="Q456" s="2"/>
      <c r="R456" s="11">
        <f t="shared" si="15"/>
        <v>31.493987339405496</v>
      </c>
    </row>
    <row r="457" spans="1:18" x14ac:dyDescent="0.35">
      <c r="A457" s="7" t="s">
        <v>439</v>
      </c>
      <c r="B457" s="2"/>
      <c r="C457" s="2" t="s">
        <v>49</v>
      </c>
      <c r="D457" s="2"/>
      <c r="E457" s="2" t="s">
        <v>179</v>
      </c>
      <c r="F457" s="2" t="s">
        <v>440</v>
      </c>
      <c r="G457" s="2"/>
      <c r="H457" s="2"/>
      <c r="I457" s="2"/>
      <c r="J457" s="2">
        <v>13.7</v>
      </c>
      <c r="K457" s="2">
        <v>-6.1</v>
      </c>
      <c r="L457" s="2"/>
      <c r="M457" s="2" t="s">
        <v>53</v>
      </c>
      <c r="N457" s="2">
        <v>25.6</v>
      </c>
      <c r="O457" s="2"/>
      <c r="P457" s="2" t="s">
        <v>53</v>
      </c>
      <c r="Q457" s="2"/>
      <c r="R457" s="11">
        <f t="shared" si="15"/>
        <v>31.396488192445691</v>
      </c>
    </row>
    <row r="458" spans="1:18" x14ac:dyDescent="0.35">
      <c r="A458" s="7" t="s">
        <v>243</v>
      </c>
      <c r="B458" s="2"/>
      <c r="C458" s="2" t="s">
        <v>49</v>
      </c>
      <c r="D458" s="2"/>
      <c r="E458" s="2" t="s">
        <v>442</v>
      </c>
      <c r="F458" s="2" t="s">
        <v>443</v>
      </c>
      <c r="G458" s="2" t="s">
        <v>444</v>
      </c>
      <c r="H458" s="2"/>
      <c r="I458" s="2"/>
      <c r="J458" s="2">
        <v>12</v>
      </c>
      <c r="K458" s="2">
        <v>-3.8</v>
      </c>
      <c r="L458" s="2"/>
      <c r="M458" s="2" t="s">
        <v>53</v>
      </c>
      <c r="N458" s="2">
        <v>28.6</v>
      </c>
      <c r="O458" s="2"/>
      <c r="P458" s="2" t="s">
        <v>53</v>
      </c>
      <c r="Q458" s="2">
        <v>31.99</v>
      </c>
      <c r="R458" s="11">
        <f t="shared" si="15"/>
        <v>32.00589270163259</v>
      </c>
    </row>
    <row r="459" spans="1:18" x14ac:dyDescent="0.35">
      <c r="A459" s="7" t="s">
        <v>243</v>
      </c>
      <c r="B459" s="2"/>
      <c r="C459" s="2" t="s">
        <v>49</v>
      </c>
      <c r="D459" s="2"/>
      <c r="E459" s="2" t="s">
        <v>442</v>
      </c>
      <c r="F459" s="2" t="s">
        <v>443</v>
      </c>
      <c r="G459" s="2" t="s">
        <v>444</v>
      </c>
      <c r="H459" s="2"/>
      <c r="I459" s="2"/>
      <c r="J459" s="2">
        <v>16</v>
      </c>
      <c r="K459" s="2">
        <v>-3.8</v>
      </c>
      <c r="L459" s="2"/>
      <c r="M459" s="2" t="s">
        <v>53</v>
      </c>
      <c r="N459" s="2">
        <v>27.9</v>
      </c>
      <c r="O459" s="2"/>
      <c r="P459" s="2" t="s">
        <v>53</v>
      </c>
      <c r="Q459" s="2">
        <v>31.29</v>
      </c>
      <c r="R459" s="11">
        <f t="shared" si="15"/>
        <v>31.325124379693293</v>
      </c>
    </row>
    <row r="460" spans="1:18" x14ac:dyDescent="0.35">
      <c r="A460" s="7" t="s">
        <v>243</v>
      </c>
      <c r="B460" s="2"/>
      <c r="C460" s="2" t="s">
        <v>49</v>
      </c>
      <c r="D460" s="2"/>
      <c r="E460" s="2" t="s">
        <v>442</v>
      </c>
      <c r="F460" s="2" t="s">
        <v>443</v>
      </c>
      <c r="G460" s="2" t="s">
        <v>445</v>
      </c>
      <c r="H460" s="2"/>
      <c r="I460" s="2"/>
      <c r="J460" s="2">
        <v>18</v>
      </c>
      <c r="K460" s="2">
        <v>-3.8</v>
      </c>
      <c r="L460" s="2"/>
      <c r="M460" s="2" t="s">
        <v>53</v>
      </c>
      <c r="N460" s="2">
        <v>27.3</v>
      </c>
      <c r="O460" s="2"/>
      <c r="P460" s="2" t="s">
        <v>53</v>
      </c>
      <c r="Q460" s="2">
        <v>30.684000000000001</v>
      </c>
      <c r="R460" s="11">
        <f t="shared" si="15"/>
        <v>30.741239583034858</v>
      </c>
    </row>
    <row r="461" spans="1:18" x14ac:dyDescent="0.35">
      <c r="A461" s="7" t="s">
        <v>243</v>
      </c>
      <c r="B461" s="2"/>
      <c r="C461" s="2" t="s">
        <v>49</v>
      </c>
      <c r="D461" s="2"/>
      <c r="E461" s="2" t="s">
        <v>442</v>
      </c>
      <c r="F461" s="2" t="s">
        <v>443</v>
      </c>
      <c r="G461" s="2" t="s">
        <v>446</v>
      </c>
      <c r="H461" s="2"/>
      <c r="I461" s="2"/>
      <c r="J461" s="2">
        <v>18</v>
      </c>
      <c r="K461" s="2">
        <v>-3.8</v>
      </c>
      <c r="L461" s="2"/>
      <c r="M461" s="2" t="s">
        <v>53</v>
      </c>
      <c r="N461" s="2">
        <v>27.2</v>
      </c>
      <c r="O461" s="2"/>
      <c r="P461" s="2" t="s">
        <v>53</v>
      </c>
      <c r="Q461" s="2">
        <v>30.761999999999901</v>
      </c>
      <c r="R461" s="11">
        <f t="shared" si="15"/>
        <v>30.643892296513748</v>
      </c>
    </row>
    <row r="462" spans="1:18" x14ac:dyDescent="0.35">
      <c r="A462" s="7" t="s">
        <v>243</v>
      </c>
      <c r="B462" s="2"/>
      <c r="C462" s="2" t="s">
        <v>49</v>
      </c>
      <c r="D462" s="2"/>
      <c r="E462" s="2" t="s">
        <v>442</v>
      </c>
      <c r="F462" s="2" t="s">
        <v>443</v>
      </c>
      <c r="G462" s="2" t="s">
        <v>446</v>
      </c>
      <c r="H462" s="2"/>
      <c r="I462" s="2"/>
      <c r="J462" s="2">
        <v>18.5</v>
      </c>
      <c r="K462" s="2">
        <v>-3.8</v>
      </c>
      <c r="L462" s="2"/>
      <c r="M462" s="2" t="s">
        <v>53</v>
      </c>
      <c r="N462" s="2">
        <v>27.2</v>
      </c>
      <c r="O462" s="2"/>
      <c r="P462" s="2" t="s">
        <v>53</v>
      </c>
      <c r="Q462" s="2">
        <v>30.58</v>
      </c>
      <c r="R462" s="11">
        <f t="shared" si="15"/>
        <v>30.643892296513748</v>
      </c>
    </row>
    <row r="463" spans="1:18" x14ac:dyDescent="0.35">
      <c r="A463" s="7" t="s">
        <v>243</v>
      </c>
      <c r="B463" s="2"/>
      <c r="C463" s="2" t="s">
        <v>49</v>
      </c>
      <c r="D463" s="2"/>
      <c r="E463" s="2" t="s">
        <v>442</v>
      </c>
      <c r="F463" s="2" t="s">
        <v>443</v>
      </c>
      <c r="G463" s="2" t="s">
        <v>446</v>
      </c>
      <c r="H463" s="2"/>
      <c r="I463" s="2"/>
      <c r="J463" s="2">
        <v>18.5</v>
      </c>
      <c r="K463" s="2">
        <v>-3.8</v>
      </c>
      <c r="L463" s="2"/>
      <c r="M463" s="2" t="s">
        <v>53</v>
      </c>
      <c r="N463" s="2">
        <v>27</v>
      </c>
      <c r="O463" s="2"/>
      <c r="P463" s="2" t="s">
        <v>53</v>
      </c>
      <c r="Q463" s="2">
        <v>30.402999999999999</v>
      </c>
      <c r="R463" s="11">
        <f t="shared" si="15"/>
        <v>30.449169289375135</v>
      </c>
    </row>
    <row r="464" spans="1:18" x14ac:dyDescent="0.35">
      <c r="A464" s="7" t="s">
        <v>243</v>
      </c>
      <c r="B464" s="2"/>
      <c r="C464" s="2" t="s">
        <v>49</v>
      </c>
      <c r="D464" s="2"/>
      <c r="E464" s="2" t="s">
        <v>442</v>
      </c>
      <c r="F464" s="2" t="s">
        <v>443</v>
      </c>
      <c r="G464" s="2" t="s">
        <v>447</v>
      </c>
      <c r="H464" s="2"/>
      <c r="I464" s="2"/>
      <c r="J464" s="2">
        <v>19.2</v>
      </c>
      <c r="K464" s="2">
        <v>-3.8</v>
      </c>
      <c r="L464" s="2"/>
      <c r="M464" s="2" t="s">
        <v>53</v>
      </c>
      <c r="N464" s="2">
        <v>26.9</v>
      </c>
      <c r="O464" s="2"/>
      <c r="P464" s="2" t="s">
        <v>53</v>
      </c>
      <c r="Q464" s="2">
        <v>30.263000000000002</v>
      </c>
      <c r="R464" s="11">
        <f t="shared" si="15"/>
        <v>30.351793565066398</v>
      </c>
    </row>
    <row r="465" spans="1:18" x14ac:dyDescent="0.35">
      <c r="A465" s="7" t="s">
        <v>243</v>
      </c>
      <c r="B465" s="2"/>
      <c r="C465" s="2" t="s">
        <v>49</v>
      </c>
      <c r="D465" s="2"/>
      <c r="E465" s="2" t="s">
        <v>442</v>
      </c>
      <c r="F465" s="2" t="s">
        <v>443</v>
      </c>
      <c r="G465" s="2" t="s">
        <v>447</v>
      </c>
      <c r="H465" s="2"/>
      <c r="I465" s="2"/>
      <c r="J465" s="2">
        <v>19.2</v>
      </c>
      <c r="K465" s="2">
        <v>-3.8</v>
      </c>
      <c r="L465" s="2"/>
      <c r="M465" s="2" t="s">
        <v>53</v>
      </c>
      <c r="N465" s="2">
        <v>27</v>
      </c>
      <c r="O465" s="2"/>
      <c r="P465" s="2" t="s">
        <v>53</v>
      </c>
      <c r="Q465" s="2">
        <v>30.363</v>
      </c>
      <c r="R465" s="11">
        <f t="shared" si="15"/>
        <v>30.449169289375135</v>
      </c>
    </row>
    <row r="466" spans="1:18" x14ac:dyDescent="0.35">
      <c r="A466" s="7" t="s">
        <v>243</v>
      </c>
      <c r="B466" s="2"/>
      <c r="C466" s="2" t="s">
        <v>49</v>
      </c>
      <c r="D466" s="2"/>
      <c r="E466" s="2" t="s">
        <v>442</v>
      </c>
      <c r="F466" s="2" t="s">
        <v>443</v>
      </c>
      <c r="G466" s="2" t="s">
        <v>448</v>
      </c>
      <c r="H466" s="2"/>
      <c r="I466" s="2"/>
      <c r="J466" s="2">
        <v>19.2</v>
      </c>
      <c r="K466" s="2">
        <v>-3.8</v>
      </c>
      <c r="L466" s="2"/>
      <c r="M466" s="2" t="s">
        <v>53</v>
      </c>
      <c r="N466" s="2">
        <v>26.8</v>
      </c>
      <c r="O466" s="2"/>
      <c r="P466" s="2" t="s">
        <v>53</v>
      </c>
      <c r="Q466" s="2">
        <v>30.167999999999999</v>
      </c>
      <c r="R466" s="11">
        <f t="shared" si="15"/>
        <v>30.254408357802344</v>
      </c>
    </row>
    <row r="467" spans="1:18" x14ac:dyDescent="0.35">
      <c r="A467" s="7" t="s">
        <v>243</v>
      </c>
      <c r="B467" s="2"/>
      <c r="C467" s="2" t="s">
        <v>49</v>
      </c>
      <c r="D467" s="2"/>
      <c r="E467" s="2" t="s">
        <v>442</v>
      </c>
      <c r="F467" s="2" t="s">
        <v>443</v>
      </c>
      <c r="G467" s="2" t="s">
        <v>449</v>
      </c>
      <c r="H467" s="2"/>
      <c r="I467" s="2"/>
      <c r="J467" s="2">
        <v>19.2</v>
      </c>
      <c r="K467" s="2">
        <v>-3.8</v>
      </c>
      <c r="L467" s="2"/>
      <c r="M467" s="2" t="s">
        <v>53</v>
      </c>
      <c r="N467" s="2">
        <v>26.9</v>
      </c>
      <c r="O467" s="2"/>
      <c r="P467" s="2" t="s">
        <v>53</v>
      </c>
      <c r="Q467" s="2">
        <v>30.081999999999901</v>
      </c>
      <c r="R467" s="11">
        <f t="shared" si="15"/>
        <v>30.351793565066398</v>
      </c>
    </row>
    <row r="468" spans="1:18" x14ac:dyDescent="0.35">
      <c r="A468" s="7" t="s">
        <v>243</v>
      </c>
      <c r="B468" s="2"/>
      <c r="C468" s="2" t="s">
        <v>49</v>
      </c>
      <c r="D468" s="2"/>
      <c r="E468" s="2" t="s">
        <v>442</v>
      </c>
      <c r="F468" s="2" t="s">
        <v>443</v>
      </c>
      <c r="G468" s="2" t="s">
        <v>450</v>
      </c>
      <c r="H468" s="2"/>
      <c r="I468" s="2"/>
      <c r="J468" s="2">
        <v>19.2</v>
      </c>
      <c r="K468" s="2">
        <v>-3.8</v>
      </c>
      <c r="L468" s="2"/>
      <c r="M468" s="2" t="s">
        <v>53</v>
      </c>
      <c r="N468" s="2">
        <v>26.8</v>
      </c>
      <c r="O468" s="2"/>
      <c r="P468" s="2" t="s">
        <v>53</v>
      </c>
      <c r="Q468" s="2">
        <v>30.207999999999998</v>
      </c>
      <c r="R468" s="11">
        <f t="shared" si="15"/>
        <v>30.254408357802344</v>
      </c>
    </row>
    <row r="469" spans="1:18" x14ac:dyDescent="0.35">
      <c r="A469" s="7" t="s">
        <v>243</v>
      </c>
      <c r="B469" s="2"/>
      <c r="C469" s="2" t="s">
        <v>49</v>
      </c>
      <c r="D469" s="2"/>
      <c r="E469" s="2" t="s">
        <v>442</v>
      </c>
      <c r="F469" s="2" t="s">
        <v>443</v>
      </c>
      <c r="G469" s="2" t="s">
        <v>447</v>
      </c>
      <c r="H469" s="2"/>
      <c r="I469" s="2"/>
      <c r="J469" s="2">
        <v>19.2</v>
      </c>
      <c r="K469" s="2">
        <v>-3.8</v>
      </c>
      <c r="L469" s="2"/>
      <c r="M469" s="2" t="s">
        <v>53</v>
      </c>
      <c r="N469" s="2">
        <v>27.1</v>
      </c>
      <c r="O469" s="2"/>
      <c r="P469" s="2" t="s">
        <v>53</v>
      </c>
      <c r="Q469" s="2">
        <v>30.45</v>
      </c>
      <c r="R469" s="11">
        <f t="shared" si="15"/>
        <v>30.546535532575621</v>
      </c>
    </row>
    <row r="470" spans="1:18" x14ac:dyDescent="0.35">
      <c r="A470" s="7" t="s">
        <v>243</v>
      </c>
      <c r="B470" s="2"/>
      <c r="C470" s="2" t="s">
        <v>49</v>
      </c>
      <c r="D470" s="2"/>
      <c r="E470" s="2" t="s">
        <v>442</v>
      </c>
      <c r="F470" s="2" t="s">
        <v>443</v>
      </c>
      <c r="G470" s="2" t="s">
        <v>448</v>
      </c>
      <c r="H470" s="2"/>
      <c r="I470" s="2"/>
      <c r="J470" s="2">
        <v>19.5</v>
      </c>
      <c r="K470" s="2">
        <v>-3.8</v>
      </c>
      <c r="L470" s="2"/>
      <c r="M470" s="2" t="s">
        <v>53</v>
      </c>
      <c r="N470" s="2">
        <v>26.5</v>
      </c>
      <c r="O470" s="2"/>
      <c r="P470" s="2" t="s">
        <v>53</v>
      </c>
      <c r="Q470" s="2">
        <v>30.076999999999899</v>
      </c>
      <c r="R470" s="11">
        <f t="shared" si="15"/>
        <v>29.962195819805302</v>
      </c>
    </row>
    <row r="471" spans="1:18" x14ac:dyDescent="0.35">
      <c r="A471" s="7" t="s">
        <v>243</v>
      </c>
      <c r="B471" s="2"/>
      <c r="C471" s="2" t="s">
        <v>49</v>
      </c>
      <c r="D471" s="2"/>
      <c r="E471" s="2" t="s">
        <v>442</v>
      </c>
      <c r="F471" s="2" t="s">
        <v>443</v>
      </c>
      <c r="G471" s="2" t="s">
        <v>445</v>
      </c>
      <c r="H471" s="2"/>
      <c r="I471" s="2"/>
      <c r="J471" s="2">
        <v>19.5</v>
      </c>
      <c r="K471" s="2">
        <v>-3.8</v>
      </c>
      <c r="L471" s="2"/>
      <c r="M471" s="2" t="s">
        <v>53</v>
      </c>
      <c r="N471" s="2">
        <v>26.5</v>
      </c>
      <c r="O471" s="2"/>
      <c r="P471" s="2" t="s">
        <v>53</v>
      </c>
      <c r="Q471" s="2">
        <v>30.204000000000001</v>
      </c>
      <c r="R471" s="11">
        <f t="shared" si="15"/>
        <v>29.962195819805302</v>
      </c>
    </row>
    <row r="472" spans="1:18" x14ac:dyDescent="0.35">
      <c r="A472" s="7" t="s">
        <v>243</v>
      </c>
      <c r="B472" s="2"/>
      <c r="C472" s="2" t="s">
        <v>49</v>
      </c>
      <c r="D472" s="2"/>
      <c r="E472" s="2" t="s">
        <v>442</v>
      </c>
      <c r="F472" s="2" t="s">
        <v>443</v>
      </c>
      <c r="G472" s="2" t="s">
        <v>451</v>
      </c>
      <c r="H472" s="2"/>
      <c r="I472" s="2"/>
      <c r="J472" s="2">
        <v>19.7</v>
      </c>
      <c r="K472" s="2">
        <v>-3.8</v>
      </c>
      <c r="L472" s="2"/>
      <c r="M472" s="2" t="s">
        <v>53</v>
      </c>
      <c r="N472" s="2">
        <v>27.3</v>
      </c>
      <c r="O472" s="2"/>
      <c r="P472" s="2" t="s">
        <v>53</v>
      </c>
      <c r="Q472" s="2">
        <v>30.148</v>
      </c>
      <c r="R472" s="11">
        <f t="shared" si="15"/>
        <v>30.741239583034858</v>
      </c>
    </row>
    <row r="473" spans="1:18" x14ac:dyDescent="0.35">
      <c r="A473" s="7" t="s">
        <v>243</v>
      </c>
      <c r="B473" s="2"/>
      <c r="C473" s="2" t="s">
        <v>49</v>
      </c>
      <c r="D473" s="2"/>
      <c r="E473" s="2" t="s">
        <v>442</v>
      </c>
      <c r="F473" s="2" t="s">
        <v>443</v>
      </c>
      <c r="G473" s="2" t="s">
        <v>448</v>
      </c>
      <c r="H473" s="2"/>
      <c r="I473" s="2"/>
      <c r="J473" s="2">
        <v>20</v>
      </c>
      <c r="K473" s="2">
        <v>-3.8</v>
      </c>
      <c r="L473" s="2"/>
      <c r="M473" s="2" t="s">
        <v>53</v>
      </c>
      <c r="N473" s="2">
        <v>26.8</v>
      </c>
      <c r="O473" s="2"/>
      <c r="P473" s="2" t="s">
        <v>53</v>
      </c>
      <c r="Q473" s="2">
        <v>30.23</v>
      </c>
      <c r="R473" s="11">
        <f t="shared" si="15"/>
        <v>30.254408357802344</v>
      </c>
    </row>
    <row r="474" spans="1:18" x14ac:dyDescent="0.35">
      <c r="A474" s="7" t="s">
        <v>243</v>
      </c>
      <c r="B474" s="2"/>
      <c r="C474" s="2" t="s">
        <v>49</v>
      </c>
      <c r="D474" s="2"/>
      <c r="E474" s="2" t="s">
        <v>442</v>
      </c>
      <c r="F474" s="2" t="s">
        <v>443</v>
      </c>
      <c r="G474" s="2" t="s">
        <v>449</v>
      </c>
      <c r="H474" s="2"/>
      <c r="I474" s="2"/>
      <c r="J474" s="2">
        <v>20</v>
      </c>
      <c r="K474" s="2">
        <v>-3.8</v>
      </c>
      <c r="L474" s="2"/>
      <c r="M474" s="2" t="s">
        <v>53</v>
      </c>
      <c r="N474" s="2">
        <v>26.4</v>
      </c>
      <c r="O474" s="2"/>
      <c r="P474" s="2" t="s">
        <v>53</v>
      </c>
      <c r="Q474" s="2">
        <v>29.79</v>
      </c>
      <c r="R474" s="11">
        <f t="shared" si="15"/>
        <v>29.864772662243652</v>
      </c>
    </row>
    <row r="475" spans="1:18" x14ac:dyDescent="0.35">
      <c r="A475" s="7" t="s">
        <v>243</v>
      </c>
      <c r="B475" s="2"/>
      <c r="C475" s="2" t="s">
        <v>49</v>
      </c>
      <c r="D475" s="2"/>
      <c r="E475" s="2" t="s">
        <v>442</v>
      </c>
      <c r="F475" s="2" t="s">
        <v>443</v>
      </c>
      <c r="G475" s="2" t="s">
        <v>446</v>
      </c>
      <c r="H475" s="2"/>
      <c r="I475" s="2"/>
      <c r="J475" s="2">
        <v>20.5</v>
      </c>
      <c r="K475" s="2">
        <v>-3.8</v>
      </c>
      <c r="L475" s="2"/>
      <c r="M475" s="2" t="s">
        <v>53</v>
      </c>
      <c r="N475" s="2">
        <v>27.2</v>
      </c>
      <c r="O475" s="2"/>
      <c r="P475" s="2" t="s">
        <v>53</v>
      </c>
      <c r="Q475" s="2">
        <v>30.57</v>
      </c>
      <c r="R475" s="11">
        <f t="shared" si="15"/>
        <v>30.643892296513748</v>
      </c>
    </row>
    <row r="476" spans="1:18" x14ac:dyDescent="0.35">
      <c r="A476" s="7" t="s">
        <v>243</v>
      </c>
      <c r="B476" s="2"/>
      <c r="C476" s="2" t="s">
        <v>49</v>
      </c>
      <c r="D476" s="2"/>
      <c r="E476" s="2" t="s">
        <v>442</v>
      </c>
      <c r="F476" s="2" t="s">
        <v>443</v>
      </c>
      <c r="G476" s="2" t="s">
        <v>452</v>
      </c>
      <c r="H476" s="2"/>
      <c r="I476" s="2"/>
      <c r="J476" s="2">
        <v>21</v>
      </c>
      <c r="K476" s="2">
        <v>-3.8</v>
      </c>
      <c r="L476" s="2"/>
      <c r="M476" s="2" t="s">
        <v>53</v>
      </c>
      <c r="N476" s="2">
        <v>26.9</v>
      </c>
      <c r="O476" s="2"/>
      <c r="P476" s="2" t="s">
        <v>53</v>
      </c>
      <c r="Q476" s="2">
        <v>30.113</v>
      </c>
      <c r="R476" s="11">
        <f t="shared" si="15"/>
        <v>30.351793565066398</v>
      </c>
    </row>
    <row r="477" spans="1:18" x14ac:dyDescent="0.35">
      <c r="A477" s="7" t="s">
        <v>243</v>
      </c>
      <c r="B477" s="2"/>
      <c r="C477" s="2" t="s">
        <v>49</v>
      </c>
      <c r="D477" s="2"/>
      <c r="E477" s="2" t="s">
        <v>442</v>
      </c>
      <c r="F477" s="2" t="s">
        <v>443</v>
      </c>
      <c r="G477" s="2" t="s">
        <v>452</v>
      </c>
      <c r="H477" s="2"/>
      <c r="I477" s="2"/>
      <c r="J477" s="2">
        <v>21</v>
      </c>
      <c r="K477" s="2">
        <v>-3.8</v>
      </c>
      <c r="L477" s="2"/>
      <c r="M477" s="2" t="s">
        <v>53</v>
      </c>
      <c r="N477" s="2">
        <v>26.3</v>
      </c>
      <c r="O477" s="2"/>
      <c r="P477" s="2" t="s">
        <v>53</v>
      </c>
      <c r="Q477" s="2">
        <v>29.835999999999999</v>
      </c>
      <c r="R477" s="11">
        <f t="shared" si="15"/>
        <v>29.767340012485608</v>
      </c>
    </row>
    <row r="478" spans="1:18" x14ac:dyDescent="0.35">
      <c r="A478" s="7" t="s">
        <v>243</v>
      </c>
      <c r="B478" s="2"/>
      <c r="C478" s="2" t="s">
        <v>49</v>
      </c>
      <c r="D478" s="2"/>
      <c r="E478" s="2" t="s">
        <v>442</v>
      </c>
      <c r="F478" s="2" t="s">
        <v>443</v>
      </c>
      <c r="G478" s="2" t="s">
        <v>452</v>
      </c>
      <c r="H478" s="2"/>
      <c r="I478" s="2"/>
      <c r="J478" s="2">
        <v>21.5</v>
      </c>
      <c r="K478" s="2">
        <v>-3.8</v>
      </c>
      <c r="L478" s="2"/>
      <c r="M478" s="2" t="s">
        <v>53</v>
      </c>
      <c r="N478" s="2">
        <v>26.7</v>
      </c>
      <c r="O478" s="2"/>
      <c r="P478" s="2" t="s">
        <v>53</v>
      </c>
      <c r="Q478" s="2">
        <v>30.12</v>
      </c>
      <c r="R478" s="11">
        <f t="shared" si="15"/>
        <v>30.157013665736013</v>
      </c>
    </row>
    <row r="479" spans="1:18" x14ac:dyDescent="0.35">
      <c r="A479" s="7" t="s">
        <v>243</v>
      </c>
      <c r="B479" s="2"/>
      <c r="C479" s="2" t="s">
        <v>49</v>
      </c>
      <c r="D479" s="2"/>
      <c r="E479" s="2" t="s">
        <v>442</v>
      </c>
      <c r="F479" s="2" t="s">
        <v>443</v>
      </c>
      <c r="G479" s="2" t="s">
        <v>446</v>
      </c>
      <c r="H479" s="2"/>
      <c r="I479" s="2"/>
      <c r="J479" s="2">
        <v>21.5</v>
      </c>
      <c r="K479" s="2">
        <v>-3.8</v>
      </c>
      <c r="L479" s="2"/>
      <c r="M479" s="2" t="s">
        <v>53</v>
      </c>
      <c r="N479" s="2">
        <v>27.1</v>
      </c>
      <c r="O479" s="2"/>
      <c r="P479" s="2" t="s">
        <v>53</v>
      </c>
      <c r="Q479" s="2">
        <v>30.533999999999999</v>
      </c>
      <c r="R479" s="11">
        <f t="shared" si="15"/>
        <v>30.546535532575621</v>
      </c>
    </row>
    <row r="480" spans="1:18" x14ac:dyDescent="0.35">
      <c r="A480" s="7" t="s">
        <v>453</v>
      </c>
      <c r="B480" s="2"/>
      <c r="C480" s="2" t="s">
        <v>49</v>
      </c>
      <c r="D480" s="2"/>
      <c r="E480" s="2" t="s">
        <v>196</v>
      </c>
      <c r="F480" s="2" t="s">
        <v>213</v>
      </c>
      <c r="G480" s="2" t="s">
        <v>454</v>
      </c>
      <c r="H480" s="2"/>
      <c r="I480" s="2"/>
      <c r="J480" s="2">
        <v>10.5</v>
      </c>
      <c r="K480" s="2">
        <v>-7.7</v>
      </c>
      <c r="L480" s="2"/>
      <c r="M480" s="2" t="s">
        <v>53</v>
      </c>
      <c r="N480" s="2">
        <v>24.5</v>
      </c>
      <c r="O480" s="2"/>
      <c r="P480" s="2" t="s">
        <v>53</v>
      </c>
      <c r="Q480" s="2"/>
      <c r="R480" s="11">
        <f t="shared" si="15"/>
        <v>31.934486758758645</v>
      </c>
    </row>
    <row r="481" spans="1:18" x14ac:dyDescent="0.35">
      <c r="A481" s="7" t="s">
        <v>453</v>
      </c>
      <c r="B481" s="2"/>
      <c r="C481" s="2" t="s">
        <v>49</v>
      </c>
      <c r="D481" s="2"/>
      <c r="E481" s="2" t="s">
        <v>196</v>
      </c>
      <c r="F481" s="2" t="s">
        <v>213</v>
      </c>
      <c r="G481" s="2" t="s">
        <v>454</v>
      </c>
      <c r="H481" s="2"/>
      <c r="I481" s="2"/>
      <c r="J481" s="2">
        <v>12</v>
      </c>
      <c r="K481" s="2">
        <v>-7.7</v>
      </c>
      <c r="L481" s="2"/>
      <c r="M481" s="2" t="s">
        <v>53</v>
      </c>
      <c r="N481" s="2">
        <v>24.2</v>
      </c>
      <c r="O481" s="2"/>
      <c r="P481" s="2" t="s">
        <v>53</v>
      </c>
      <c r="Q481" s="2"/>
      <c r="R481" s="11">
        <f t="shared" si="15"/>
        <v>31.641618108254089</v>
      </c>
    </row>
    <row r="482" spans="1:18" ht="15" thickBot="1" x14ac:dyDescent="0.4">
      <c r="A482" s="8" t="s">
        <v>453</v>
      </c>
      <c r="B482" s="9"/>
      <c r="C482" s="9" t="s">
        <v>49</v>
      </c>
      <c r="D482" s="9"/>
      <c r="E482" s="9" t="s">
        <v>196</v>
      </c>
      <c r="F482" s="9" t="s">
        <v>213</v>
      </c>
      <c r="G482" s="9" t="s">
        <v>454</v>
      </c>
      <c r="H482" s="9"/>
      <c r="I482" s="9"/>
      <c r="J482" s="9">
        <v>14.5</v>
      </c>
      <c r="K482" s="9">
        <v>-7.7</v>
      </c>
      <c r="L482" s="9"/>
      <c r="M482" s="9" t="s">
        <v>53</v>
      </c>
      <c r="N482" s="9">
        <v>23.7</v>
      </c>
      <c r="O482" s="9"/>
      <c r="P482" s="9" t="s">
        <v>53</v>
      </c>
      <c r="Q482" s="9"/>
      <c r="R482" s="12">
        <f t="shared" si="15"/>
        <v>31.153313005529419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TableA1_Measured_DripWater</vt:lpstr>
      <vt:lpstr>TableA2_Calcite_&amp;_Model_Results</vt:lpstr>
      <vt:lpstr>TableA4_ExternalRecords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Carlson</cp:lastModifiedBy>
  <dcterms:created xsi:type="dcterms:W3CDTF">2019-11-02T14:36:46Z</dcterms:created>
  <dcterms:modified xsi:type="dcterms:W3CDTF">2020-05-23T20:11:32Z</dcterms:modified>
</cp:coreProperties>
</file>